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20" yWindow="1035" windowWidth="11880" windowHeight="5850" tabRatio="874"/>
  </bookViews>
  <sheets>
    <sheet name="VAL_Instructions" sheetId="82" r:id="rId1"/>
    <sheet name="VAL_C1" sheetId="79" r:id="rId2"/>
    <sheet name="C2" sheetId="89" r:id="rId3"/>
    <sheet name="C3" sheetId="72" r:id="rId4"/>
    <sheet name="C4" sheetId="86" r:id="rId5"/>
    <sheet name="C5" sheetId="87" r:id="rId6"/>
    <sheet name="C6" sheetId="65" r:id="rId7"/>
    <sheet name="C7" sheetId="73" r:id="rId8"/>
    <sheet name="C8" sheetId="90" r:id="rId9"/>
    <sheet name="VAL_Data Check" sheetId="91" r:id="rId10"/>
    <sheet name="VAL_Changes" sheetId="92" r:id="rId11"/>
    <sheet name="Parameters" sheetId="75" state="hidden" r:id="rId12"/>
    <sheet name="VAL_Drop_Down_Lists" sheetId="77" state="hidden" r:id="rId13"/>
  </sheets>
  <externalReferences>
    <externalReference r:id="rId14"/>
  </externalReferences>
  <definedNames>
    <definedName name="_xlnm._FilterDatabase" localSheetId="9" hidden="1">'VAL_Data Check'!$A$16:$M$912</definedName>
    <definedName name="OBS_COMMENT" localSheetId="10">[1]A14!$X$14:$X$16,[1]A14!$AA$14:$AA$16,[1]A14!$AD$14:$AD$16</definedName>
    <definedName name="OBS_COMMENT">'C8'!$X$14:$X$23,'C8'!$AA$14:$AA$23</definedName>
    <definedName name="OBS_FIGURE" localSheetId="10">[1]A14!$V$14:$V$16,[1]A14!$Y$14:$Y$16,[1]A14!$AB$14:$AB$16</definedName>
    <definedName name="OBS_FIGURE">'C8'!$V$14:$V$23,'C8'!$Y$14:$Y$23</definedName>
    <definedName name="OBS_STATUS" localSheetId="10">[1]A14!$W$14:$W$16,[1]A14!$Z$14:$Z$16,[1]A14!$AC$14:$AC$16</definedName>
    <definedName name="OBS_STATUS">'C8'!$W$14:$W$23,'C8'!$Z$14:$Z$23</definedName>
  </definedNames>
  <calcPr calcId="162913"/>
</workbook>
</file>

<file path=xl/calcChain.xml><?xml version="1.0" encoding="utf-8"?>
<calcChain xmlns="http://schemas.openxmlformats.org/spreadsheetml/2006/main">
  <c r="Y21" i="89" l="1"/>
  <c r="Z21" i="89" s="1"/>
  <c r="Y20" i="89"/>
  <c r="Z20" i="89" s="1"/>
  <c r="Y19" i="89"/>
  <c r="Z19" i="89" s="1"/>
  <c r="Y16" i="89"/>
  <c r="Z16" i="89" s="1"/>
  <c r="Y22" i="89" l="1"/>
  <c r="Z22" i="89" s="1"/>
  <c r="Y27" i="89" s="1"/>
  <c r="H911" i="91" l="1"/>
  <c r="H910" i="91"/>
  <c r="H909" i="91"/>
  <c r="H908" i="91"/>
  <c r="H906" i="91"/>
  <c r="H905" i="91"/>
  <c r="H904" i="91"/>
  <c r="H903" i="91"/>
  <c r="L327" i="91"/>
  <c r="K327" i="91" s="1"/>
  <c r="I327" i="91"/>
  <c r="H327" i="91" s="1"/>
  <c r="L322" i="91"/>
  <c r="K322" i="91" s="1"/>
  <c r="I322" i="91"/>
  <c r="H322" i="91" s="1"/>
  <c r="L321" i="91"/>
  <c r="K321" i="91" s="1"/>
  <c r="I321" i="91"/>
  <c r="H321" i="91" s="1"/>
  <c r="L319" i="91"/>
  <c r="K319" i="91" s="1"/>
  <c r="I319" i="91"/>
  <c r="H319" i="91"/>
  <c r="L318" i="91"/>
  <c r="K318" i="91" s="1"/>
  <c r="I318" i="91"/>
  <c r="H318" i="91" s="1"/>
  <c r="H889" i="91"/>
  <c r="H888" i="91"/>
  <c r="H887" i="91"/>
  <c r="H886" i="91"/>
  <c r="H885" i="91"/>
  <c r="H884" i="91"/>
  <c r="H883" i="91"/>
  <c r="H882" i="91"/>
  <c r="H881" i="91"/>
  <c r="H880" i="91"/>
  <c r="H879" i="91"/>
  <c r="H877" i="91"/>
  <c r="H876" i="91"/>
  <c r="H875" i="91"/>
  <c r="H874" i="91"/>
  <c r="H873" i="91"/>
  <c r="H872" i="91"/>
  <c r="H871" i="91"/>
  <c r="H870" i="91"/>
  <c r="H869" i="91"/>
  <c r="H868" i="91"/>
  <c r="H867" i="91"/>
  <c r="H865" i="91"/>
  <c r="H864" i="91"/>
  <c r="H863" i="91"/>
  <c r="H862" i="91"/>
  <c r="H861" i="91"/>
  <c r="H860" i="91"/>
  <c r="H859" i="91"/>
  <c r="H858" i="91"/>
  <c r="H857" i="91"/>
  <c r="H856" i="91"/>
  <c r="H855" i="91"/>
  <c r="H854" i="91"/>
  <c r="H853" i="91"/>
  <c r="H851" i="91"/>
  <c r="H850" i="91"/>
  <c r="H849" i="91"/>
  <c r="H848" i="91"/>
  <c r="H847" i="91"/>
  <c r="H846" i="91"/>
  <c r="H845" i="91"/>
  <c r="H844" i="91"/>
  <c r="H843" i="91"/>
  <c r="H842" i="91"/>
  <c r="H841" i="91"/>
  <c r="H840" i="91"/>
  <c r="H839" i="91"/>
  <c r="H837" i="91"/>
  <c r="H836" i="91"/>
  <c r="H835" i="91"/>
  <c r="H834" i="91"/>
  <c r="H833" i="91"/>
  <c r="H832" i="91"/>
  <c r="H831" i="91"/>
  <c r="H830" i="91"/>
  <c r="H829" i="91"/>
  <c r="H828" i="91"/>
  <c r="H827" i="91"/>
  <c r="H826" i="91"/>
  <c r="H825" i="91"/>
  <c r="H823" i="91"/>
  <c r="H822" i="91"/>
  <c r="H821" i="91"/>
  <c r="H820" i="91"/>
  <c r="H819" i="91"/>
  <c r="H818" i="91"/>
  <c r="H817" i="91"/>
  <c r="H816" i="91"/>
  <c r="H815" i="91"/>
  <c r="H814" i="91"/>
  <c r="H813" i="91"/>
  <c r="H812" i="91"/>
  <c r="H811" i="91"/>
  <c r="H809" i="91"/>
  <c r="H808" i="91"/>
  <c r="H807" i="91"/>
  <c r="H806" i="91"/>
  <c r="H805" i="91"/>
  <c r="H804" i="91"/>
  <c r="H803" i="91"/>
  <c r="H802" i="91"/>
  <c r="H801" i="91"/>
  <c r="H800" i="91"/>
  <c r="H799" i="91"/>
  <c r="H798" i="91"/>
  <c r="H797" i="91"/>
  <c r="H795" i="91"/>
  <c r="H794" i="91"/>
  <c r="H793" i="91"/>
  <c r="H792" i="91"/>
  <c r="H791" i="91"/>
  <c r="H790" i="91"/>
  <c r="H789" i="91"/>
  <c r="H788" i="91"/>
  <c r="H787" i="91"/>
  <c r="H786" i="91"/>
  <c r="H785" i="91"/>
  <c r="H784" i="91"/>
  <c r="H783" i="91"/>
  <c r="I303" i="91"/>
  <c r="H303" i="91"/>
  <c r="I302" i="91"/>
  <c r="H302" i="91" s="1"/>
  <c r="I301" i="91"/>
  <c r="H301" i="91"/>
  <c r="I300" i="91"/>
  <c r="H300" i="91" s="1"/>
  <c r="I299" i="91"/>
  <c r="H299" i="91" s="1"/>
  <c r="I298" i="91"/>
  <c r="H298" i="91" s="1"/>
  <c r="I297" i="91"/>
  <c r="H297" i="91" s="1"/>
  <c r="I296" i="91"/>
  <c r="H296" i="91" s="1"/>
  <c r="I295" i="91"/>
  <c r="H295" i="91"/>
  <c r="I294" i="91"/>
  <c r="H294" i="91"/>
  <c r="I293" i="91"/>
  <c r="H293" i="91"/>
  <c r="I291" i="91"/>
  <c r="H291" i="91" s="1"/>
  <c r="I290" i="91"/>
  <c r="H290" i="91" s="1"/>
  <c r="I289" i="91"/>
  <c r="H289" i="91" s="1"/>
  <c r="I288" i="91"/>
  <c r="H288" i="91" s="1"/>
  <c r="I287" i="91"/>
  <c r="H287" i="91" s="1"/>
  <c r="I286" i="91"/>
  <c r="H286" i="91" s="1"/>
  <c r="I285" i="91"/>
  <c r="H285" i="91" s="1"/>
  <c r="I284" i="91"/>
  <c r="H284" i="91" s="1"/>
  <c r="I283" i="91"/>
  <c r="H283" i="91" s="1"/>
  <c r="I282" i="91"/>
  <c r="H282" i="91" s="1"/>
  <c r="I281" i="91"/>
  <c r="H281" i="91" s="1"/>
  <c r="I267" i="91"/>
  <c r="H267" i="91" s="1"/>
  <c r="I266" i="91"/>
  <c r="H266" i="91"/>
  <c r="I265" i="91"/>
  <c r="H265" i="91" s="1"/>
  <c r="I264" i="91"/>
  <c r="H264" i="91" s="1"/>
  <c r="I263" i="91"/>
  <c r="H263" i="91" s="1"/>
  <c r="I262" i="91"/>
  <c r="H262" i="91"/>
  <c r="I261" i="91"/>
  <c r="H261" i="91" s="1"/>
  <c r="I260" i="91"/>
  <c r="H260" i="91" s="1"/>
  <c r="I259" i="91"/>
  <c r="H259" i="91" s="1"/>
  <c r="I258" i="91"/>
  <c r="H258" i="91"/>
  <c r="I257" i="91"/>
  <c r="H257" i="91" s="1"/>
  <c r="I255" i="91"/>
  <c r="H255" i="91" s="1"/>
  <c r="I254" i="91"/>
  <c r="H254" i="91" s="1"/>
  <c r="I253" i="91"/>
  <c r="H253" i="91" s="1"/>
  <c r="I252" i="91"/>
  <c r="H252" i="91" s="1"/>
  <c r="I251" i="91"/>
  <c r="H251" i="91"/>
  <c r="I250" i="91"/>
  <c r="H250" i="91" s="1"/>
  <c r="I249" i="91"/>
  <c r="H249" i="91" s="1"/>
  <c r="I248" i="91"/>
  <c r="H248" i="91" s="1"/>
  <c r="I247" i="91"/>
  <c r="H247" i="91" s="1"/>
  <c r="I246" i="91"/>
  <c r="H246" i="91" s="1"/>
  <c r="I245" i="91"/>
  <c r="H245" i="91" s="1"/>
  <c r="I231" i="91"/>
  <c r="H231" i="91" s="1"/>
  <c r="I230" i="91"/>
  <c r="H230" i="91" s="1"/>
  <c r="I229" i="91"/>
  <c r="H229" i="91"/>
  <c r="I228" i="91"/>
  <c r="H228" i="91" s="1"/>
  <c r="I227" i="91"/>
  <c r="H227" i="91"/>
  <c r="I226" i="91"/>
  <c r="H226" i="91" s="1"/>
  <c r="I225" i="91"/>
  <c r="H225" i="91"/>
  <c r="I224" i="91"/>
  <c r="H224" i="91" s="1"/>
  <c r="I223" i="91"/>
  <c r="H223" i="91" s="1"/>
  <c r="I222" i="91"/>
  <c r="H222" i="91" s="1"/>
  <c r="I221" i="91"/>
  <c r="H221" i="91" s="1"/>
  <c r="I219" i="91"/>
  <c r="H219" i="91" s="1"/>
  <c r="I218" i="91"/>
  <c r="H218" i="91" s="1"/>
  <c r="I217" i="91"/>
  <c r="H217" i="91" s="1"/>
  <c r="I216" i="91"/>
  <c r="H216" i="91" s="1"/>
  <c r="I215" i="91"/>
  <c r="H215" i="91" s="1"/>
  <c r="I214" i="91"/>
  <c r="H214" i="91" s="1"/>
  <c r="I213" i="91"/>
  <c r="H213" i="91" s="1"/>
  <c r="I212" i="91"/>
  <c r="H212" i="91" s="1"/>
  <c r="I211" i="91"/>
  <c r="H211" i="91" s="1"/>
  <c r="I210" i="91"/>
  <c r="H210" i="91" s="1"/>
  <c r="I209" i="91"/>
  <c r="H209" i="91" s="1"/>
  <c r="I195" i="91"/>
  <c r="H195" i="91" s="1"/>
  <c r="I194" i="91"/>
  <c r="H194" i="91" s="1"/>
  <c r="I193" i="91"/>
  <c r="H193" i="91" s="1"/>
  <c r="I192" i="91"/>
  <c r="H192" i="91" s="1"/>
  <c r="I191" i="91"/>
  <c r="H191" i="91" s="1"/>
  <c r="I190" i="91"/>
  <c r="H190" i="91" s="1"/>
  <c r="I189" i="91"/>
  <c r="H189" i="91"/>
  <c r="I188" i="91"/>
  <c r="H188" i="91" s="1"/>
  <c r="I187" i="91"/>
  <c r="H187" i="91" s="1"/>
  <c r="I186" i="91"/>
  <c r="H186" i="91" s="1"/>
  <c r="I185" i="91"/>
  <c r="H185" i="91" s="1"/>
  <c r="I183" i="91"/>
  <c r="H183" i="91"/>
  <c r="I182" i="91"/>
  <c r="H182" i="91" s="1"/>
  <c r="I181" i="91"/>
  <c r="H181" i="91" s="1"/>
  <c r="I180" i="91"/>
  <c r="H180" i="91" s="1"/>
  <c r="I179" i="91"/>
  <c r="H179" i="91" s="1"/>
  <c r="I178" i="91"/>
  <c r="H178" i="91" s="1"/>
  <c r="I177" i="91"/>
  <c r="H177" i="91" s="1"/>
  <c r="I176" i="91"/>
  <c r="H176" i="91" s="1"/>
  <c r="I175" i="91"/>
  <c r="H175" i="91"/>
  <c r="I174" i="91"/>
  <c r="H174" i="91" s="1"/>
  <c r="I173" i="91"/>
  <c r="H173" i="91" s="1"/>
  <c r="H781" i="91"/>
  <c r="H779" i="91"/>
  <c r="H778" i="91"/>
  <c r="H777" i="91"/>
  <c r="H776" i="91"/>
  <c r="H775" i="91"/>
  <c r="H774" i="91"/>
  <c r="H773" i="91"/>
  <c r="H772" i="91"/>
  <c r="H771" i="91"/>
  <c r="H770" i="91"/>
  <c r="H769" i="91"/>
  <c r="H768" i="91"/>
  <c r="H767" i="91"/>
  <c r="H766" i="91"/>
  <c r="H765" i="91"/>
  <c r="H764" i="91"/>
  <c r="H763" i="91"/>
  <c r="H762" i="91"/>
  <c r="H760" i="91"/>
  <c r="H759" i="91"/>
  <c r="H758" i="91"/>
  <c r="H757" i="91"/>
  <c r="H756" i="91"/>
  <c r="H755" i="91"/>
  <c r="H754" i="91"/>
  <c r="H753" i="91"/>
  <c r="H752" i="91"/>
  <c r="H751" i="91"/>
  <c r="H750" i="91"/>
  <c r="H749" i="91"/>
  <c r="H748" i="91"/>
  <c r="H747" i="91"/>
  <c r="H746" i="91"/>
  <c r="H745" i="91"/>
  <c r="H744" i="91"/>
  <c r="H743" i="91"/>
  <c r="H742" i="91"/>
  <c r="H741" i="91"/>
  <c r="H740" i="91"/>
  <c r="H739" i="91"/>
  <c r="H738" i="91"/>
  <c r="H737" i="91"/>
  <c r="H736" i="91"/>
  <c r="H735" i="91"/>
  <c r="H734" i="91"/>
  <c r="H733" i="91"/>
  <c r="H732" i="91"/>
  <c r="H731" i="91"/>
  <c r="H730" i="91"/>
  <c r="H729" i="91"/>
  <c r="H728" i="91"/>
  <c r="H727" i="91"/>
  <c r="H726" i="91"/>
  <c r="H725" i="91"/>
  <c r="H724" i="91"/>
  <c r="H723" i="91"/>
  <c r="H722" i="91"/>
  <c r="H721" i="91"/>
  <c r="H720" i="91"/>
  <c r="H719" i="91"/>
  <c r="H718" i="91"/>
  <c r="H717" i="91"/>
  <c r="H716" i="91"/>
  <c r="H715" i="91"/>
  <c r="H713" i="91"/>
  <c r="H712" i="91"/>
  <c r="H711" i="91"/>
  <c r="H710" i="91"/>
  <c r="H709" i="91"/>
  <c r="H708" i="91"/>
  <c r="H707" i="91"/>
  <c r="H706" i="91"/>
  <c r="H705" i="91"/>
  <c r="H704" i="91"/>
  <c r="H703" i="91"/>
  <c r="H702" i="91"/>
  <c r="H701" i="91"/>
  <c r="H700" i="91"/>
  <c r="H699" i="91"/>
  <c r="H698" i="91"/>
  <c r="H697" i="91"/>
  <c r="H696" i="91"/>
  <c r="H695" i="91"/>
  <c r="H694" i="91"/>
  <c r="H693" i="91"/>
  <c r="H692" i="91"/>
  <c r="H691" i="91"/>
  <c r="H690" i="91"/>
  <c r="H689" i="91"/>
  <c r="H688" i="91"/>
  <c r="H687" i="91"/>
  <c r="H686" i="91"/>
  <c r="H685" i="91"/>
  <c r="H684" i="91"/>
  <c r="H683" i="91"/>
  <c r="H682" i="91"/>
  <c r="H681" i="91"/>
  <c r="H680" i="91"/>
  <c r="H679" i="91"/>
  <c r="H678" i="91"/>
  <c r="H677" i="91"/>
  <c r="H676" i="91"/>
  <c r="H675" i="91"/>
  <c r="H674" i="91"/>
  <c r="H673" i="91"/>
  <c r="H672" i="91"/>
  <c r="H671" i="91"/>
  <c r="H670" i="91"/>
  <c r="H669" i="91"/>
  <c r="H668" i="91"/>
  <c r="H667" i="91"/>
  <c r="H666" i="91"/>
  <c r="H665" i="91"/>
  <c r="H664" i="91"/>
  <c r="H663" i="91"/>
  <c r="H661" i="91"/>
  <c r="H660" i="91"/>
  <c r="H659" i="91"/>
  <c r="H658" i="91"/>
  <c r="H657" i="91"/>
  <c r="H656" i="91"/>
  <c r="H655" i="91"/>
  <c r="H654" i="91"/>
  <c r="H653" i="91"/>
  <c r="H652" i="91"/>
  <c r="H651" i="91"/>
  <c r="H650" i="91"/>
  <c r="H649" i="91"/>
  <c r="H648" i="91"/>
  <c r="H647" i="91"/>
  <c r="H646" i="91"/>
  <c r="H645" i="91"/>
  <c r="H644" i="91"/>
  <c r="H643" i="91"/>
  <c r="H642" i="91"/>
  <c r="H641" i="91"/>
  <c r="H640" i="91"/>
  <c r="H639" i="91"/>
  <c r="H638" i="91"/>
  <c r="H637" i="91"/>
  <c r="H636" i="91"/>
  <c r="H635" i="91"/>
  <c r="H634" i="91"/>
  <c r="H633" i="91"/>
  <c r="H632" i="91"/>
  <c r="H631" i="91"/>
  <c r="H630" i="91"/>
  <c r="H629" i="91"/>
  <c r="H628" i="91"/>
  <c r="H627" i="91"/>
  <c r="H626" i="91"/>
  <c r="H625" i="91"/>
  <c r="H624" i="91"/>
  <c r="H623" i="91"/>
  <c r="H622" i="91"/>
  <c r="H621" i="91"/>
  <c r="H620" i="91"/>
  <c r="H619" i="91"/>
  <c r="H617" i="91"/>
  <c r="H616" i="91"/>
  <c r="H615" i="91"/>
  <c r="H614" i="91"/>
  <c r="H612" i="91"/>
  <c r="H611" i="91"/>
  <c r="H610" i="91"/>
  <c r="H609" i="91"/>
  <c r="H608" i="91"/>
  <c r="H607" i="91"/>
  <c r="H606" i="91"/>
  <c r="H605" i="91"/>
  <c r="H604" i="91"/>
  <c r="H603" i="91"/>
  <c r="H602" i="91"/>
  <c r="H601" i="91"/>
  <c r="H600" i="91"/>
  <c r="H599" i="91"/>
  <c r="H598" i="91"/>
  <c r="H597" i="91"/>
  <c r="H596" i="91"/>
  <c r="H595" i="91"/>
  <c r="H594" i="91"/>
  <c r="H593" i="91"/>
  <c r="H592" i="91"/>
  <c r="H591" i="91"/>
  <c r="H590" i="91"/>
  <c r="H589" i="91"/>
  <c r="H588" i="91"/>
  <c r="H587" i="91"/>
  <c r="H586" i="91"/>
  <c r="H585" i="91"/>
  <c r="H584" i="91"/>
  <c r="H583" i="91"/>
  <c r="H582" i="91"/>
  <c r="H581" i="91"/>
  <c r="H580" i="91"/>
  <c r="H579" i="91"/>
  <c r="H578" i="91"/>
  <c r="H577" i="91"/>
  <c r="H576" i="91"/>
  <c r="H575" i="91"/>
  <c r="H574" i="91"/>
  <c r="H573" i="91"/>
  <c r="H572" i="91"/>
  <c r="H571" i="91"/>
  <c r="H570" i="91"/>
  <c r="H569" i="91"/>
  <c r="H568" i="91"/>
  <c r="H567" i="91"/>
  <c r="H566" i="91"/>
  <c r="H565" i="91"/>
  <c r="H564" i="91"/>
  <c r="H563" i="91"/>
  <c r="H562" i="91"/>
  <c r="H561" i="91"/>
  <c r="H560" i="91"/>
  <c r="H559" i="91"/>
  <c r="H558" i="91"/>
  <c r="H556" i="91"/>
  <c r="H555" i="91"/>
  <c r="H554" i="91"/>
  <c r="H553" i="91"/>
  <c r="H552" i="91"/>
  <c r="H551" i="91"/>
  <c r="H549" i="91"/>
  <c r="H548" i="91"/>
  <c r="H547" i="91"/>
  <c r="H546" i="91"/>
  <c r="H545" i="91"/>
  <c r="H544" i="91"/>
  <c r="H450" i="91"/>
  <c r="H449" i="91"/>
  <c r="H448" i="91"/>
  <c r="H447" i="91"/>
  <c r="H446" i="91"/>
  <c r="H445" i="91"/>
  <c r="H444" i="91"/>
  <c r="L74" i="91"/>
  <c r="K74" i="91"/>
  <c r="I74" i="91"/>
  <c r="H74" i="91" s="1"/>
  <c r="L73" i="91"/>
  <c r="K73" i="91" s="1"/>
  <c r="I73" i="91"/>
  <c r="H73" i="91" s="1"/>
  <c r="L71" i="91"/>
  <c r="K71" i="91" s="1"/>
  <c r="I71" i="91"/>
  <c r="H71" i="91" s="1"/>
  <c r="L70" i="91"/>
  <c r="K70" i="91" s="1"/>
  <c r="I70" i="91"/>
  <c r="H70" i="91" s="1"/>
  <c r="L68" i="91"/>
  <c r="K68" i="91" s="1"/>
  <c r="I68" i="91"/>
  <c r="H68" i="91" s="1"/>
  <c r="L67" i="91"/>
  <c r="K67" i="91" s="1"/>
  <c r="I67" i="91"/>
  <c r="H67" i="91" s="1"/>
  <c r="H542" i="91"/>
  <c r="H541" i="91"/>
  <c r="H540" i="91"/>
  <c r="H539" i="91"/>
  <c r="H538" i="91"/>
  <c r="H537" i="91"/>
  <c r="H536" i="91"/>
  <c r="H535" i="91"/>
  <c r="H534" i="91"/>
  <c r="H533" i="91"/>
  <c r="H532" i="91"/>
  <c r="H531" i="91"/>
  <c r="H530" i="91"/>
  <c r="H529" i="91"/>
  <c r="H528" i="91"/>
  <c r="H527" i="91"/>
  <c r="H526" i="91"/>
  <c r="H525" i="91"/>
  <c r="H524" i="91"/>
  <c r="H523" i="91"/>
  <c r="H522" i="91"/>
  <c r="H521" i="91"/>
  <c r="H520" i="91"/>
  <c r="H519" i="91"/>
  <c r="H518" i="91"/>
  <c r="H517" i="91"/>
  <c r="H516" i="91"/>
  <c r="H515" i="91"/>
  <c r="H514" i="91"/>
  <c r="H513" i="91"/>
  <c r="H511" i="91"/>
  <c r="H510" i="91"/>
  <c r="H509" i="91"/>
  <c r="H508" i="91"/>
  <c r="H507" i="91"/>
  <c r="H506" i="91"/>
  <c r="H505" i="91"/>
  <c r="H504" i="91"/>
  <c r="H503" i="91"/>
  <c r="H502" i="91"/>
  <c r="H501" i="91"/>
  <c r="H500" i="91"/>
  <c r="H499" i="91"/>
  <c r="H498" i="91"/>
  <c r="H497" i="91"/>
  <c r="H496" i="91"/>
  <c r="H495" i="91"/>
  <c r="H494" i="91"/>
  <c r="H493" i="91"/>
  <c r="H492" i="91"/>
  <c r="H491" i="91"/>
  <c r="H490" i="91"/>
  <c r="H489" i="91"/>
  <c r="H488" i="91"/>
  <c r="H487" i="91"/>
  <c r="H486" i="91"/>
  <c r="H485" i="91"/>
  <c r="H484" i="91"/>
  <c r="H483" i="91"/>
  <c r="H482" i="91"/>
  <c r="H480" i="91"/>
  <c r="H479" i="91"/>
  <c r="H478" i="91"/>
  <c r="H477" i="91"/>
  <c r="H476" i="91"/>
  <c r="H475" i="91"/>
  <c r="H474" i="91"/>
  <c r="H473" i="91"/>
  <c r="H472" i="91"/>
  <c r="H471" i="91"/>
  <c r="H470" i="91"/>
  <c r="H469" i="91"/>
  <c r="H468" i="91"/>
  <c r="H467" i="91"/>
  <c r="H466" i="91"/>
  <c r="H465" i="91"/>
  <c r="H464" i="91"/>
  <c r="H463" i="91"/>
  <c r="H462" i="91"/>
  <c r="H461" i="91"/>
  <c r="H460" i="91"/>
  <c r="H459" i="91"/>
  <c r="H458" i="91"/>
  <c r="H457" i="91"/>
  <c r="H456" i="91"/>
  <c r="H455" i="91"/>
  <c r="H454" i="91"/>
  <c r="H453" i="91"/>
  <c r="H452" i="91"/>
  <c r="H451" i="91"/>
  <c r="L139" i="91"/>
  <c r="K139" i="91" s="1"/>
  <c r="I139" i="91"/>
  <c r="H139" i="91" s="1"/>
  <c r="L138" i="91"/>
  <c r="K138" i="91" s="1"/>
  <c r="I138" i="91"/>
  <c r="H138" i="91" s="1"/>
  <c r="L137" i="91"/>
  <c r="K137" i="91" s="1"/>
  <c r="I137" i="91"/>
  <c r="H137" i="91" s="1"/>
  <c r="L136" i="91"/>
  <c r="K136" i="91"/>
  <c r="I136" i="91"/>
  <c r="H136" i="91"/>
  <c r="L135" i="91"/>
  <c r="K135" i="91" s="1"/>
  <c r="I135" i="91"/>
  <c r="H135" i="91" s="1"/>
  <c r="L134" i="91"/>
  <c r="K134" i="91" s="1"/>
  <c r="I134" i="91"/>
  <c r="H134" i="91" s="1"/>
  <c r="L133" i="91"/>
  <c r="K133" i="91" s="1"/>
  <c r="I133" i="91"/>
  <c r="H133" i="91" s="1"/>
  <c r="L132" i="91"/>
  <c r="K132" i="91" s="1"/>
  <c r="I132" i="91"/>
  <c r="H132" i="91"/>
  <c r="L131" i="91"/>
  <c r="K131" i="91" s="1"/>
  <c r="I131" i="91"/>
  <c r="H131" i="91" s="1"/>
  <c r="L130" i="91"/>
  <c r="K130" i="91" s="1"/>
  <c r="I130" i="91"/>
  <c r="H130" i="91" s="1"/>
  <c r="L129" i="91"/>
  <c r="K129" i="91" s="1"/>
  <c r="I129" i="91"/>
  <c r="H129" i="91" s="1"/>
  <c r="L128" i="91"/>
  <c r="K128" i="91" s="1"/>
  <c r="I128" i="91"/>
  <c r="H128" i="91" s="1"/>
  <c r="L127" i="91"/>
  <c r="K127" i="91" s="1"/>
  <c r="I127" i="91"/>
  <c r="H127" i="91"/>
  <c r="L126" i="91"/>
  <c r="K126" i="91" s="1"/>
  <c r="I126" i="91"/>
  <c r="H126" i="91" s="1"/>
  <c r="L125" i="91"/>
  <c r="K125" i="91" s="1"/>
  <c r="I125" i="91"/>
  <c r="H125" i="91"/>
  <c r="L124" i="91"/>
  <c r="K124" i="91" s="1"/>
  <c r="I124" i="91"/>
  <c r="H124" i="91"/>
  <c r="L123" i="91"/>
  <c r="K123" i="91" s="1"/>
  <c r="I123" i="91"/>
  <c r="H123" i="91" s="1"/>
  <c r="L122" i="91"/>
  <c r="K122" i="91" s="1"/>
  <c r="I122" i="91"/>
  <c r="H122" i="91"/>
  <c r="L121" i="91"/>
  <c r="K121" i="91" s="1"/>
  <c r="I121" i="91"/>
  <c r="H121" i="91" s="1"/>
  <c r="L120" i="91"/>
  <c r="K120" i="91"/>
  <c r="I120" i="91"/>
  <c r="H120" i="91" s="1"/>
  <c r="L119" i="91"/>
  <c r="K119" i="91" s="1"/>
  <c r="I119" i="91"/>
  <c r="H119" i="91"/>
  <c r="L118" i="91"/>
  <c r="K118" i="91" s="1"/>
  <c r="I118" i="91"/>
  <c r="H118" i="91" s="1"/>
  <c r="L117" i="91"/>
  <c r="K117" i="91" s="1"/>
  <c r="I117" i="91"/>
  <c r="H117" i="91" s="1"/>
  <c r="L116" i="91"/>
  <c r="K116" i="91"/>
  <c r="I116" i="91"/>
  <c r="H116" i="91" s="1"/>
  <c r="L115" i="91"/>
  <c r="K115" i="91" s="1"/>
  <c r="I115" i="91"/>
  <c r="H115" i="91" s="1"/>
  <c r="L114" i="91"/>
  <c r="K114" i="91" s="1"/>
  <c r="I114" i="91"/>
  <c r="H114" i="91" s="1"/>
  <c r="L113" i="91"/>
  <c r="K113" i="91" s="1"/>
  <c r="I113" i="91"/>
  <c r="H113" i="91" s="1"/>
  <c r="L112" i="91"/>
  <c r="K112" i="91" s="1"/>
  <c r="I112" i="91"/>
  <c r="H112" i="91" s="1"/>
  <c r="L110" i="91"/>
  <c r="K110" i="91" s="1"/>
  <c r="I110" i="91"/>
  <c r="H110" i="91"/>
  <c r="L109" i="91"/>
  <c r="K109" i="91" s="1"/>
  <c r="I109" i="91"/>
  <c r="H109" i="91" s="1"/>
  <c r="L108" i="91"/>
  <c r="I108" i="91"/>
  <c r="H108" i="91" s="1"/>
  <c r="L107" i="91"/>
  <c r="K107" i="91"/>
  <c r="I107" i="91"/>
  <c r="H107" i="91" s="1"/>
  <c r="L106" i="91"/>
  <c r="K106" i="91" s="1"/>
  <c r="I106" i="91"/>
  <c r="H106" i="91" s="1"/>
  <c r="L105" i="91"/>
  <c r="K105" i="91" s="1"/>
  <c r="I105" i="91"/>
  <c r="H105" i="91"/>
  <c r="L104" i="91"/>
  <c r="K104" i="91" s="1"/>
  <c r="I104" i="91"/>
  <c r="H104" i="91" s="1"/>
  <c r="L103" i="91"/>
  <c r="K103" i="91" s="1"/>
  <c r="I103" i="91"/>
  <c r="H103" i="91" s="1"/>
  <c r="L102" i="91"/>
  <c r="K102" i="91" s="1"/>
  <c r="I102" i="91"/>
  <c r="H102" i="91" s="1"/>
  <c r="L101" i="91"/>
  <c r="K101" i="91" s="1"/>
  <c r="I101" i="91"/>
  <c r="H101" i="91" s="1"/>
  <c r="L100" i="91"/>
  <c r="K100" i="91" s="1"/>
  <c r="I100" i="91"/>
  <c r="H100" i="91" s="1"/>
  <c r="L99" i="91"/>
  <c r="K99" i="91" s="1"/>
  <c r="I99" i="91"/>
  <c r="H99" i="91" s="1"/>
  <c r="L98" i="91"/>
  <c r="K98" i="91" s="1"/>
  <c r="I98" i="91"/>
  <c r="H98" i="91" s="1"/>
  <c r="L97" i="91"/>
  <c r="K97" i="91" s="1"/>
  <c r="I97" i="91"/>
  <c r="H97" i="91" s="1"/>
  <c r="L96" i="91"/>
  <c r="K96" i="91" s="1"/>
  <c r="I96" i="91"/>
  <c r="H96" i="91" s="1"/>
  <c r="L95" i="91"/>
  <c r="K95" i="91"/>
  <c r="I95" i="91"/>
  <c r="H95" i="91" s="1"/>
  <c r="L94" i="91"/>
  <c r="K94" i="91" s="1"/>
  <c r="I94" i="91"/>
  <c r="H94" i="91" s="1"/>
  <c r="L93" i="91"/>
  <c r="K93" i="91" s="1"/>
  <c r="I93" i="91"/>
  <c r="H93" i="91" s="1"/>
  <c r="L92" i="91"/>
  <c r="K92" i="91" s="1"/>
  <c r="I92" i="91"/>
  <c r="H92" i="91"/>
  <c r="L91" i="91"/>
  <c r="K91" i="91" s="1"/>
  <c r="I91" i="91"/>
  <c r="H91" i="91" s="1"/>
  <c r="L90" i="91"/>
  <c r="K90" i="91" s="1"/>
  <c r="I90" i="91"/>
  <c r="H90" i="91" s="1"/>
  <c r="L89" i="91"/>
  <c r="K89" i="91" s="1"/>
  <c r="I89" i="91"/>
  <c r="H89" i="91" s="1"/>
  <c r="L88" i="91"/>
  <c r="K88" i="91" s="1"/>
  <c r="I88" i="91"/>
  <c r="H88" i="91" s="1"/>
  <c r="L87" i="91"/>
  <c r="K87" i="91" s="1"/>
  <c r="I87" i="91"/>
  <c r="H87" i="91"/>
  <c r="L86" i="91"/>
  <c r="K86" i="91" s="1"/>
  <c r="I86" i="91"/>
  <c r="H86" i="91"/>
  <c r="L85" i="91"/>
  <c r="K85" i="91" s="1"/>
  <c r="I85" i="91"/>
  <c r="H85" i="91" s="1"/>
  <c r="L84" i="91"/>
  <c r="K84" i="91" s="1"/>
  <c r="I84" i="91"/>
  <c r="H84" i="91" s="1"/>
  <c r="L83" i="91"/>
  <c r="K83" i="91"/>
  <c r="I83" i="91"/>
  <c r="H83" i="91" s="1"/>
  <c r="H428" i="91"/>
  <c r="H427" i="91"/>
  <c r="H426" i="91"/>
  <c r="H425" i="91"/>
  <c r="H424" i="91"/>
  <c r="H423" i="91"/>
  <c r="H422" i="91"/>
  <c r="H421" i="91"/>
  <c r="H420" i="91"/>
  <c r="H419" i="91"/>
  <c r="H418" i="91"/>
  <c r="H417" i="91"/>
  <c r="H416" i="91"/>
  <c r="H414" i="91"/>
  <c r="H413" i="91"/>
  <c r="H412" i="91"/>
  <c r="H411" i="91"/>
  <c r="H410" i="91"/>
  <c r="H409" i="91"/>
  <c r="H408" i="91"/>
  <c r="H407" i="91"/>
  <c r="H406" i="91"/>
  <c r="H405" i="91"/>
  <c r="H404" i="91"/>
  <c r="H403" i="91"/>
  <c r="H402" i="91"/>
  <c r="H400" i="91"/>
  <c r="H399" i="91"/>
  <c r="H398" i="91"/>
  <c r="H397" i="91"/>
  <c r="H396" i="91"/>
  <c r="H395" i="91"/>
  <c r="H394" i="91"/>
  <c r="H393" i="91"/>
  <c r="H392" i="91"/>
  <c r="H391" i="91"/>
  <c r="H390" i="91"/>
  <c r="H389" i="91"/>
  <c r="H388" i="91"/>
  <c r="H386" i="91"/>
  <c r="H385" i="91"/>
  <c r="H384" i="91"/>
  <c r="H383" i="91"/>
  <c r="H382" i="91"/>
  <c r="H381" i="91"/>
  <c r="H380" i="91"/>
  <c r="H379" i="91"/>
  <c r="H378" i="91"/>
  <c r="H377" i="91"/>
  <c r="H376" i="91"/>
  <c r="H375" i="91"/>
  <c r="H374" i="91"/>
  <c r="L303" i="91"/>
  <c r="K303" i="91" s="1"/>
  <c r="L302" i="91"/>
  <c r="K302" i="91" s="1"/>
  <c r="L301" i="91"/>
  <c r="K301" i="91" s="1"/>
  <c r="L300" i="91"/>
  <c r="K300" i="91"/>
  <c r="L299" i="91"/>
  <c r="K299" i="91" s="1"/>
  <c r="L298" i="91"/>
  <c r="K298" i="91"/>
  <c r="L297" i="91"/>
  <c r="K297" i="91" s="1"/>
  <c r="L296" i="91"/>
  <c r="K296" i="91" s="1"/>
  <c r="L295" i="91"/>
  <c r="K295" i="91" s="1"/>
  <c r="L294" i="91"/>
  <c r="K294" i="91" s="1"/>
  <c r="L293" i="91"/>
  <c r="K293" i="91"/>
  <c r="L291" i="91"/>
  <c r="K291" i="91"/>
  <c r="L290" i="91"/>
  <c r="K290" i="91"/>
  <c r="L289" i="91"/>
  <c r="K289" i="91" s="1"/>
  <c r="L288" i="91"/>
  <c r="K288" i="91" s="1"/>
  <c r="L287" i="91"/>
  <c r="K287" i="91" s="1"/>
  <c r="L286" i="91"/>
  <c r="K286" i="91"/>
  <c r="L285" i="91"/>
  <c r="K285" i="91" s="1"/>
  <c r="L284" i="91"/>
  <c r="K284" i="91" s="1"/>
  <c r="L283" i="91"/>
  <c r="K283" i="91"/>
  <c r="L282" i="91"/>
  <c r="K282" i="91" s="1"/>
  <c r="L281" i="91"/>
  <c r="K281" i="91" s="1"/>
  <c r="L267" i="91"/>
  <c r="K267" i="91" s="1"/>
  <c r="L266" i="91"/>
  <c r="K266" i="91" s="1"/>
  <c r="L265" i="91"/>
  <c r="K265" i="91" s="1"/>
  <c r="L264" i="91"/>
  <c r="K264" i="91" s="1"/>
  <c r="L263" i="91"/>
  <c r="K263" i="91" s="1"/>
  <c r="L262" i="91"/>
  <c r="K262" i="91" s="1"/>
  <c r="L261" i="91"/>
  <c r="K261" i="91" s="1"/>
  <c r="L260" i="91"/>
  <c r="K260" i="91"/>
  <c r="L259" i="91"/>
  <c r="K259" i="91" s="1"/>
  <c r="L258" i="91"/>
  <c r="K258" i="91" s="1"/>
  <c r="L257" i="91"/>
  <c r="K257" i="91" s="1"/>
  <c r="L255" i="91"/>
  <c r="K255" i="91" s="1"/>
  <c r="L254" i="91"/>
  <c r="K254" i="91" s="1"/>
  <c r="L253" i="91"/>
  <c r="K253" i="91" s="1"/>
  <c r="L252" i="91"/>
  <c r="K252" i="91" s="1"/>
  <c r="L251" i="91"/>
  <c r="K251" i="91" s="1"/>
  <c r="L250" i="91"/>
  <c r="K250" i="91" s="1"/>
  <c r="L249" i="91"/>
  <c r="K249" i="91"/>
  <c r="L248" i="91"/>
  <c r="K248" i="91" s="1"/>
  <c r="L247" i="91"/>
  <c r="K247" i="91" s="1"/>
  <c r="L246" i="91"/>
  <c r="K246" i="91"/>
  <c r="L245" i="91"/>
  <c r="K245" i="91" s="1"/>
  <c r="L231" i="91"/>
  <c r="K231" i="91"/>
  <c r="L230" i="91"/>
  <c r="K230" i="91" s="1"/>
  <c r="L229" i="91"/>
  <c r="K229" i="91" s="1"/>
  <c r="L228" i="91"/>
  <c r="K228" i="91"/>
  <c r="L227" i="91"/>
  <c r="K227" i="91" s="1"/>
  <c r="L226" i="91"/>
  <c r="K226" i="91" s="1"/>
  <c r="L225" i="91"/>
  <c r="K225" i="91" s="1"/>
  <c r="L224" i="91"/>
  <c r="K224" i="91"/>
  <c r="L223" i="91"/>
  <c r="K223" i="91"/>
  <c r="L222" i="91"/>
  <c r="K222" i="91"/>
  <c r="L221" i="91"/>
  <c r="K221" i="91" s="1"/>
  <c r="L219" i="91"/>
  <c r="K219" i="91" s="1"/>
  <c r="L218" i="91"/>
  <c r="K218" i="91" s="1"/>
  <c r="L217" i="91"/>
  <c r="K217" i="91" s="1"/>
  <c r="L216" i="91"/>
  <c r="K216" i="91"/>
  <c r="L215" i="91"/>
  <c r="K215" i="91" s="1"/>
  <c r="L214" i="91"/>
  <c r="K214" i="91" s="1"/>
  <c r="L213" i="91"/>
  <c r="K213" i="91" s="1"/>
  <c r="L212" i="91"/>
  <c r="K212" i="91" s="1"/>
  <c r="L211" i="91"/>
  <c r="K211" i="91" s="1"/>
  <c r="L210" i="91"/>
  <c r="K210" i="91" s="1"/>
  <c r="L209" i="91"/>
  <c r="K209" i="91" s="1"/>
  <c r="L195" i="91"/>
  <c r="K195" i="91" s="1"/>
  <c r="L194" i="91"/>
  <c r="K194" i="91" s="1"/>
  <c r="L193" i="91"/>
  <c r="K193" i="91"/>
  <c r="L192" i="91"/>
  <c r="K192" i="91" s="1"/>
  <c r="L191" i="91"/>
  <c r="K191" i="91" s="1"/>
  <c r="L190" i="91"/>
  <c r="K190" i="91" s="1"/>
  <c r="L189" i="91"/>
  <c r="K189" i="91"/>
  <c r="L188" i="91"/>
  <c r="K188" i="91" s="1"/>
  <c r="L187" i="91"/>
  <c r="K187" i="91" s="1"/>
  <c r="L186" i="91"/>
  <c r="K186" i="91" s="1"/>
  <c r="L185" i="91"/>
  <c r="K185" i="91" s="1"/>
  <c r="L183" i="91"/>
  <c r="K183" i="91" s="1"/>
  <c r="L182" i="91"/>
  <c r="K182" i="91" s="1"/>
  <c r="L181" i="91"/>
  <c r="K181" i="91" s="1"/>
  <c r="L180" i="91"/>
  <c r="K180" i="91"/>
  <c r="L179" i="91"/>
  <c r="K179" i="91" s="1"/>
  <c r="L178" i="91"/>
  <c r="K178" i="91" s="1"/>
  <c r="L177" i="91"/>
  <c r="K177" i="91"/>
  <c r="L176" i="91"/>
  <c r="K176" i="91" s="1"/>
  <c r="L175" i="91"/>
  <c r="K175" i="91"/>
  <c r="L174" i="91"/>
  <c r="K174" i="91" s="1"/>
  <c r="L173" i="91"/>
  <c r="K173" i="91" s="1"/>
  <c r="H373" i="91"/>
  <c r="H372" i="91"/>
  <c r="H367" i="91"/>
  <c r="H366" i="91"/>
  <c r="H364" i="91"/>
  <c r="H363" i="91"/>
  <c r="H361" i="91"/>
  <c r="H360" i="91"/>
  <c r="H359" i="91"/>
  <c r="H358" i="91"/>
  <c r="H356" i="91"/>
  <c r="H355" i="91"/>
  <c r="H354" i="91"/>
  <c r="H353" i="91"/>
  <c r="H351" i="91"/>
  <c r="H350" i="91"/>
  <c r="H349" i="91"/>
  <c r="H348" i="91"/>
  <c r="H346" i="91"/>
  <c r="H345" i="91"/>
  <c r="H344" i="91"/>
  <c r="H343" i="91"/>
  <c r="H341" i="91"/>
  <c r="H340" i="91"/>
  <c r="H339" i="91"/>
  <c r="H338" i="91"/>
  <c r="L337" i="91"/>
  <c r="K337" i="91" s="1"/>
  <c r="I337" i="91"/>
  <c r="H337" i="91"/>
  <c r="L336" i="91"/>
  <c r="K336" i="91" s="1"/>
  <c r="I336" i="91"/>
  <c r="H336" i="91"/>
  <c r="L335" i="91"/>
  <c r="K335" i="91" s="1"/>
  <c r="I335" i="91"/>
  <c r="H335" i="91"/>
  <c r="L334" i="91"/>
  <c r="K334" i="91" s="1"/>
  <c r="I334" i="91"/>
  <c r="H334" i="91"/>
  <c r="L333" i="91"/>
  <c r="K333" i="91" s="1"/>
  <c r="I333" i="91"/>
  <c r="H333" i="91"/>
  <c r="H331" i="91"/>
  <c r="H330" i="91"/>
  <c r="H329" i="91"/>
  <c r="H328" i="91"/>
  <c r="I65" i="91"/>
  <c r="H65" i="91" s="1"/>
  <c r="I64" i="91"/>
  <c r="H64" i="91" s="1"/>
  <c r="I63" i="91"/>
  <c r="H63" i="91" s="1"/>
  <c r="I62" i="91"/>
  <c r="H62" i="91" s="1"/>
  <c r="I61" i="91"/>
  <c r="H61" i="91" s="1"/>
  <c r="I60" i="91"/>
  <c r="H60" i="91"/>
  <c r="L59" i="91"/>
  <c r="K59" i="91" s="1"/>
  <c r="I59" i="91"/>
  <c r="H59" i="91" s="1"/>
  <c r="L54" i="91"/>
  <c r="K54" i="91" s="1"/>
  <c r="I54" i="91"/>
  <c r="H54" i="91" s="1"/>
  <c r="L53" i="91"/>
  <c r="K53" i="91" s="1"/>
  <c r="I53" i="91"/>
  <c r="H53" i="91" s="1"/>
  <c r="L51" i="91"/>
  <c r="K51" i="91"/>
  <c r="I51" i="91"/>
  <c r="H51" i="91" s="1"/>
  <c r="L50" i="91"/>
  <c r="K50" i="91" s="1"/>
  <c r="I50" i="91"/>
  <c r="H50" i="91" s="1"/>
  <c r="L49" i="91"/>
  <c r="K49" i="91" s="1"/>
  <c r="I49" i="91"/>
  <c r="H49" i="91" s="1"/>
  <c r="L44" i="91"/>
  <c r="K44" i="91" s="1"/>
  <c r="I44" i="91"/>
  <c r="H44" i="91" s="1"/>
  <c r="L43" i="91"/>
  <c r="K43" i="91" s="1"/>
  <c r="I43" i="91"/>
  <c r="H43" i="91" s="1"/>
  <c r="L41" i="91"/>
  <c r="K41" i="91" s="1"/>
  <c r="I41" i="91"/>
  <c r="H41" i="91" s="1"/>
  <c r="L40" i="91"/>
  <c r="K40" i="91" s="1"/>
  <c r="I40" i="91"/>
  <c r="H40" i="91" s="1"/>
  <c r="L39" i="91"/>
  <c r="K39" i="91"/>
  <c r="I39" i="91"/>
  <c r="H39" i="91" s="1"/>
  <c r="I38" i="91"/>
  <c r="H38" i="91" s="1"/>
  <c r="I37" i="91"/>
  <c r="H37" i="91" s="1"/>
  <c r="I36" i="91"/>
  <c r="H36" i="91" s="1"/>
  <c r="I20" i="91"/>
  <c r="H20" i="91" s="1"/>
  <c r="M226" i="91" l="1"/>
  <c r="M92" i="91"/>
  <c r="M297" i="91"/>
  <c r="M249" i="91"/>
  <c r="M321" i="91"/>
  <c r="M327" i="91"/>
  <c r="M319" i="91"/>
  <c r="M289" i="91"/>
  <c r="M230" i="91"/>
  <c r="M214" i="91"/>
  <c r="M182" i="91"/>
  <c r="M223" i="91"/>
  <c r="M112" i="91"/>
  <c r="M96" i="91"/>
  <c r="K108" i="91"/>
  <c r="M108" i="91" s="1"/>
  <c r="M128" i="91"/>
  <c r="M124" i="91"/>
  <c r="M136" i="91"/>
  <c r="M132" i="91"/>
  <c r="M120" i="91"/>
  <c r="M116" i="91"/>
  <c r="M104" i="91"/>
  <c r="M100" i="91"/>
  <c r="M88" i="91"/>
  <c r="M84" i="91"/>
  <c r="M68" i="91"/>
  <c r="M281" i="91"/>
  <c r="M261" i="91"/>
  <c r="M213" i="91"/>
  <c r="M175" i="91"/>
  <c r="M303" i="91"/>
  <c r="M301" i="91"/>
  <c r="M299" i="91"/>
  <c r="M295" i="91"/>
  <c r="M293" i="91"/>
  <c r="M291" i="91"/>
  <c r="M287" i="91"/>
  <c r="M285" i="91"/>
  <c r="M283" i="91"/>
  <c r="M267" i="91"/>
  <c r="M265" i="91"/>
  <c r="M263" i="91"/>
  <c r="M257" i="91"/>
  <c r="M253" i="91"/>
  <c r="M251" i="91"/>
  <c r="M247" i="91"/>
  <c r="M245" i="91"/>
  <c r="M229" i="91"/>
  <c r="M227" i="91"/>
  <c r="M219" i="91"/>
  <c r="M217" i="91"/>
  <c r="M211" i="91"/>
  <c r="M195" i="91"/>
  <c r="M191" i="91"/>
  <c r="M185" i="91"/>
  <c r="M181" i="91"/>
  <c r="M179" i="91"/>
  <c r="M44" i="91"/>
  <c r="M333" i="91"/>
  <c r="M40" i="91"/>
  <c r="M337" i="91"/>
  <c r="M336" i="91"/>
  <c r="M335" i="91"/>
  <c r="M334" i="91"/>
  <c r="M215" i="91"/>
  <c r="M218" i="91"/>
  <c r="M284" i="91"/>
  <c r="M39" i="91"/>
  <c r="M53" i="91"/>
  <c r="M71" i="91"/>
  <c r="M85" i="91"/>
  <c r="M95" i="91"/>
  <c r="M103" i="91"/>
  <c r="M119" i="91"/>
  <c r="M127" i="91"/>
  <c r="M133" i="91"/>
  <c r="M135" i="91"/>
  <c r="M183" i="91"/>
  <c r="M209" i="91"/>
  <c r="M210" i="91"/>
  <c r="M118" i="91"/>
  <c r="M176" i="91"/>
  <c r="M190" i="91"/>
  <c r="M246" i="91"/>
  <c r="M252" i="91"/>
  <c r="M98" i="91"/>
  <c r="M130" i="91"/>
  <c r="M174" i="91"/>
  <c r="M192" i="91"/>
  <c r="M221" i="91"/>
  <c r="M225" i="91"/>
  <c r="M87" i="91"/>
  <c r="M93" i="91"/>
  <c r="M101" i="91"/>
  <c r="M109" i="91"/>
  <c r="M117" i="91"/>
  <c r="M125" i="91"/>
  <c r="M177" i="91"/>
  <c r="M178" i="91"/>
  <c r="M224" i="91"/>
  <c r="M126" i="91"/>
  <c r="M41" i="91"/>
  <c r="M43" i="91"/>
  <c r="M49" i="91"/>
  <c r="M51" i="91"/>
  <c r="M59" i="91"/>
  <c r="M67" i="91"/>
  <c r="M73" i="91"/>
  <c r="M83" i="91"/>
  <c r="M89" i="91"/>
  <c r="M91" i="91"/>
  <c r="M97" i="91"/>
  <c r="M99" i="91"/>
  <c r="M105" i="91"/>
  <c r="M107" i="91"/>
  <c r="M113" i="91"/>
  <c r="M115" i="91"/>
  <c r="M121" i="91"/>
  <c r="M123" i="91"/>
  <c r="M129" i="91"/>
  <c r="M131" i="91"/>
  <c r="M137" i="91"/>
  <c r="M139" i="91"/>
  <c r="M180" i="91"/>
  <c r="M186" i="91"/>
  <c r="M187" i="91"/>
  <c r="M193" i="91"/>
  <c r="M194" i="91"/>
  <c r="M222" i="91"/>
  <c r="M231" i="91"/>
  <c r="M262" i="91"/>
  <c r="M212" i="91"/>
  <c r="M259" i="91"/>
  <c r="M264" i="91"/>
  <c r="M50" i="91"/>
  <c r="M54" i="91"/>
  <c r="M70" i="91"/>
  <c r="M74" i="91"/>
  <c r="M86" i="91"/>
  <c r="M90" i="91"/>
  <c r="M94" i="91"/>
  <c r="M102" i="91"/>
  <c r="M106" i="91"/>
  <c r="M110" i="91"/>
  <c r="M114" i="91"/>
  <c r="M122" i="91"/>
  <c r="M134" i="91"/>
  <c r="M138" i="91"/>
  <c r="M173" i="91"/>
  <c r="M189" i="91"/>
  <c r="M216" i="91"/>
  <c r="M254" i="91"/>
  <c r="M255" i="91"/>
  <c r="M260" i="91"/>
  <c r="M266" i="91"/>
  <c r="M288" i="91"/>
  <c r="M228" i="91"/>
  <c r="M248" i="91"/>
  <c r="M258" i="91"/>
  <c r="M188" i="91"/>
  <c r="M250" i="91"/>
  <c r="M282" i="91"/>
  <c r="M286" i="91"/>
  <c r="M290" i="91"/>
  <c r="M294" i="91"/>
  <c r="M298" i="91"/>
  <c r="M302" i="91"/>
  <c r="M318" i="91"/>
  <c r="M322" i="91"/>
  <c r="M296" i="91"/>
  <c r="M300" i="91"/>
  <c r="AB101" i="87"/>
  <c r="Y101" i="87"/>
  <c r="V101" i="87"/>
  <c r="AB100" i="87"/>
  <c r="Y100" i="87"/>
  <c r="V100" i="87"/>
  <c r="AB99" i="87"/>
  <c r="Y99" i="87"/>
  <c r="V99" i="87"/>
  <c r="AB98" i="87"/>
  <c r="Y98" i="87"/>
  <c r="V98" i="87"/>
  <c r="AB97" i="87"/>
  <c r="Y97" i="87"/>
  <c r="V97" i="87"/>
  <c r="AB96" i="87"/>
  <c r="Y96" i="87"/>
  <c r="V96" i="87"/>
  <c r="AB95" i="87"/>
  <c r="Y95" i="87"/>
  <c r="V95" i="87"/>
  <c r="AB94" i="87"/>
  <c r="Y94" i="87"/>
  <c r="V94" i="87"/>
  <c r="AB93" i="87"/>
  <c r="Y93" i="87"/>
  <c r="V93" i="87"/>
  <c r="AB92" i="87"/>
  <c r="Y92" i="87"/>
  <c r="V92" i="87"/>
  <c r="AB91" i="87"/>
  <c r="Y91" i="87"/>
  <c r="V91" i="87"/>
  <c r="AB90" i="87"/>
  <c r="Y90" i="87"/>
  <c r="V90" i="87"/>
  <c r="AB89" i="87"/>
  <c r="Y89" i="87"/>
  <c r="V89" i="87"/>
  <c r="AB88" i="87"/>
  <c r="Y88" i="87"/>
  <c r="V88" i="87"/>
  <c r="AB87" i="87"/>
  <c r="Y87" i="87"/>
  <c r="V87" i="87"/>
  <c r="AB86" i="87"/>
  <c r="Y86" i="87"/>
  <c r="V86" i="87"/>
  <c r="AB85" i="87"/>
  <c r="Y85" i="87"/>
  <c r="V85" i="87"/>
  <c r="AB84" i="87"/>
  <c r="Y84" i="87"/>
  <c r="V84" i="87"/>
  <c r="AB83" i="87"/>
  <c r="Y83" i="87"/>
  <c r="V83" i="87"/>
  <c r="AB82" i="87"/>
  <c r="Y82" i="87"/>
  <c r="V82" i="87"/>
  <c r="AB81" i="87"/>
  <c r="Y81" i="87"/>
  <c r="V81" i="87"/>
  <c r="AB80" i="87"/>
  <c r="Y80" i="87"/>
  <c r="V80" i="87"/>
  <c r="AB79" i="87"/>
  <c r="Y79" i="87"/>
  <c r="V79" i="87"/>
  <c r="AB78" i="87"/>
  <c r="Y78" i="87"/>
  <c r="V78" i="87"/>
  <c r="AB77" i="87"/>
  <c r="Y77" i="87"/>
  <c r="V77" i="87"/>
  <c r="AB76" i="87"/>
  <c r="Y76" i="87"/>
  <c r="V76" i="87"/>
  <c r="AB75" i="87"/>
  <c r="Y75" i="87"/>
  <c r="V75" i="87"/>
  <c r="AB74" i="87"/>
  <c r="Y74" i="87"/>
  <c r="V74" i="87"/>
  <c r="AB72" i="87"/>
  <c r="Y72" i="87"/>
  <c r="V72" i="87"/>
  <c r="AB42" i="87"/>
  <c r="Y42" i="87"/>
  <c r="V42" i="87"/>
  <c r="I514" i="91" l="1"/>
  <c r="I542" i="91"/>
  <c r="I541" i="91"/>
  <c r="I540" i="91"/>
  <c r="I539" i="91"/>
  <c r="I538" i="91"/>
  <c r="I537" i="91"/>
  <c r="I536" i="91"/>
  <c r="I535" i="91"/>
  <c r="I534" i="91"/>
  <c r="I533" i="91"/>
  <c r="I532" i="91"/>
  <c r="I531" i="91"/>
  <c r="I530" i="91"/>
  <c r="I529" i="91"/>
  <c r="I528" i="91"/>
  <c r="I527" i="91"/>
  <c r="I526" i="91"/>
  <c r="I525" i="91"/>
  <c r="I524" i="91"/>
  <c r="I523" i="91"/>
  <c r="I522" i="91"/>
  <c r="I521" i="91"/>
  <c r="I520" i="91"/>
  <c r="I519" i="91"/>
  <c r="I518" i="91"/>
  <c r="I517" i="91"/>
  <c r="I516" i="91"/>
  <c r="I513" i="91"/>
  <c r="I515" i="91"/>
  <c r="I483" i="91"/>
  <c r="I511" i="91"/>
  <c r="I510" i="91"/>
  <c r="I509" i="91"/>
  <c r="I508" i="91"/>
  <c r="I507" i="91"/>
  <c r="I506" i="91"/>
  <c r="I505" i="91"/>
  <c r="I504" i="91"/>
  <c r="I503" i="91"/>
  <c r="I502" i="91"/>
  <c r="I501" i="91"/>
  <c r="I500" i="91"/>
  <c r="I499" i="91"/>
  <c r="I498" i="91"/>
  <c r="I497" i="91"/>
  <c r="I496" i="91"/>
  <c r="I495" i="91"/>
  <c r="I494" i="91"/>
  <c r="I493" i="91"/>
  <c r="I492" i="91"/>
  <c r="I491" i="91"/>
  <c r="I490" i="91"/>
  <c r="I489" i="91"/>
  <c r="I488" i="91"/>
  <c r="I487" i="91"/>
  <c r="I486" i="91"/>
  <c r="I485" i="91"/>
  <c r="I484" i="91"/>
  <c r="I482" i="91"/>
  <c r="I452" i="91"/>
  <c r="I480" i="91"/>
  <c r="I479" i="91"/>
  <c r="I478" i="91"/>
  <c r="I477" i="91"/>
  <c r="I476" i="91"/>
  <c r="I475" i="91"/>
  <c r="I474" i="91"/>
  <c r="I473" i="91"/>
  <c r="I472" i="91"/>
  <c r="I471" i="91"/>
  <c r="I470" i="91"/>
  <c r="I469" i="91"/>
  <c r="I468" i="91"/>
  <c r="I467" i="91"/>
  <c r="I466" i="91"/>
  <c r="I465" i="91"/>
  <c r="I464" i="91"/>
  <c r="I463" i="91"/>
  <c r="I462" i="91"/>
  <c r="I461" i="91"/>
  <c r="I460" i="91"/>
  <c r="I459" i="91"/>
  <c r="I458" i="91"/>
  <c r="I457" i="91"/>
  <c r="I456" i="91"/>
  <c r="I455" i="91"/>
  <c r="I454" i="91"/>
  <c r="I453" i="91"/>
  <c r="I451" i="91"/>
  <c r="AC86" i="87"/>
  <c r="L527" i="91" s="1"/>
  <c r="K527" i="91" s="1"/>
  <c r="W76" i="87"/>
  <c r="AC72" i="87"/>
  <c r="AC101" i="87"/>
  <c r="L542" i="91" s="1"/>
  <c r="K542" i="91" s="1"/>
  <c r="M542" i="91" s="1"/>
  <c r="AC100" i="87"/>
  <c r="L541" i="91" s="1"/>
  <c r="K541" i="91" s="1"/>
  <c r="M541" i="91" s="1"/>
  <c r="AC99" i="87"/>
  <c r="L540" i="91" s="1"/>
  <c r="K540" i="91" s="1"/>
  <c r="M540" i="91" s="1"/>
  <c r="AC98" i="87"/>
  <c r="L539" i="91" s="1"/>
  <c r="K539" i="91" s="1"/>
  <c r="M539" i="91" s="1"/>
  <c r="AC97" i="87"/>
  <c r="L538" i="91" s="1"/>
  <c r="K538" i="91" s="1"/>
  <c r="M538" i="91" s="1"/>
  <c r="AC96" i="87"/>
  <c r="L537" i="91" s="1"/>
  <c r="K537" i="91" s="1"/>
  <c r="AC95" i="87"/>
  <c r="L536" i="91" s="1"/>
  <c r="K536" i="91" s="1"/>
  <c r="M536" i="91" s="1"/>
  <c r="AC94" i="87"/>
  <c r="L535" i="91" s="1"/>
  <c r="K535" i="91" s="1"/>
  <c r="M535" i="91" s="1"/>
  <c r="AC93" i="87"/>
  <c r="L534" i="91" s="1"/>
  <c r="K534" i="91" s="1"/>
  <c r="M534" i="91" s="1"/>
  <c r="AC92" i="87"/>
  <c r="L533" i="91" s="1"/>
  <c r="K533" i="91" s="1"/>
  <c r="M533" i="91" s="1"/>
  <c r="AC91" i="87"/>
  <c r="L532" i="91" s="1"/>
  <c r="K532" i="91" s="1"/>
  <c r="M532" i="91" s="1"/>
  <c r="AC90" i="87"/>
  <c r="L531" i="91" s="1"/>
  <c r="K531" i="91" s="1"/>
  <c r="M531" i="91" s="1"/>
  <c r="AC89" i="87"/>
  <c r="L530" i="91" s="1"/>
  <c r="K530" i="91" s="1"/>
  <c r="M530" i="91" s="1"/>
  <c r="AC88" i="87"/>
  <c r="L529" i="91" s="1"/>
  <c r="K529" i="91" s="1"/>
  <c r="M529" i="91" s="1"/>
  <c r="AC87" i="87"/>
  <c r="L528" i="91" s="1"/>
  <c r="K528" i="91" s="1"/>
  <c r="M528" i="91" s="1"/>
  <c r="AC85" i="87"/>
  <c r="L526" i="91" s="1"/>
  <c r="K526" i="91" s="1"/>
  <c r="M526" i="91" s="1"/>
  <c r="AC84" i="87"/>
  <c r="L525" i="91" s="1"/>
  <c r="K525" i="91" s="1"/>
  <c r="AC83" i="87"/>
  <c r="L524" i="91" s="1"/>
  <c r="K524" i="91" s="1"/>
  <c r="AC82" i="87"/>
  <c r="L523" i="91" s="1"/>
  <c r="K523" i="91" s="1"/>
  <c r="AC81" i="87"/>
  <c r="L522" i="91" s="1"/>
  <c r="K522" i="91" s="1"/>
  <c r="M522" i="91" s="1"/>
  <c r="AC80" i="87"/>
  <c r="L521" i="91" s="1"/>
  <c r="K521" i="91" s="1"/>
  <c r="AC79" i="87"/>
  <c r="L520" i="91" s="1"/>
  <c r="K520" i="91" s="1"/>
  <c r="M520" i="91" s="1"/>
  <c r="AC78" i="87"/>
  <c r="L519" i="91" s="1"/>
  <c r="K519" i="91" s="1"/>
  <c r="AC77" i="87"/>
  <c r="L518" i="91" s="1"/>
  <c r="K518" i="91" s="1"/>
  <c r="M518" i="91" s="1"/>
  <c r="AC76" i="87"/>
  <c r="L517" i="91" s="1"/>
  <c r="K517" i="91" s="1"/>
  <c r="AC75" i="87"/>
  <c r="L516" i="91" s="1"/>
  <c r="K516" i="91" s="1"/>
  <c r="AC74" i="87"/>
  <c r="L515" i="91" s="1"/>
  <c r="K515" i="91" s="1"/>
  <c r="M515" i="91" s="1"/>
  <c r="Z72" i="87"/>
  <c r="Z101" i="87"/>
  <c r="Z100" i="87"/>
  <c r="Z99" i="87"/>
  <c r="Z98" i="87"/>
  <c r="Z97" i="87"/>
  <c r="Z96" i="87"/>
  <c r="Z95" i="87"/>
  <c r="Z94" i="87"/>
  <c r="Z93" i="87"/>
  <c r="Z92" i="87"/>
  <c r="Z91" i="87"/>
  <c r="Z90" i="87"/>
  <c r="Z89" i="87"/>
  <c r="Z88" i="87"/>
  <c r="Z87" i="87"/>
  <c r="Z86" i="87"/>
  <c r="Z85" i="87"/>
  <c r="Z84" i="87"/>
  <c r="Z83" i="87"/>
  <c r="Z82" i="87"/>
  <c r="Z81" i="87"/>
  <c r="Z80" i="87"/>
  <c r="Z79" i="87"/>
  <c r="Z78" i="87"/>
  <c r="Z77" i="87"/>
  <c r="Z76" i="87"/>
  <c r="Z75" i="87"/>
  <c r="Z42" i="87"/>
  <c r="W72" i="87"/>
  <c r="W101" i="87"/>
  <c r="W100" i="87"/>
  <c r="W99" i="87"/>
  <c r="W98" i="87"/>
  <c r="W97" i="87"/>
  <c r="W96" i="87"/>
  <c r="W95" i="87"/>
  <c r="W94" i="87"/>
  <c r="W93" i="87"/>
  <c r="W92" i="87"/>
  <c r="W91" i="87"/>
  <c r="W90" i="87"/>
  <c r="W89" i="87"/>
  <c r="W88" i="87"/>
  <c r="W87" i="87"/>
  <c r="W86" i="87"/>
  <c r="W85" i="87"/>
  <c r="W84" i="87"/>
  <c r="W83" i="87"/>
  <c r="W82" i="87"/>
  <c r="W81" i="87"/>
  <c r="W80" i="87"/>
  <c r="W79" i="87"/>
  <c r="W78" i="87"/>
  <c r="W77" i="87"/>
  <c r="W75" i="87"/>
  <c r="W74" i="87"/>
  <c r="W42" i="87"/>
  <c r="AC42" i="87"/>
  <c r="Z74" i="87"/>
  <c r="M537" i="91" l="1"/>
  <c r="M525" i="91"/>
  <c r="M521" i="91"/>
  <c r="M517" i="91"/>
  <c r="M527" i="91"/>
  <c r="M519" i="91"/>
  <c r="M524" i="91"/>
  <c r="M523" i="91"/>
  <c r="M516" i="91"/>
  <c r="L514" i="91"/>
  <c r="K514" i="91" s="1"/>
  <c r="M514" i="91" s="1"/>
  <c r="I81" i="91"/>
  <c r="H81" i="91" s="1"/>
  <c r="H543" i="91"/>
  <c r="L513" i="91"/>
  <c r="K513" i="91" s="1"/>
  <c r="M513" i="91" s="1"/>
  <c r="I80" i="91"/>
  <c r="H80" i="91" s="1"/>
  <c r="L483" i="91"/>
  <c r="K483" i="91" s="1"/>
  <c r="M483" i="91" s="1"/>
  <c r="I140" i="91"/>
  <c r="H140" i="91" s="1"/>
  <c r="L511" i="91"/>
  <c r="K511" i="91" s="1"/>
  <c r="M511" i="91" s="1"/>
  <c r="I168" i="91"/>
  <c r="H168" i="91" s="1"/>
  <c r="L510" i="91"/>
  <c r="K510" i="91" s="1"/>
  <c r="M510" i="91" s="1"/>
  <c r="I167" i="91"/>
  <c r="H167" i="91" s="1"/>
  <c r="L509" i="91"/>
  <c r="K509" i="91" s="1"/>
  <c r="M509" i="91" s="1"/>
  <c r="I166" i="91"/>
  <c r="H166" i="91" s="1"/>
  <c r="L508" i="91"/>
  <c r="K508" i="91" s="1"/>
  <c r="M508" i="91" s="1"/>
  <c r="I165" i="91"/>
  <c r="H165" i="91" s="1"/>
  <c r="L507" i="91"/>
  <c r="K507" i="91" s="1"/>
  <c r="M507" i="91" s="1"/>
  <c r="I164" i="91"/>
  <c r="H164" i="91" s="1"/>
  <c r="L506" i="91"/>
  <c r="K506" i="91" s="1"/>
  <c r="M506" i="91" s="1"/>
  <c r="I163" i="91"/>
  <c r="H163" i="91" s="1"/>
  <c r="L505" i="91"/>
  <c r="K505" i="91" s="1"/>
  <c r="M505" i="91" s="1"/>
  <c r="I162" i="91"/>
  <c r="H162" i="91" s="1"/>
  <c r="L504" i="91"/>
  <c r="K504" i="91" s="1"/>
  <c r="M504" i="91" s="1"/>
  <c r="I161" i="91"/>
  <c r="H161" i="91" s="1"/>
  <c r="L503" i="91"/>
  <c r="K503" i="91" s="1"/>
  <c r="M503" i="91" s="1"/>
  <c r="I160" i="91"/>
  <c r="H160" i="91" s="1"/>
  <c r="L502" i="91"/>
  <c r="K502" i="91" s="1"/>
  <c r="M502" i="91" s="1"/>
  <c r="I159" i="91"/>
  <c r="H159" i="91" s="1"/>
  <c r="L501" i="91"/>
  <c r="K501" i="91" s="1"/>
  <c r="M501" i="91" s="1"/>
  <c r="I158" i="91"/>
  <c r="H158" i="91" s="1"/>
  <c r="L500" i="91"/>
  <c r="K500" i="91" s="1"/>
  <c r="M500" i="91" s="1"/>
  <c r="I157" i="91"/>
  <c r="H157" i="91" s="1"/>
  <c r="L499" i="91"/>
  <c r="K499" i="91" s="1"/>
  <c r="M499" i="91" s="1"/>
  <c r="I156" i="91"/>
  <c r="H156" i="91" s="1"/>
  <c r="L498" i="91"/>
  <c r="K498" i="91" s="1"/>
  <c r="M498" i="91" s="1"/>
  <c r="I155" i="91"/>
  <c r="H155" i="91" s="1"/>
  <c r="L497" i="91"/>
  <c r="K497" i="91" s="1"/>
  <c r="M497" i="91" s="1"/>
  <c r="I154" i="91"/>
  <c r="H154" i="91" s="1"/>
  <c r="L496" i="91"/>
  <c r="K496" i="91" s="1"/>
  <c r="M496" i="91" s="1"/>
  <c r="I153" i="91"/>
  <c r="H153" i="91" s="1"/>
  <c r="L495" i="91"/>
  <c r="K495" i="91" s="1"/>
  <c r="M495" i="91" s="1"/>
  <c r="I152" i="91"/>
  <c r="H152" i="91" s="1"/>
  <c r="L494" i="91"/>
  <c r="K494" i="91" s="1"/>
  <c r="M494" i="91" s="1"/>
  <c r="I151" i="91"/>
  <c r="H151" i="91" s="1"/>
  <c r="L493" i="91"/>
  <c r="K493" i="91" s="1"/>
  <c r="M493" i="91" s="1"/>
  <c r="I150" i="91"/>
  <c r="H150" i="91" s="1"/>
  <c r="L492" i="91"/>
  <c r="K492" i="91" s="1"/>
  <c r="M492" i="91" s="1"/>
  <c r="I149" i="91"/>
  <c r="H149" i="91" s="1"/>
  <c r="L491" i="91"/>
  <c r="K491" i="91" s="1"/>
  <c r="M491" i="91" s="1"/>
  <c r="I148" i="91"/>
  <c r="H148" i="91" s="1"/>
  <c r="L490" i="91"/>
  <c r="K490" i="91" s="1"/>
  <c r="M490" i="91" s="1"/>
  <c r="I147" i="91"/>
  <c r="H147" i="91" s="1"/>
  <c r="L489" i="91"/>
  <c r="K489" i="91" s="1"/>
  <c r="M489" i="91" s="1"/>
  <c r="I146" i="91"/>
  <c r="H146" i="91" s="1"/>
  <c r="L488" i="91"/>
  <c r="K488" i="91" s="1"/>
  <c r="M488" i="91" s="1"/>
  <c r="I145" i="91"/>
  <c r="H145" i="91" s="1"/>
  <c r="L487" i="91"/>
  <c r="K487" i="91" s="1"/>
  <c r="M487" i="91" s="1"/>
  <c r="I144" i="91"/>
  <c r="H144" i="91" s="1"/>
  <c r="L486" i="91"/>
  <c r="K486" i="91" s="1"/>
  <c r="M486" i="91" s="1"/>
  <c r="I143" i="91"/>
  <c r="H143" i="91" s="1"/>
  <c r="L485" i="91"/>
  <c r="K485" i="91" s="1"/>
  <c r="M485" i="91" s="1"/>
  <c r="I142" i="91"/>
  <c r="H142" i="91" s="1"/>
  <c r="L482" i="91"/>
  <c r="K482" i="91" s="1"/>
  <c r="M482" i="91" s="1"/>
  <c r="I111" i="91"/>
  <c r="H111" i="91" s="1"/>
  <c r="L484" i="91"/>
  <c r="K484" i="91" s="1"/>
  <c r="M484" i="91" s="1"/>
  <c r="I141" i="91"/>
  <c r="H141" i="91" s="1"/>
  <c r="H512" i="91"/>
  <c r="L452" i="91"/>
  <c r="K452" i="91" s="1"/>
  <c r="M452" i="91" s="1"/>
  <c r="L26" i="91"/>
  <c r="K26" i="91" s="1"/>
  <c r="L140" i="91"/>
  <c r="L81" i="91"/>
  <c r="L480" i="91"/>
  <c r="K480" i="91" s="1"/>
  <c r="M480" i="91" s="1"/>
  <c r="L168" i="91"/>
  <c r="L479" i="91"/>
  <c r="K479" i="91" s="1"/>
  <c r="M479" i="91" s="1"/>
  <c r="L167" i="91"/>
  <c r="L478" i="91"/>
  <c r="K478" i="91" s="1"/>
  <c r="M478" i="91" s="1"/>
  <c r="L166" i="91"/>
  <c r="L477" i="91"/>
  <c r="K477" i="91" s="1"/>
  <c r="M477" i="91" s="1"/>
  <c r="L165" i="91"/>
  <c r="L476" i="91"/>
  <c r="K476" i="91" s="1"/>
  <c r="M476" i="91" s="1"/>
  <c r="L164" i="91"/>
  <c r="L475" i="91"/>
  <c r="K475" i="91" s="1"/>
  <c r="M475" i="91" s="1"/>
  <c r="L163" i="91"/>
  <c r="L474" i="91"/>
  <c r="K474" i="91" s="1"/>
  <c r="M474" i="91" s="1"/>
  <c r="L162" i="91"/>
  <c r="L473" i="91"/>
  <c r="K473" i="91" s="1"/>
  <c r="M473" i="91" s="1"/>
  <c r="L161" i="91"/>
  <c r="L472" i="91"/>
  <c r="K472" i="91" s="1"/>
  <c r="M472" i="91" s="1"/>
  <c r="L160" i="91"/>
  <c r="L471" i="91"/>
  <c r="K471" i="91" s="1"/>
  <c r="M471" i="91" s="1"/>
  <c r="L159" i="91"/>
  <c r="K159" i="91" s="1"/>
  <c r="L470" i="91"/>
  <c r="K470" i="91" s="1"/>
  <c r="M470" i="91" s="1"/>
  <c r="L158" i="91"/>
  <c r="L469" i="91"/>
  <c r="K469" i="91" s="1"/>
  <c r="M469" i="91" s="1"/>
  <c r="L157" i="91"/>
  <c r="L468" i="91"/>
  <c r="K468" i="91" s="1"/>
  <c r="M468" i="91" s="1"/>
  <c r="L156" i="91"/>
  <c r="L467" i="91"/>
  <c r="K467" i="91" s="1"/>
  <c r="M467" i="91" s="1"/>
  <c r="L155" i="91"/>
  <c r="L466" i="91"/>
  <c r="K466" i="91" s="1"/>
  <c r="M466" i="91" s="1"/>
  <c r="L154" i="91"/>
  <c r="L465" i="91"/>
  <c r="K465" i="91" s="1"/>
  <c r="M465" i="91" s="1"/>
  <c r="L153" i="91"/>
  <c r="L464" i="91"/>
  <c r="K464" i="91" s="1"/>
  <c r="M464" i="91" s="1"/>
  <c r="L152" i="91"/>
  <c r="L463" i="91"/>
  <c r="K463" i="91" s="1"/>
  <c r="M463" i="91" s="1"/>
  <c r="L151" i="91"/>
  <c r="L462" i="91"/>
  <c r="K462" i="91" s="1"/>
  <c r="M462" i="91" s="1"/>
  <c r="L150" i="91"/>
  <c r="L461" i="91"/>
  <c r="K461" i="91" s="1"/>
  <c r="M461" i="91" s="1"/>
  <c r="L149" i="91"/>
  <c r="L460" i="91"/>
  <c r="K460" i="91" s="1"/>
  <c r="M460" i="91" s="1"/>
  <c r="L148" i="91"/>
  <c r="L459" i="91"/>
  <c r="K459" i="91" s="1"/>
  <c r="M459" i="91" s="1"/>
  <c r="L147" i="91"/>
  <c r="L458" i="91"/>
  <c r="K458" i="91" s="1"/>
  <c r="M458" i="91" s="1"/>
  <c r="L146" i="91"/>
  <c r="L457" i="91"/>
  <c r="K457" i="91" s="1"/>
  <c r="M457" i="91" s="1"/>
  <c r="L145" i="91"/>
  <c r="L456" i="91"/>
  <c r="K456" i="91" s="1"/>
  <c r="M456" i="91" s="1"/>
  <c r="L144" i="91"/>
  <c r="K144" i="91" s="1"/>
  <c r="M144" i="91" s="1"/>
  <c r="L455" i="91"/>
  <c r="K455" i="91" s="1"/>
  <c r="M455" i="91" s="1"/>
  <c r="L143" i="91"/>
  <c r="L454" i="91"/>
  <c r="K454" i="91" s="1"/>
  <c r="M454" i="91" s="1"/>
  <c r="L142" i="91"/>
  <c r="L451" i="91"/>
  <c r="K451" i="91" s="1"/>
  <c r="M451" i="91" s="1"/>
  <c r="L111" i="91"/>
  <c r="L80" i="91"/>
  <c r="K80" i="91" s="1"/>
  <c r="L32" i="91"/>
  <c r="K32" i="91" s="1"/>
  <c r="H481" i="91"/>
  <c r="L453" i="91"/>
  <c r="K453" i="91" s="1"/>
  <c r="M453" i="91" s="1"/>
  <c r="L141" i="91"/>
  <c r="AB102" i="87"/>
  <c r="I543" i="91" s="1"/>
  <c r="Y102" i="87"/>
  <c r="I512" i="91" s="1"/>
  <c r="V102" i="87"/>
  <c r="I481" i="91" s="1"/>
  <c r="M159" i="91" l="1"/>
  <c r="M80" i="91"/>
  <c r="K81" i="91"/>
  <c r="M81" i="91" s="1"/>
  <c r="K140" i="91"/>
  <c r="M140" i="91" s="1"/>
  <c r="K168" i="91"/>
  <c r="M168" i="91" s="1"/>
  <c r="K167" i="91"/>
  <c r="M167" i="91" s="1"/>
  <c r="K166" i="91"/>
  <c r="M166" i="91" s="1"/>
  <c r="K165" i="91"/>
  <c r="M165" i="91" s="1"/>
  <c r="K164" i="91"/>
  <c r="M164" i="91" s="1"/>
  <c r="K163" i="91"/>
  <c r="M163" i="91" s="1"/>
  <c r="K162" i="91"/>
  <c r="M162" i="91" s="1"/>
  <c r="K161" i="91"/>
  <c r="M161" i="91" s="1"/>
  <c r="K160" i="91"/>
  <c r="M160" i="91" s="1"/>
  <c r="K158" i="91"/>
  <c r="M158" i="91" s="1"/>
  <c r="K157" i="91"/>
  <c r="M157" i="91" s="1"/>
  <c r="K156" i="91"/>
  <c r="M156" i="91" s="1"/>
  <c r="K155" i="91"/>
  <c r="M155" i="91" s="1"/>
  <c r="K154" i="91"/>
  <c r="M154" i="91" s="1"/>
  <c r="K153" i="91"/>
  <c r="M153" i="91" s="1"/>
  <c r="K152" i="91"/>
  <c r="M152" i="91" s="1"/>
  <c r="K151" i="91"/>
  <c r="M151" i="91" s="1"/>
  <c r="K150" i="91"/>
  <c r="M150" i="91" s="1"/>
  <c r="K149" i="91"/>
  <c r="M149" i="91" s="1"/>
  <c r="K148" i="91"/>
  <c r="M148" i="91" s="1"/>
  <c r="K147" i="91"/>
  <c r="M147" i="91" s="1"/>
  <c r="K146" i="91"/>
  <c r="M146" i="91" s="1"/>
  <c r="K145" i="91"/>
  <c r="M145" i="91" s="1"/>
  <c r="K143" i="91"/>
  <c r="M143" i="91" s="1"/>
  <c r="K142" i="91"/>
  <c r="M142" i="91" s="1"/>
  <c r="K141" i="91"/>
  <c r="M141" i="91" s="1"/>
  <c r="K111" i="91"/>
  <c r="M111" i="91" s="1"/>
  <c r="AC102" i="87"/>
  <c r="AB106" i="87"/>
  <c r="Z102" i="87"/>
  <c r="W102" i="87"/>
  <c r="V19" i="89"/>
  <c r="L543" i="91" l="1"/>
  <c r="K543" i="91" s="1"/>
  <c r="M543" i="91" s="1"/>
  <c r="I82" i="91"/>
  <c r="H82" i="91" s="1"/>
  <c r="L20" i="91"/>
  <c r="K20" i="91" s="1"/>
  <c r="M20" i="91" s="1"/>
  <c r="L512" i="91"/>
  <c r="K512" i="91" s="1"/>
  <c r="M512" i="91" s="1"/>
  <c r="I169" i="91"/>
  <c r="H169" i="91" s="1"/>
  <c r="L481" i="91"/>
  <c r="K481" i="91" s="1"/>
  <c r="M481" i="91" s="1"/>
  <c r="L169" i="91"/>
  <c r="L82" i="91"/>
  <c r="L19" i="91"/>
  <c r="K19" i="91" s="1"/>
  <c r="I329" i="91"/>
  <c r="Y106" i="87"/>
  <c r="V106" i="87"/>
  <c r="K82" i="91" l="1"/>
  <c r="M82" i="91" s="1"/>
  <c r="K169" i="91"/>
  <c r="M169" i="91" s="1"/>
  <c r="Y21" i="90"/>
  <c r="V21" i="90"/>
  <c r="Y20" i="90"/>
  <c r="V20" i="90"/>
  <c r="Y19" i="90"/>
  <c r="V19" i="90"/>
  <c r="Y16" i="90"/>
  <c r="V16" i="90"/>
  <c r="AK48" i="73"/>
  <c r="AH48" i="73"/>
  <c r="AE48" i="73"/>
  <c r="AB48" i="73"/>
  <c r="Y48" i="73"/>
  <c r="V48" i="73"/>
  <c r="AK47" i="73"/>
  <c r="AH47" i="73"/>
  <c r="AE47" i="73"/>
  <c r="AB47" i="73"/>
  <c r="Y47" i="73"/>
  <c r="V47" i="73"/>
  <c r="AK46" i="73"/>
  <c r="AH46" i="73"/>
  <c r="AE46" i="73"/>
  <c r="AB46" i="73"/>
  <c r="Y46" i="73"/>
  <c r="V46" i="73"/>
  <c r="AK45" i="73"/>
  <c r="AH45" i="73"/>
  <c r="AE45" i="73"/>
  <c r="AB45" i="73"/>
  <c r="Y45" i="73"/>
  <c r="V45" i="73"/>
  <c r="AK44" i="73"/>
  <c r="AH44" i="73"/>
  <c r="AE44" i="73"/>
  <c r="AB44" i="73"/>
  <c r="Y44" i="73"/>
  <c r="V44" i="73"/>
  <c r="AK43" i="73"/>
  <c r="AH43" i="73"/>
  <c r="AE43" i="73"/>
  <c r="AB43" i="73"/>
  <c r="Y43" i="73"/>
  <c r="V43" i="73"/>
  <c r="AK42" i="73"/>
  <c r="AH42" i="73"/>
  <c r="AE42" i="73"/>
  <c r="AB42" i="73"/>
  <c r="Y42" i="73"/>
  <c r="V42" i="73"/>
  <c r="AK41" i="73"/>
  <c r="AH41" i="73"/>
  <c r="AE41" i="73"/>
  <c r="AB41" i="73"/>
  <c r="Y41" i="73"/>
  <c r="V41" i="73"/>
  <c r="AK40" i="73"/>
  <c r="AH40" i="73"/>
  <c r="AE40" i="73"/>
  <c r="AB40" i="73"/>
  <c r="Y40" i="73"/>
  <c r="V40" i="73"/>
  <c r="AK39" i="73"/>
  <c r="AH39" i="73"/>
  <c r="AE39" i="73"/>
  <c r="AB39" i="73"/>
  <c r="Y39" i="73"/>
  <c r="V39" i="73"/>
  <c r="AK38" i="73"/>
  <c r="AH38" i="73"/>
  <c r="AE38" i="73"/>
  <c r="AB38" i="73"/>
  <c r="Y38" i="73"/>
  <c r="V38" i="73"/>
  <c r="AK37" i="73"/>
  <c r="AH37" i="73"/>
  <c r="AE37" i="73"/>
  <c r="AB37" i="73"/>
  <c r="Y37" i="73"/>
  <c r="V37" i="73"/>
  <c r="AN36" i="73"/>
  <c r="AN35" i="73"/>
  <c r="AN34" i="73"/>
  <c r="AN33" i="73"/>
  <c r="AN32" i="73"/>
  <c r="AN31" i="73"/>
  <c r="AN30" i="73"/>
  <c r="AN29" i="73"/>
  <c r="AN28" i="73"/>
  <c r="AN27" i="73"/>
  <c r="AN26" i="73"/>
  <c r="AK25" i="73"/>
  <c r="AH25" i="73"/>
  <c r="AE25" i="73"/>
  <c r="AB25" i="73"/>
  <c r="Y25" i="73"/>
  <c r="V25" i="73"/>
  <c r="AN24" i="73"/>
  <c r="AN23" i="73"/>
  <c r="AN22" i="73"/>
  <c r="AN21" i="73"/>
  <c r="AN20" i="73"/>
  <c r="AN19" i="73"/>
  <c r="AN18" i="73"/>
  <c r="AN17" i="73"/>
  <c r="AN16" i="73"/>
  <c r="AN15" i="73"/>
  <c r="AN14" i="73"/>
  <c r="V689" i="65"/>
  <c r="V687" i="65"/>
  <c r="V686" i="65"/>
  <c r="V685" i="65"/>
  <c r="V684" i="65"/>
  <c r="V683" i="65"/>
  <c r="V682" i="65"/>
  <c r="V681" i="65"/>
  <c r="V680" i="65"/>
  <c r="V679" i="65"/>
  <c r="V678" i="65"/>
  <c r="V677" i="65"/>
  <c r="V676" i="65"/>
  <c r="V675" i="65"/>
  <c r="V674" i="65"/>
  <c r="V673" i="65"/>
  <c r="V672" i="65"/>
  <c r="V671" i="65"/>
  <c r="V670" i="65"/>
  <c r="V668" i="65"/>
  <c r="V667" i="65"/>
  <c r="V666" i="65"/>
  <c r="V665" i="65"/>
  <c r="V664" i="65"/>
  <c r="V663" i="65"/>
  <c r="V662" i="65"/>
  <c r="V661" i="65"/>
  <c r="V660" i="65"/>
  <c r="V659" i="65"/>
  <c r="V658" i="65"/>
  <c r="V657" i="65"/>
  <c r="V656" i="65"/>
  <c r="V655" i="65"/>
  <c r="V654" i="65"/>
  <c r="V653" i="65"/>
  <c r="V652" i="65"/>
  <c r="V651" i="65"/>
  <c r="V650" i="65"/>
  <c r="V649" i="65"/>
  <c r="V648" i="65"/>
  <c r="V647" i="65"/>
  <c r="V646" i="65"/>
  <c r="V645" i="65"/>
  <c r="V644" i="65"/>
  <c r="V643" i="65"/>
  <c r="V642" i="65"/>
  <c r="V641" i="65"/>
  <c r="V640" i="65"/>
  <c r="V639" i="65"/>
  <c r="V638" i="65"/>
  <c r="V637" i="65"/>
  <c r="V636" i="65"/>
  <c r="V635" i="65"/>
  <c r="V634" i="65"/>
  <c r="V633" i="65"/>
  <c r="V632" i="65"/>
  <c r="V631" i="65"/>
  <c r="V630" i="65"/>
  <c r="V629" i="65"/>
  <c r="V628" i="65"/>
  <c r="V627" i="65"/>
  <c r="V626" i="65"/>
  <c r="V625" i="65"/>
  <c r="V624" i="65"/>
  <c r="V623" i="65"/>
  <c r="V621" i="65"/>
  <c r="V620" i="65"/>
  <c r="V619" i="65"/>
  <c r="V618" i="65"/>
  <c r="V617" i="65"/>
  <c r="V616" i="65"/>
  <c r="V615" i="65"/>
  <c r="V614" i="65"/>
  <c r="V613" i="65"/>
  <c r="V612" i="65"/>
  <c r="V611" i="65"/>
  <c r="V610" i="65"/>
  <c r="V609" i="65"/>
  <c r="V608" i="65"/>
  <c r="V607" i="65"/>
  <c r="V606" i="65"/>
  <c r="V605" i="65"/>
  <c r="V604" i="65"/>
  <c r="V603" i="65"/>
  <c r="V602" i="65"/>
  <c r="V601" i="65"/>
  <c r="V600" i="65"/>
  <c r="V599" i="65"/>
  <c r="V598" i="65"/>
  <c r="V597" i="65"/>
  <c r="V596" i="65"/>
  <c r="V595" i="65"/>
  <c r="V594" i="65"/>
  <c r="V593" i="65"/>
  <c r="V592" i="65"/>
  <c r="V591" i="65"/>
  <c r="V590" i="65"/>
  <c r="V589" i="65"/>
  <c r="V588" i="65"/>
  <c r="V587" i="65"/>
  <c r="V586" i="65"/>
  <c r="V585" i="65"/>
  <c r="V584" i="65"/>
  <c r="V583" i="65"/>
  <c r="V582" i="65"/>
  <c r="V581" i="65"/>
  <c r="V580" i="65"/>
  <c r="V579" i="65"/>
  <c r="V578" i="65"/>
  <c r="V577" i="65"/>
  <c r="V576" i="65"/>
  <c r="V575" i="65"/>
  <c r="V574" i="65"/>
  <c r="V573" i="65"/>
  <c r="V572" i="65"/>
  <c r="V571" i="65"/>
  <c r="V569" i="65"/>
  <c r="V568" i="65"/>
  <c r="V567" i="65"/>
  <c r="V566" i="65"/>
  <c r="V565" i="65"/>
  <c r="V564" i="65"/>
  <c r="V563" i="65"/>
  <c r="V562" i="65"/>
  <c r="V561" i="65"/>
  <c r="V560" i="65"/>
  <c r="V559" i="65"/>
  <c r="V558" i="65"/>
  <c r="V557" i="65"/>
  <c r="V556" i="65"/>
  <c r="V555" i="65"/>
  <c r="V554" i="65"/>
  <c r="V553" i="65"/>
  <c r="V552" i="65"/>
  <c r="V551" i="65"/>
  <c r="V550" i="65"/>
  <c r="V549" i="65"/>
  <c r="V548" i="65"/>
  <c r="V547" i="65"/>
  <c r="V546" i="65"/>
  <c r="V545" i="65"/>
  <c r="V544" i="65"/>
  <c r="V543" i="65"/>
  <c r="V542" i="65"/>
  <c r="V541" i="65"/>
  <c r="V540" i="65"/>
  <c r="V539" i="65"/>
  <c r="V538" i="65"/>
  <c r="V537" i="65"/>
  <c r="V536" i="65"/>
  <c r="V535" i="65"/>
  <c r="V534" i="65"/>
  <c r="V533" i="65"/>
  <c r="V532" i="65"/>
  <c r="V531" i="65"/>
  <c r="V530" i="65"/>
  <c r="V529" i="65"/>
  <c r="V528" i="65"/>
  <c r="V527" i="65"/>
  <c r="V525" i="65"/>
  <c r="V524" i="65"/>
  <c r="V523" i="65"/>
  <c r="V522" i="65"/>
  <c r="V520" i="65"/>
  <c r="V519" i="65"/>
  <c r="V518" i="65"/>
  <c r="V517" i="65"/>
  <c r="V516" i="65"/>
  <c r="V515" i="65"/>
  <c r="V514" i="65"/>
  <c r="V513" i="65"/>
  <c r="V512" i="65"/>
  <c r="V511" i="65"/>
  <c r="V510" i="65"/>
  <c r="V509" i="65"/>
  <c r="V508" i="65"/>
  <c r="V507" i="65"/>
  <c r="V506" i="65"/>
  <c r="V505" i="65"/>
  <c r="V504" i="65"/>
  <c r="V503" i="65"/>
  <c r="V502" i="65"/>
  <c r="V501" i="65"/>
  <c r="V500" i="65"/>
  <c r="V499" i="65"/>
  <c r="V498" i="65"/>
  <c r="V497" i="65"/>
  <c r="V496" i="65"/>
  <c r="V495" i="65"/>
  <c r="V494" i="65"/>
  <c r="V493" i="65"/>
  <c r="V492" i="65"/>
  <c r="V491" i="65"/>
  <c r="V490" i="65"/>
  <c r="V489" i="65"/>
  <c r="V488" i="65"/>
  <c r="V487" i="65"/>
  <c r="V486" i="65"/>
  <c r="V485" i="65"/>
  <c r="V484" i="65"/>
  <c r="V483" i="65"/>
  <c r="V482" i="65"/>
  <c r="V481" i="65"/>
  <c r="V480" i="65"/>
  <c r="V479" i="65"/>
  <c r="V478" i="65"/>
  <c r="V477" i="65"/>
  <c r="V476" i="65"/>
  <c r="V475" i="65"/>
  <c r="V474" i="65"/>
  <c r="V473" i="65"/>
  <c r="V472" i="65"/>
  <c r="V471" i="65"/>
  <c r="V470" i="65"/>
  <c r="V469" i="65"/>
  <c r="V468" i="65"/>
  <c r="V467" i="65"/>
  <c r="V466" i="65"/>
  <c r="V462" i="65"/>
  <c r="V443" i="65"/>
  <c r="V396" i="65"/>
  <c r="V344" i="65"/>
  <c r="V300" i="65"/>
  <c r="V295" i="65"/>
  <c r="V236" i="65"/>
  <c r="V217" i="65"/>
  <c r="V170" i="65"/>
  <c r="V118" i="65"/>
  <c r="V74" i="65"/>
  <c r="V69" i="65"/>
  <c r="AN16" i="86"/>
  <c r="AK16" i="86"/>
  <c r="AH16" i="86"/>
  <c r="AE16" i="86"/>
  <c r="AB16" i="86"/>
  <c r="Y16" i="86"/>
  <c r="V16" i="86"/>
  <c r="AE48" i="72"/>
  <c r="AB48" i="72"/>
  <c r="Y48" i="72"/>
  <c r="V48" i="72"/>
  <c r="AE47" i="72"/>
  <c r="AB47" i="72"/>
  <c r="Y47" i="72"/>
  <c r="V47" i="72"/>
  <c r="AE46" i="72"/>
  <c r="AB46" i="72"/>
  <c r="Y46" i="72"/>
  <c r="V46" i="72"/>
  <c r="AE45" i="72"/>
  <c r="AB45" i="72"/>
  <c r="Y45" i="72"/>
  <c r="V45" i="72"/>
  <c r="AE44" i="72"/>
  <c r="AB44" i="72"/>
  <c r="Y44" i="72"/>
  <c r="V44" i="72"/>
  <c r="AE43" i="72"/>
  <c r="AB43" i="72"/>
  <c r="Y43" i="72"/>
  <c r="V43" i="72"/>
  <c r="AE42" i="72"/>
  <c r="AB42" i="72"/>
  <c r="Y42" i="72"/>
  <c r="V42" i="72"/>
  <c r="AE41" i="72"/>
  <c r="AB41" i="72"/>
  <c r="Y41" i="72"/>
  <c r="V41" i="72"/>
  <c r="AE40" i="72"/>
  <c r="AB40" i="72"/>
  <c r="Y40" i="72"/>
  <c r="V40" i="72"/>
  <c r="AE39" i="72"/>
  <c r="AB39" i="72"/>
  <c r="Y39" i="72"/>
  <c r="V39" i="72"/>
  <c r="AE38" i="72"/>
  <c r="AB38" i="72"/>
  <c r="Y38" i="72"/>
  <c r="V38" i="72"/>
  <c r="AE37" i="72"/>
  <c r="AB37" i="72"/>
  <c r="Y37" i="72"/>
  <c r="V37" i="72"/>
  <c r="AH36" i="72"/>
  <c r="AH35" i="72"/>
  <c r="AH34" i="72"/>
  <c r="AH33" i="72"/>
  <c r="AH32" i="72"/>
  <c r="AH31" i="72"/>
  <c r="AH30" i="72"/>
  <c r="AH29" i="72"/>
  <c r="AH28" i="72"/>
  <c r="AH27" i="72"/>
  <c r="AH26" i="72"/>
  <c r="AE25" i="72"/>
  <c r="AB25" i="72"/>
  <c r="Y25" i="72"/>
  <c r="V25" i="72"/>
  <c r="AH24" i="72"/>
  <c r="AH23" i="72"/>
  <c r="AH22" i="72"/>
  <c r="AH21" i="72"/>
  <c r="AH20" i="72"/>
  <c r="AH19" i="72"/>
  <c r="AH18" i="72"/>
  <c r="AH17" i="72"/>
  <c r="AH16" i="72"/>
  <c r="AH15" i="72"/>
  <c r="AH14" i="72"/>
  <c r="AQ23" i="89"/>
  <c r="AN21" i="89"/>
  <c r="AK21" i="89"/>
  <c r="AH21" i="89"/>
  <c r="AE21" i="89"/>
  <c r="AB21" i="89"/>
  <c r="V21" i="89"/>
  <c r="AN20" i="89"/>
  <c r="AK20" i="89"/>
  <c r="AH20" i="89"/>
  <c r="AE20" i="89"/>
  <c r="AB20" i="89"/>
  <c r="V20" i="89"/>
  <c r="AN19" i="89"/>
  <c r="AK19" i="89"/>
  <c r="AH19" i="89"/>
  <c r="AE19" i="89"/>
  <c r="AB19" i="89"/>
  <c r="AQ18" i="89"/>
  <c r="AQ17" i="89"/>
  <c r="AN16" i="89"/>
  <c r="AK16" i="89"/>
  <c r="AH16" i="89"/>
  <c r="AE16" i="89"/>
  <c r="AB16" i="89"/>
  <c r="V16" i="89"/>
  <c r="AQ15" i="89"/>
  <c r="AQ14" i="89"/>
  <c r="I909" i="91" l="1"/>
  <c r="I911" i="91"/>
  <c r="I908" i="91"/>
  <c r="I910" i="91"/>
  <c r="I904" i="91"/>
  <c r="I906" i="91"/>
  <c r="I903" i="91"/>
  <c r="I905" i="91"/>
  <c r="I854" i="91"/>
  <c r="I865" i="91"/>
  <c r="I864" i="91"/>
  <c r="I863" i="91"/>
  <c r="I862" i="91"/>
  <c r="I861" i="91"/>
  <c r="I860" i="91"/>
  <c r="I859" i="91"/>
  <c r="I858" i="91"/>
  <c r="I857" i="91"/>
  <c r="I856" i="91"/>
  <c r="I855" i="91"/>
  <c r="I853" i="91"/>
  <c r="I840" i="91"/>
  <c r="I851" i="91"/>
  <c r="I850" i="91"/>
  <c r="I849" i="91"/>
  <c r="I848" i="91"/>
  <c r="I847" i="91"/>
  <c r="I846" i="91"/>
  <c r="I845" i="91"/>
  <c r="I844" i="91"/>
  <c r="I843" i="91"/>
  <c r="I842" i="91"/>
  <c r="I841" i="91"/>
  <c r="I839" i="91"/>
  <c r="I826" i="91"/>
  <c r="I837" i="91"/>
  <c r="I836" i="91"/>
  <c r="I835" i="91"/>
  <c r="I834" i="91"/>
  <c r="I833" i="91"/>
  <c r="I832" i="91"/>
  <c r="I831" i="91"/>
  <c r="I830" i="91"/>
  <c r="I829" i="91"/>
  <c r="I828" i="91"/>
  <c r="I825" i="91"/>
  <c r="I827" i="91"/>
  <c r="I812" i="91"/>
  <c r="I823" i="91"/>
  <c r="I822" i="91"/>
  <c r="I821" i="91"/>
  <c r="I820" i="91"/>
  <c r="I819" i="91"/>
  <c r="I818" i="91"/>
  <c r="I817" i="91"/>
  <c r="I816" i="91"/>
  <c r="I815" i="91"/>
  <c r="I814" i="91"/>
  <c r="I813" i="91"/>
  <c r="I811" i="91"/>
  <c r="I798" i="91"/>
  <c r="I809" i="91"/>
  <c r="I808" i="91"/>
  <c r="I807" i="91"/>
  <c r="I806" i="91"/>
  <c r="I805" i="91"/>
  <c r="I804" i="91"/>
  <c r="I803" i="91"/>
  <c r="I802" i="91"/>
  <c r="I801" i="91"/>
  <c r="I800" i="91"/>
  <c r="I799" i="91"/>
  <c r="I797" i="91"/>
  <c r="I889" i="91"/>
  <c r="I888" i="91"/>
  <c r="I887" i="91"/>
  <c r="I886" i="91"/>
  <c r="I885" i="91"/>
  <c r="I884" i="91"/>
  <c r="I883" i="91"/>
  <c r="I882" i="91"/>
  <c r="I881" i="91"/>
  <c r="I880" i="91"/>
  <c r="I784" i="91"/>
  <c r="I879" i="91"/>
  <c r="I877" i="91"/>
  <c r="I795" i="91"/>
  <c r="I794" i="91"/>
  <c r="I876" i="91"/>
  <c r="I793" i="91"/>
  <c r="I875" i="91"/>
  <c r="I792" i="91"/>
  <c r="I874" i="91"/>
  <c r="I873" i="91"/>
  <c r="I791" i="91"/>
  <c r="I790" i="91"/>
  <c r="I872" i="91"/>
  <c r="I789" i="91"/>
  <c r="I871" i="91"/>
  <c r="I870" i="91"/>
  <c r="I788" i="91"/>
  <c r="I869" i="91"/>
  <c r="I787" i="91"/>
  <c r="I786" i="91"/>
  <c r="I868" i="91"/>
  <c r="I785" i="91"/>
  <c r="I783" i="91"/>
  <c r="I867" i="91"/>
  <c r="I556" i="91"/>
  <c r="I555" i="91"/>
  <c r="I554" i="91"/>
  <c r="I553" i="91"/>
  <c r="I552" i="91"/>
  <c r="I551" i="91"/>
  <c r="I781" i="91"/>
  <c r="I779" i="91"/>
  <c r="I778" i="91"/>
  <c r="I777" i="91"/>
  <c r="I776" i="91"/>
  <c r="I775" i="91"/>
  <c r="I774" i="91"/>
  <c r="I773" i="91"/>
  <c r="I772" i="91"/>
  <c r="I771" i="91"/>
  <c r="I770" i="91"/>
  <c r="I769" i="91"/>
  <c r="I768" i="91"/>
  <c r="I767" i="91"/>
  <c r="I766" i="91"/>
  <c r="I765" i="91"/>
  <c r="I764" i="91"/>
  <c r="I763" i="91"/>
  <c r="I762" i="91"/>
  <c r="I549" i="91"/>
  <c r="I760" i="91"/>
  <c r="I759" i="91"/>
  <c r="I758" i="91"/>
  <c r="I757" i="91"/>
  <c r="I756" i="91"/>
  <c r="I755" i="91"/>
  <c r="I754" i="91"/>
  <c r="I753" i="91"/>
  <c r="I752" i="91"/>
  <c r="I751" i="91"/>
  <c r="I750" i="91"/>
  <c r="I749" i="91"/>
  <c r="I748" i="91"/>
  <c r="I747" i="91"/>
  <c r="I746" i="91"/>
  <c r="I745" i="91"/>
  <c r="I744" i="91"/>
  <c r="I743" i="91"/>
  <c r="I742" i="91"/>
  <c r="I741" i="91"/>
  <c r="I740" i="91"/>
  <c r="I739" i="91"/>
  <c r="I738" i="91"/>
  <c r="I737" i="91"/>
  <c r="I736" i="91"/>
  <c r="I735" i="91"/>
  <c r="I734" i="91"/>
  <c r="I733" i="91"/>
  <c r="I732" i="91"/>
  <c r="I731" i="91"/>
  <c r="I730" i="91"/>
  <c r="I729" i="91"/>
  <c r="I728" i="91"/>
  <c r="I727" i="91"/>
  <c r="I726" i="91"/>
  <c r="I725" i="91"/>
  <c r="I724" i="91"/>
  <c r="I723" i="91"/>
  <c r="I722" i="91"/>
  <c r="I721" i="91"/>
  <c r="I720" i="91"/>
  <c r="I719" i="91"/>
  <c r="I718" i="91"/>
  <c r="I717" i="91"/>
  <c r="I716" i="91"/>
  <c r="I548" i="91"/>
  <c r="I715" i="91"/>
  <c r="I713" i="91"/>
  <c r="I712" i="91"/>
  <c r="I711" i="91"/>
  <c r="I710" i="91"/>
  <c r="I709" i="91"/>
  <c r="I708" i="91"/>
  <c r="I707" i="91"/>
  <c r="I706" i="91"/>
  <c r="I705" i="91"/>
  <c r="I704" i="91"/>
  <c r="I703" i="91"/>
  <c r="I702" i="91"/>
  <c r="I701" i="91"/>
  <c r="I700" i="91"/>
  <c r="I699" i="91"/>
  <c r="I698" i="91"/>
  <c r="I697" i="91"/>
  <c r="I696" i="91"/>
  <c r="I695" i="91"/>
  <c r="I694" i="91"/>
  <c r="I693" i="91"/>
  <c r="I692" i="91"/>
  <c r="I691" i="91"/>
  <c r="I690" i="91"/>
  <c r="I689" i="91"/>
  <c r="I688" i="91"/>
  <c r="I687" i="91"/>
  <c r="I686" i="91"/>
  <c r="I685" i="91"/>
  <c r="I684" i="91"/>
  <c r="I683" i="91"/>
  <c r="I682" i="91"/>
  <c r="I681" i="91"/>
  <c r="I680" i="91"/>
  <c r="I679" i="91"/>
  <c r="I678" i="91"/>
  <c r="I677" i="91"/>
  <c r="I676" i="91"/>
  <c r="I675" i="91"/>
  <c r="I674" i="91"/>
  <c r="I673" i="91"/>
  <c r="I672" i="91"/>
  <c r="I671" i="91"/>
  <c r="I670" i="91"/>
  <c r="I669" i="91"/>
  <c r="I668" i="91"/>
  <c r="I667" i="91"/>
  <c r="I666" i="91"/>
  <c r="I665" i="91"/>
  <c r="I664" i="91"/>
  <c r="I547" i="91"/>
  <c r="I663" i="91"/>
  <c r="I661" i="91"/>
  <c r="I660" i="91"/>
  <c r="I659" i="91"/>
  <c r="I658" i="91"/>
  <c r="I657" i="91"/>
  <c r="I656" i="91"/>
  <c r="I655" i="91"/>
  <c r="I654" i="91"/>
  <c r="I653" i="91"/>
  <c r="I652" i="91"/>
  <c r="I651" i="91"/>
  <c r="I650" i="91"/>
  <c r="I649" i="91"/>
  <c r="I648" i="91"/>
  <c r="I647" i="91"/>
  <c r="I646" i="91"/>
  <c r="I645" i="91"/>
  <c r="I644" i="91"/>
  <c r="I643" i="91"/>
  <c r="I642" i="91"/>
  <c r="I641" i="91"/>
  <c r="I640" i="91"/>
  <c r="I639" i="91"/>
  <c r="I638" i="91"/>
  <c r="I637" i="91"/>
  <c r="I636" i="91"/>
  <c r="I635" i="91"/>
  <c r="I634" i="91"/>
  <c r="I633" i="91"/>
  <c r="I632" i="91"/>
  <c r="I631" i="91"/>
  <c r="I630" i="91"/>
  <c r="I629" i="91"/>
  <c r="I628" i="91"/>
  <c r="I627" i="91"/>
  <c r="I626" i="91"/>
  <c r="I625" i="91"/>
  <c r="I624" i="91"/>
  <c r="I623" i="91"/>
  <c r="I622" i="91"/>
  <c r="I621" i="91"/>
  <c r="I620" i="91"/>
  <c r="I546" i="91"/>
  <c r="I619" i="91"/>
  <c r="I617" i="91"/>
  <c r="I616" i="91"/>
  <c r="I615" i="91"/>
  <c r="I545" i="91"/>
  <c r="I614" i="91"/>
  <c r="I612" i="91"/>
  <c r="I611" i="91"/>
  <c r="I610" i="91"/>
  <c r="I609" i="91"/>
  <c r="I608" i="91"/>
  <c r="I607" i="91"/>
  <c r="I606" i="91"/>
  <c r="I605" i="91"/>
  <c r="I604" i="91"/>
  <c r="I603" i="91"/>
  <c r="I602" i="91"/>
  <c r="I601" i="91"/>
  <c r="I600" i="91"/>
  <c r="I599" i="91"/>
  <c r="I598" i="91"/>
  <c r="I597" i="91"/>
  <c r="I596" i="91"/>
  <c r="I595" i="91"/>
  <c r="I594" i="91"/>
  <c r="I593" i="91"/>
  <c r="I592" i="91"/>
  <c r="I591" i="91"/>
  <c r="I590" i="91"/>
  <c r="I589" i="91"/>
  <c r="I588" i="91"/>
  <c r="I587" i="91"/>
  <c r="I586" i="91"/>
  <c r="I585" i="91"/>
  <c r="I584" i="91"/>
  <c r="I583" i="91"/>
  <c r="I582" i="91"/>
  <c r="I581" i="91"/>
  <c r="I580" i="91"/>
  <c r="I579" i="91"/>
  <c r="I578" i="91"/>
  <c r="I577" i="91"/>
  <c r="I576" i="91"/>
  <c r="I575" i="91"/>
  <c r="I574" i="91"/>
  <c r="I573" i="91"/>
  <c r="I572" i="91"/>
  <c r="I571" i="91"/>
  <c r="I570" i="91"/>
  <c r="I569" i="91"/>
  <c r="I568" i="91"/>
  <c r="I567" i="91"/>
  <c r="I566" i="91"/>
  <c r="I565" i="91"/>
  <c r="I564" i="91"/>
  <c r="I563" i="91"/>
  <c r="I562" i="91"/>
  <c r="I561" i="91"/>
  <c r="I560" i="91"/>
  <c r="I559" i="91"/>
  <c r="I558" i="91"/>
  <c r="I544" i="91"/>
  <c r="I450" i="91"/>
  <c r="I449" i="91"/>
  <c r="I448" i="91"/>
  <c r="I447" i="91"/>
  <c r="I446" i="91"/>
  <c r="I445" i="91"/>
  <c r="I444" i="91"/>
  <c r="I417" i="91"/>
  <c r="I428" i="91"/>
  <c r="I427" i="91"/>
  <c r="I426" i="91"/>
  <c r="I425" i="91"/>
  <c r="I424" i="91"/>
  <c r="I423" i="91"/>
  <c r="I422" i="91"/>
  <c r="I421" i="91"/>
  <c r="I420" i="91"/>
  <c r="I419" i="91"/>
  <c r="I416" i="91"/>
  <c r="I418" i="91"/>
  <c r="I403" i="91"/>
  <c r="I414" i="91"/>
  <c r="I413" i="91"/>
  <c r="I412" i="91"/>
  <c r="I411" i="91"/>
  <c r="I410" i="91"/>
  <c r="I409" i="91"/>
  <c r="I408" i="91"/>
  <c r="I407" i="91"/>
  <c r="I406" i="91"/>
  <c r="I405" i="91"/>
  <c r="I404" i="91"/>
  <c r="I402" i="91"/>
  <c r="I389" i="91"/>
  <c r="I400" i="91"/>
  <c r="I399" i="91"/>
  <c r="I398" i="91"/>
  <c r="I397" i="91"/>
  <c r="I396" i="91"/>
  <c r="I395" i="91"/>
  <c r="I394" i="91"/>
  <c r="I393" i="91"/>
  <c r="I392" i="91"/>
  <c r="I391" i="91"/>
  <c r="I390" i="91"/>
  <c r="I388" i="91"/>
  <c r="I375" i="91"/>
  <c r="I386" i="91"/>
  <c r="I385" i="91"/>
  <c r="I384" i="91"/>
  <c r="I383" i="91"/>
  <c r="I382" i="91"/>
  <c r="I381" i="91"/>
  <c r="I380" i="91"/>
  <c r="I379" i="91"/>
  <c r="I378" i="91"/>
  <c r="I377" i="91"/>
  <c r="I374" i="91"/>
  <c r="I376" i="91"/>
  <c r="I359" i="91"/>
  <c r="I361" i="91"/>
  <c r="I358" i="91"/>
  <c r="I360" i="91"/>
  <c r="I354" i="91"/>
  <c r="I356" i="91"/>
  <c r="I355" i="91"/>
  <c r="I353" i="91"/>
  <c r="I349" i="91"/>
  <c r="I351" i="91"/>
  <c r="I350" i="91"/>
  <c r="I348" i="91"/>
  <c r="I344" i="91"/>
  <c r="I346" i="91"/>
  <c r="I343" i="91"/>
  <c r="I345" i="91"/>
  <c r="I339" i="91"/>
  <c r="I341" i="91"/>
  <c r="I338" i="91"/>
  <c r="I340" i="91"/>
  <c r="I373" i="91"/>
  <c r="I372" i="91"/>
  <c r="I367" i="91"/>
  <c r="I366" i="91"/>
  <c r="I364" i="91"/>
  <c r="I331" i="91"/>
  <c r="I363" i="91"/>
  <c r="I330" i="91"/>
  <c r="I328" i="91"/>
  <c r="W681" i="65"/>
  <c r="L773" i="91" s="1"/>
  <c r="K773" i="91" s="1"/>
  <c r="M773" i="91" s="1"/>
  <c r="W657" i="65"/>
  <c r="L749" i="91" s="1"/>
  <c r="K749" i="91" s="1"/>
  <c r="W649" i="65"/>
  <c r="L741" i="91" s="1"/>
  <c r="K741" i="91" s="1"/>
  <c r="W641" i="65"/>
  <c r="L733" i="91" s="1"/>
  <c r="K733" i="91" s="1"/>
  <c r="M733" i="91" s="1"/>
  <c r="W625" i="65"/>
  <c r="L717" i="91" s="1"/>
  <c r="K717" i="91" s="1"/>
  <c r="W619" i="65"/>
  <c r="L711" i="91" s="1"/>
  <c r="K711" i="91" s="1"/>
  <c r="M711" i="91" s="1"/>
  <c r="W603" i="65"/>
  <c r="L695" i="91" s="1"/>
  <c r="K695" i="91" s="1"/>
  <c r="M695" i="91" s="1"/>
  <c r="W595" i="65"/>
  <c r="L687" i="91" s="1"/>
  <c r="K687" i="91" s="1"/>
  <c r="M687" i="91" s="1"/>
  <c r="W587" i="65"/>
  <c r="L679" i="91" s="1"/>
  <c r="K679" i="91" s="1"/>
  <c r="M679" i="91" s="1"/>
  <c r="W571" i="65"/>
  <c r="L663" i="91" s="1"/>
  <c r="K663" i="91" s="1"/>
  <c r="M663" i="91" s="1"/>
  <c r="W563" i="65"/>
  <c r="L655" i="91" s="1"/>
  <c r="K655" i="91" s="1"/>
  <c r="W555" i="65"/>
  <c r="L647" i="91" s="1"/>
  <c r="K647" i="91" s="1"/>
  <c r="W547" i="65"/>
  <c r="L639" i="91" s="1"/>
  <c r="K639" i="91" s="1"/>
  <c r="W531" i="65"/>
  <c r="L623" i="91" s="1"/>
  <c r="K623" i="91" s="1"/>
  <c r="M623" i="91" s="1"/>
  <c r="W523" i="65"/>
  <c r="L615" i="91" s="1"/>
  <c r="K615" i="91" s="1"/>
  <c r="M615" i="91" s="1"/>
  <c r="W20" i="90"/>
  <c r="Z20" i="90"/>
  <c r="W19" i="90"/>
  <c r="W21" i="90"/>
  <c r="W16" i="90"/>
  <c r="Z16" i="90"/>
  <c r="Z19" i="90"/>
  <c r="Z21" i="90"/>
  <c r="AL25" i="73"/>
  <c r="AO29" i="73"/>
  <c r="L882" i="91" s="1"/>
  <c r="K882" i="91" s="1"/>
  <c r="AO33" i="73"/>
  <c r="L886" i="91" s="1"/>
  <c r="K886" i="91" s="1"/>
  <c r="AC38" i="73"/>
  <c r="L813" i="91" s="1"/>
  <c r="K813" i="91" s="1"/>
  <c r="M813" i="91" s="1"/>
  <c r="AC40" i="73"/>
  <c r="L815" i="91" s="1"/>
  <c r="K815" i="91" s="1"/>
  <c r="AI41" i="73"/>
  <c r="L844" i="91" s="1"/>
  <c r="K844" i="91" s="1"/>
  <c r="AI43" i="73"/>
  <c r="L846" i="91" s="1"/>
  <c r="K846" i="91" s="1"/>
  <c r="M846" i="91" s="1"/>
  <c r="AI45" i="73"/>
  <c r="L848" i="91" s="1"/>
  <c r="K848" i="91" s="1"/>
  <c r="W47" i="73"/>
  <c r="AO15" i="73"/>
  <c r="AO19" i="73"/>
  <c r="AO23" i="73"/>
  <c r="AC25" i="73"/>
  <c r="AO30" i="73"/>
  <c r="L883" i="91" s="1"/>
  <c r="K883" i="91" s="1"/>
  <c r="AO34" i="73"/>
  <c r="L887" i="91" s="1"/>
  <c r="K887" i="91" s="1"/>
  <c r="M887" i="91" s="1"/>
  <c r="Z37" i="73"/>
  <c r="AL37" i="73"/>
  <c r="AF38" i="73"/>
  <c r="Z39" i="73"/>
  <c r="AL39" i="73"/>
  <c r="AF40" i="73"/>
  <c r="Z41" i="73"/>
  <c r="AL41" i="73"/>
  <c r="AF42" i="73"/>
  <c r="Z43" i="73"/>
  <c r="AL43" i="73"/>
  <c r="AF44" i="73"/>
  <c r="Z45" i="73"/>
  <c r="AL45" i="73"/>
  <c r="AF46" i="73"/>
  <c r="Z47" i="73"/>
  <c r="AL47" i="73"/>
  <c r="AF48" i="73"/>
  <c r="Z25" i="73"/>
  <c r="AI37" i="73"/>
  <c r="L840" i="91" s="1"/>
  <c r="K840" i="91" s="1"/>
  <c r="M840" i="91" s="1"/>
  <c r="AI39" i="73"/>
  <c r="L842" i="91" s="1"/>
  <c r="K842" i="91" s="1"/>
  <c r="M842" i="91" s="1"/>
  <c r="AC42" i="73"/>
  <c r="L817" i="91" s="1"/>
  <c r="K817" i="91" s="1"/>
  <c r="AC44" i="73"/>
  <c r="L819" i="91" s="1"/>
  <c r="K819" i="91" s="1"/>
  <c r="M819" i="91" s="1"/>
  <c r="AC46" i="73"/>
  <c r="L821" i="91" s="1"/>
  <c r="K821" i="91" s="1"/>
  <c r="M821" i="91" s="1"/>
  <c r="AI47" i="73"/>
  <c r="L850" i="91" s="1"/>
  <c r="K850" i="91" s="1"/>
  <c r="M850" i="91" s="1"/>
  <c r="AO16" i="73"/>
  <c r="AO20" i="73"/>
  <c r="AO24" i="73"/>
  <c r="AF25" i="73"/>
  <c r="AO27" i="73"/>
  <c r="L880" i="91" s="1"/>
  <c r="K880" i="91" s="1"/>
  <c r="AO31" i="73"/>
  <c r="L884" i="91" s="1"/>
  <c r="K884" i="91" s="1"/>
  <c r="M884" i="91" s="1"/>
  <c r="AO35" i="73"/>
  <c r="L888" i="91" s="1"/>
  <c r="K888" i="91" s="1"/>
  <c r="AC37" i="73"/>
  <c r="L812" i="91" s="1"/>
  <c r="K812" i="91" s="1"/>
  <c r="W38" i="73"/>
  <c r="AI38" i="73"/>
  <c r="L841" i="91" s="1"/>
  <c r="K841" i="91" s="1"/>
  <c r="M841" i="91" s="1"/>
  <c r="AC39" i="73"/>
  <c r="L814" i="91" s="1"/>
  <c r="K814" i="91" s="1"/>
  <c r="M814" i="91" s="1"/>
  <c r="W40" i="73"/>
  <c r="AI40" i="73"/>
  <c r="L843" i="91" s="1"/>
  <c r="K843" i="91" s="1"/>
  <c r="M843" i="91" s="1"/>
  <c r="AC41" i="73"/>
  <c r="L816" i="91" s="1"/>
  <c r="K816" i="91" s="1"/>
  <c r="W42" i="73"/>
  <c r="AI42" i="73"/>
  <c r="L845" i="91" s="1"/>
  <c r="K845" i="91" s="1"/>
  <c r="M845" i="91" s="1"/>
  <c r="AC43" i="73"/>
  <c r="L818" i="91" s="1"/>
  <c r="K818" i="91" s="1"/>
  <c r="M818" i="91" s="1"/>
  <c r="W44" i="73"/>
  <c r="AI44" i="73"/>
  <c r="L847" i="91" s="1"/>
  <c r="K847" i="91" s="1"/>
  <c r="M847" i="91" s="1"/>
  <c r="AC45" i="73"/>
  <c r="L820" i="91" s="1"/>
  <c r="K820" i="91" s="1"/>
  <c r="M820" i="91" s="1"/>
  <c r="W46" i="73"/>
  <c r="AI46" i="73"/>
  <c r="L849" i="91" s="1"/>
  <c r="K849" i="91" s="1"/>
  <c r="M849" i="91" s="1"/>
  <c r="AC47" i="73"/>
  <c r="L822" i="91" s="1"/>
  <c r="K822" i="91" s="1"/>
  <c r="M822" i="91" s="1"/>
  <c r="W48" i="73"/>
  <c r="AI48" i="73"/>
  <c r="L851" i="91" s="1"/>
  <c r="K851" i="91" s="1"/>
  <c r="M851" i="91" s="1"/>
  <c r="AO18" i="73"/>
  <c r="AO22" i="73"/>
  <c r="W37" i="73"/>
  <c r="W39" i="73"/>
  <c r="W41" i="73"/>
  <c r="W43" i="73"/>
  <c r="W45" i="73"/>
  <c r="AC48" i="73"/>
  <c r="L823" i="91" s="1"/>
  <c r="K823" i="91" s="1"/>
  <c r="AO17" i="73"/>
  <c r="AO21" i="73"/>
  <c r="W25" i="73"/>
  <c r="AI25" i="73"/>
  <c r="AO28" i="73"/>
  <c r="L881" i="91" s="1"/>
  <c r="K881" i="91" s="1"/>
  <c r="M881" i="91" s="1"/>
  <c r="AO32" i="73"/>
  <c r="L885" i="91" s="1"/>
  <c r="K885" i="91" s="1"/>
  <c r="M885" i="91" s="1"/>
  <c r="AO36" i="73"/>
  <c r="L889" i="91" s="1"/>
  <c r="K889" i="91" s="1"/>
  <c r="M889" i="91" s="1"/>
  <c r="AF37" i="73"/>
  <c r="Z38" i="73"/>
  <c r="AL38" i="73"/>
  <c r="AF39" i="73"/>
  <c r="Z40" i="73"/>
  <c r="AL40" i="73"/>
  <c r="AF41" i="73"/>
  <c r="Z42" i="73"/>
  <c r="AL42" i="73"/>
  <c r="AF43" i="73"/>
  <c r="Z44" i="73"/>
  <c r="AL44" i="73"/>
  <c r="AF45" i="73"/>
  <c r="Z46" i="73"/>
  <c r="AL46" i="73"/>
  <c r="AF47" i="73"/>
  <c r="Z48" i="73"/>
  <c r="AL48" i="73"/>
  <c r="W170" i="65"/>
  <c r="W300" i="65"/>
  <c r="L552" i="91" s="1"/>
  <c r="K552" i="91" s="1"/>
  <c r="M552" i="91" s="1"/>
  <c r="W462" i="65"/>
  <c r="L556" i="91" s="1"/>
  <c r="K556" i="91" s="1"/>
  <c r="W469" i="65"/>
  <c r="L561" i="91" s="1"/>
  <c r="K561" i="91" s="1"/>
  <c r="W473" i="65"/>
  <c r="L565" i="91" s="1"/>
  <c r="K565" i="91" s="1"/>
  <c r="M565" i="91" s="1"/>
  <c r="W477" i="65"/>
  <c r="L569" i="91" s="1"/>
  <c r="K569" i="91" s="1"/>
  <c r="W481" i="65"/>
  <c r="L573" i="91" s="1"/>
  <c r="K573" i="91" s="1"/>
  <c r="M573" i="91" s="1"/>
  <c r="W485" i="65"/>
  <c r="L577" i="91" s="1"/>
  <c r="K577" i="91" s="1"/>
  <c r="W489" i="65"/>
  <c r="L581" i="91" s="1"/>
  <c r="K581" i="91" s="1"/>
  <c r="M581" i="91" s="1"/>
  <c r="W493" i="65"/>
  <c r="L585" i="91" s="1"/>
  <c r="K585" i="91" s="1"/>
  <c r="W497" i="65"/>
  <c r="L589" i="91" s="1"/>
  <c r="K589" i="91" s="1"/>
  <c r="M589" i="91" s="1"/>
  <c r="W501" i="65"/>
  <c r="L593" i="91" s="1"/>
  <c r="K593" i="91" s="1"/>
  <c r="W505" i="65"/>
  <c r="L597" i="91" s="1"/>
  <c r="K597" i="91" s="1"/>
  <c r="W509" i="65"/>
  <c r="L601" i="91" s="1"/>
  <c r="K601" i="91" s="1"/>
  <c r="W513" i="65"/>
  <c r="L605" i="91" s="1"/>
  <c r="K605" i="91" s="1"/>
  <c r="M605" i="91" s="1"/>
  <c r="W517" i="65"/>
  <c r="L609" i="91" s="1"/>
  <c r="K609" i="91" s="1"/>
  <c r="W522" i="65"/>
  <c r="L614" i="91" s="1"/>
  <c r="K614" i="91" s="1"/>
  <c r="M614" i="91" s="1"/>
  <c r="W525" i="65"/>
  <c r="L617" i="91" s="1"/>
  <c r="K617" i="91" s="1"/>
  <c r="M617" i="91" s="1"/>
  <c r="W530" i="65"/>
  <c r="L622" i="91" s="1"/>
  <c r="K622" i="91" s="1"/>
  <c r="W533" i="65"/>
  <c r="L625" i="91" s="1"/>
  <c r="K625" i="91" s="1"/>
  <c r="M625" i="91" s="1"/>
  <c r="W537" i="65"/>
  <c r="L629" i="91" s="1"/>
  <c r="K629" i="91" s="1"/>
  <c r="M629" i="91" s="1"/>
  <c r="W540" i="65"/>
  <c r="L632" i="91" s="1"/>
  <c r="K632" i="91" s="1"/>
  <c r="M632" i="91" s="1"/>
  <c r="W544" i="65"/>
  <c r="L636" i="91" s="1"/>
  <c r="K636" i="91" s="1"/>
  <c r="W551" i="65"/>
  <c r="L643" i="91" s="1"/>
  <c r="K643" i="91" s="1"/>
  <c r="W558" i="65"/>
  <c r="L650" i="91" s="1"/>
  <c r="K650" i="91" s="1"/>
  <c r="M650" i="91" s="1"/>
  <c r="W562" i="65"/>
  <c r="L654" i="91" s="1"/>
  <c r="K654" i="91" s="1"/>
  <c r="W565" i="65"/>
  <c r="L657" i="91" s="1"/>
  <c r="K657" i="91" s="1"/>
  <c r="M657" i="91" s="1"/>
  <c r="W569" i="65"/>
  <c r="L661" i="91" s="1"/>
  <c r="K661" i="91" s="1"/>
  <c r="M661" i="91" s="1"/>
  <c r="W573" i="65"/>
  <c r="L665" i="91" s="1"/>
  <c r="K665" i="91" s="1"/>
  <c r="M665" i="91" s="1"/>
  <c r="W577" i="65"/>
  <c r="L669" i="91" s="1"/>
  <c r="K669" i="91" s="1"/>
  <c r="M669" i="91" s="1"/>
  <c r="W580" i="65"/>
  <c r="L672" i="91" s="1"/>
  <c r="K672" i="91" s="1"/>
  <c r="W584" i="65"/>
  <c r="L676" i="91" s="1"/>
  <c r="K676" i="91" s="1"/>
  <c r="M676" i="91" s="1"/>
  <c r="W591" i="65"/>
  <c r="L683" i="91" s="1"/>
  <c r="K683" i="91" s="1"/>
  <c r="M683" i="91" s="1"/>
  <c r="W598" i="65"/>
  <c r="L690" i="91" s="1"/>
  <c r="K690" i="91" s="1"/>
  <c r="M690" i="91" s="1"/>
  <c r="W602" i="65"/>
  <c r="L694" i="91" s="1"/>
  <c r="K694" i="91" s="1"/>
  <c r="W605" i="65"/>
  <c r="L697" i="91" s="1"/>
  <c r="K697" i="91" s="1"/>
  <c r="W609" i="65"/>
  <c r="L701" i="91" s="1"/>
  <c r="K701" i="91" s="1"/>
  <c r="M701" i="91" s="1"/>
  <c r="W612" i="65"/>
  <c r="L704" i="91" s="1"/>
  <c r="K704" i="91" s="1"/>
  <c r="W616" i="65"/>
  <c r="L708" i="91" s="1"/>
  <c r="K708" i="91" s="1"/>
  <c r="W624" i="65"/>
  <c r="L716" i="91" s="1"/>
  <c r="K716" i="91" s="1"/>
  <c r="W627" i="65"/>
  <c r="L719" i="91" s="1"/>
  <c r="K719" i="91" s="1"/>
  <c r="M719" i="91" s="1"/>
  <c r="W631" i="65"/>
  <c r="L723" i="91" s="1"/>
  <c r="K723" i="91" s="1"/>
  <c r="M723" i="91" s="1"/>
  <c r="W634" i="65"/>
  <c r="L726" i="91" s="1"/>
  <c r="K726" i="91" s="1"/>
  <c r="W638" i="65"/>
  <c r="L730" i="91" s="1"/>
  <c r="K730" i="91" s="1"/>
  <c r="M730" i="91" s="1"/>
  <c r="W645" i="65"/>
  <c r="L737" i="91" s="1"/>
  <c r="K737" i="91" s="1"/>
  <c r="W652" i="65"/>
  <c r="L744" i="91" s="1"/>
  <c r="K744" i="91" s="1"/>
  <c r="M744" i="91" s="1"/>
  <c r="W656" i="65"/>
  <c r="L748" i="91" s="1"/>
  <c r="K748" i="91" s="1"/>
  <c r="W659" i="65"/>
  <c r="L751" i="91" s="1"/>
  <c r="K751" i="91" s="1"/>
  <c r="W663" i="65"/>
  <c r="L755" i="91" s="1"/>
  <c r="K755" i="91" s="1"/>
  <c r="M755" i="91" s="1"/>
  <c r="W666" i="65"/>
  <c r="L758" i="91" s="1"/>
  <c r="K758" i="91" s="1"/>
  <c r="M758" i="91" s="1"/>
  <c r="W671" i="65"/>
  <c r="L763" i="91" s="1"/>
  <c r="K763" i="91" s="1"/>
  <c r="M763" i="91" s="1"/>
  <c r="W674" i="65"/>
  <c r="L766" i="91" s="1"/>
  <c r="K766" i="91" s="1"/>
  <c r="W678" i="65"/>
  <c r="L770" i="91" s="1"/>
  <c r="K770" i="91" s="1"/>
  <c r="W685" i="65"/>
  <c r="L777" i="91" s="1"/>
  <c r="K777" i="91" s="1"/>
  <c r="M777" i="91" s="1"/>
  <c r="W69" i="65"/>
  <c r="W217" i="65"/>
  <c r="W344" i="65"/>
  <c r="L553" i="91" s="1"/>
  <c r="K553" i="91" s="1"/>
  <c r="M553" i="91" s="1"/>
  <c r="W466" i="65"/>
  <c r="L558" i="91" s="1"/>
  <c r="K558" i="91" s="1"/>
  <c r="M558" i="91" s="1"/>
  <c r="W470" i="65"/>
  <c r="L562" i="91" s="1"/>
  <c r="K562" i="91" s="1"/>
  <c r="M562" i="91" s="1"/>
  <c r="W474" i="65"/>
  <c r="L566" i="91" s="1"/>
  <c r="K566" i="91" s="1"/>
  <c r="M566" i="91" s="1"/>
  <c r="W478" i="65"/>
  <c r="L570" i="91" s="1"/>
  <c r="K570" i="91" s="1"/>
  <c r="M570" i="91" s="1"/>
  <c r="W482" i="65"/>
  <c r="L574" i="91" s="1"/>
  <c r="K574" i="91" s="1"/>
  <c r="M574" i="91" s="1"/>
  <c r="W486" i="65"/>
  <c r="L578" i="91" s="1"/>
  <c r="K578" i="91" s="1"/>
  <c r="M578" i="91" s="1"/>
  <c r="W490" i="65"/>
  <c r="L582" i="91" s="1"/>
  <c r="K582" i="91" s="1"/>
  <c r="M582" i="91" s="1"/>
  <c r="W494" i="65"/>
  <c r="L586" i="91" s="1"/>
  <c r="K586" i="91" s="1"/>
  <c r="W498" i="65"/>
  <c r="L590" i="91" s="1"/>
  <c r="K590" i="91" s="1"/>
  <c r="M590" i="91" s="1"/>
  <c r="W502" i="65"/>
  <c r="L594" i="91" s="1"/>
  <c r="K594" i="91" s="1"/>
  <c r="M594" i="91" s="1"/>
  <c r="W506" i="65"/>
  <c r="L598" i="91" s="1"/>
  <c r="K598" i="91" s="1"/>
  <c r="M598" i="91" s="1"/>
  <c r="W510" i="65"/>
  <c r="L602" i="91" s="1"/>
  <c r="K602" i="91" s="1"/>
  <c r="W514" i="65"/>
  <c r="L606" i="91" s="1"/>
  <c r="K606" i="91" s="1"/>
  <c r="M606" i="91" s="1"/>
  <c r="W518" i="65"/>
  <c r="L610" i="91" s="1"/>
  <c r="K610" i="91" s="1"/>
  <c r="M610" i="91" s="1"/>
  <c r="W527" i="65"/>
  <c r="L619" i="91" s="1"/>
  <c r="K619" i="91" s="1"/>
  <c r="M619" i="91" s="1"/>
  <c r="W534" i="65"/>
  <c r="L626" i="91" s="1"/>
  <c r="K626" i="91" s="1"/>
  <c r="M626" i="91" s="1"/>
  <c r="W538" i="65"/>
  <c r="L630" i="91" s="1"/>
  <c r="K630" i="91" s="1"/>
  <c r="M630" i="91" s="1"/>
  <c r="W541" i="65"/>
  <c r="L633" i="91" s="1"/>
  <c r="K633" i="91" s="1"/>
  <c r="M633" i="91" s="1"/>
  <c r="W545" i="65"/>
  <c r="L637" i="91" s="1"/>
  <c r="K637" i="91" s="1"/>
  <c r="M637" i="91" s="1"/>
  <c r="W548" i="65"/>
  <c r="L640" i="91" s="1"/>
  <c r="K640" i="91" s="1"/>
  <c r="M640" i="91" s="1"/>
  <c r="W552" i="65"/>
  <c r="L644" i="91" s="1"/>
  <c r="K644" i="91" s="1"/>
  <c r="M644" i="91" s="1"/>
  <c r="W559" i="65"/>
  <c r="L651" i="91" s="1"/>
  <c r="K651" i="91" s="1"/>
  <c r="W566" i="65"/>
  <c r="L658" i="91" s="1"/>
  <c r="K658" i="91" s="1"/>
  <c r="W574" i="65"/>
  <c r="L666" i="91" s="1"/>
  <c r="K666" i="91" s="1"/>
  <c r="W578" i="65"/>
  <c r="L670" i="91" s="1"/>
  <c r="K670" i="91" s="1"/>
  <c r="M670" i="91" s="1"/>
  <c r="W581" i="65"/>
  <c r="L673" i="91" s="1"/>
  <c r="K673" i="91" s="1"/>
  <c r="M673" i="91" s="1"/>
  <c r="W585" i="65"/>
  <c r="L677" i="91" s="1"/>
  <c r="K677" i="91" s="1"/>
  <c r="M677" i="91" s="1"/>
  <c r="W588" i="65"/>
  <c r="L680" i="91" s="1"/>
  <c r="K680" i="91" s="1"/>
  <c r="W592" i="65"/>
  <c r="L684" i="91" s="1"/>
  <c r="K684" i="91" s="1"/>
  <c r="W599" i="65"/>
  <c r="L691" i="91" s="1"/>
  <c r="K691" i="91" s="1"/>
  <c r="M691" i="91" s="1"/>
  <c r="W606" i="65"/>
  <c r="L698" i="91" s="1"/>
  <c r="K698" i="91" s="1"/>
  <c r="M698" i="91" s="1"/>
  <c r="W610" i="65"/>
  <c r="L702" i="91" s="1"/>
  <c r="K702" i="91" s="1"/>
  <c r="W613" i="65"/>
  <c r="L705" i="91" s="1"/>
  <c r="K705" i="91" s="1"/>
  <c r="M705" i="91" s="1"/>
  <c r="W617" i="65"/>
  <c r="L709" i="91" s="1"/>
  <c r="K709" i="91" s="1"/>
  <c r="M709" i="91" s="1"/>
  <c r="W620" i="65"/>
  <c r="L712" i="91" s="1"/>
  <c r="K712" i="91" s="1"/>
  <c r="M712" i="91" s="1"/>
  <c r="W628" i="65"/>
  <c r="L720" i="91" s="1"/>
  <c r="K720" i="91" s="1"/>
  <c r="W632" i="65"/>
  <c r="L724" i="91" s="1"/>
  <c r="K724" i="91" s="1"/>
  <c r="M724" i="91" s="1"/>
  <c r="W635" i="65"/>
  <c r="L727" i="91" s="1"/>
  <c r="K727" i="91" s="1"/>
  <c r="M727" i="91" s="1"/>
  <c r="W639" i="65"/>
  <c r="L731" i="91" s="1"/>
  <c r="K731" i="91" s="1"/>
  <c r="W642" i="65"/>
  <c r="L734" i="91" s="1"/>
  <c r="K734" i="91" s="1"/>
  <c r="M734" i="91" s="1"/>
  <c r="W646" i="65"/>
  <c r="L738" i="91" s="1"/>
  <c r="K738" i="91" s="1"/>
  <c r="M738" i="91" s="1"/>
  <c r="W653" i="65"/>
  <c r="L745" i="91" s="1"/>
  <c r="K745" i="91" s="1"/>
  <c r="M745" i="91" s="1"/>
  <c r="W660" i="65"/>
  <c r="L752" i="91" s="1"/>
  <c r="K752" i="91" s="1"/>
  <c r="M752" i="91" s="1"/>
  <c r="W664" i="65"/>
  <c r="L756" i="91" s="1"/>
  <c r="K756" i="91" s="1"/>
  <c r="W667" i="65"/>
  <c r="L759" i="91" s="1"/>
  <c r="K759" i="91" s="1"/>
  <c r="W672" i="65"/>
  <c r="L764" i="91" s="1"/>
  <c r="K764" i="91" s="1"/>
  <c r="M764" i="91" s="1"/>
  <c r="W675" i="65"/>
  <c r="L767" i="91" s="1"/>
  <c r="K767" i="91" s="1"/>
  <c r="M767" i="91" s="1"/>
  <c r="W679" i="65"/>
  <c r="L771" i="91" s="1"/>
  <c r="K771" i="91" s="1"/>
  <c r="M771" i="91" s="1"/>
  <c r="W682" i="65"/>
  <c r="L774" i="91" s="1"/>
  <c r="K774" i="91" s="1"/>
  <c r="M774" i="91" s="1"/>
  <c r="W686" i="65"/>
  <c r="L778" i="91" s="1"/>
  <c r="K778" i="91" s="1"/>
  <c r="M778" i="91" s="1"/>
  <c r="W396" i="65"/>
  <c r="L554" i="91" s="1"/>
  <c r="K554" i="91" s="1"/>
  <c r="W467" i="65"/>
  <c r="L559" i="91" s="1"/>
  <c r="K559" i="91" s="1"/>
  <c r="M559" i="91" s="1"/>
  <c r="W471" i="65"/>
  <c r="L563" i="91" s="1"/>
  <c r="K563" i="91" s="1"/>
  <c r="M563" i="91" s="1"/>
  <c r="W475" i="65"/>
  <c r="L567" i="91" s="1"/>
  <c r="K567" i="91" s="1"/>
  <c r="M567" i="91" s="1"/>
  <c r="W479" i="65"/>
  <c r="L571" i="91" s="1"/>
  <c r="K571" i="91" s="1"/>
  <c r="M571" i="91" s="1"/>
  <c r="W483" i="65"/>
  <c r="L575" i="91" s="1"/>
  <c r="K575" i="91" s="1"/>
  <c r="M575" i="91" s="1"/>
  <c r="W487" i="65"/>
  <c r="L579" i="91" s="1"/>
  <c r="K579" i="91" s="1"/>
  <c r="M579" i="91" s="1"/>
  <c r="W491" i="65"/>
  <c r="L583" i="91" s="1"/>
  <c r="K583" i="91" s="1"/>
  <c r="M583" i="91" s="1"/>
  <c r="W495" i="65"/>
  <c r="L587" i="91" s="1"/>
  <c r="K587" i="91" s="1"/>
  <c r="W499" i="65"/>
  <c r="L591" i="91" s="1"/>
  <c r="K591" i="91" s="1"/>
  <c r="M591" i="91" s="1"/>
  <c r="W503" i="65"/>
  <c r="L595" i="91" s="1"/>
  <c r="K595" i="91" s="1"/>
  <c r="M595" i="91" s="1"/>
  <c r="W507" i="65"/>
  <c r="L599" i="91" s="1"/>
  <c r="K599" i="91" s="1"/>
  <c r="M599" i="91" s="1"/>
  <c r="W511" i="65"/>
  <c r="L603" i="91" s="1"/>
  <c r="K603" i="91" s="1"/>
  <c r="M603" i="91" s="1"/>
  <c r="W515" i="65"/>
  <c r="L607" i="91" s="1"/>
  <c r="K607" i="91" s="1"/>
  <c r="M607" i="91" s="1"/>
  <c r="W519" i="65"/>
  <c r="L611" i="91" s="1"/>
  <c r="K611" i="91" s="1"/>
  <c r="M611" i="91" s="1"/>
  <c r="W528" i="65"/>
  <c r="L620" i="91" s="1"/>
  <c r="K620" i="91" s="1"/>
  <c r="M620" i="91" s="1"/>
  <c r="W535" i="65"/>
  <c r="L627" i="91" s="1"/>
  <c r="K627" i="91" s="1"/>
  <c r="W542" i="65"/>
  <c r="L634" i="91" s="1"/>
  <c r="K634" i="91" s="1"/>
  <c r="M634" i="91" s="1"/>
  <c r="W546" i="65"/>
  <c r="L638" i="91" s="1"/>
  <c r="K638" i="91" s="1"/>
  <c r="M638" i="91" s="1"/>
  <c r="W549" i="65"/>
  <c r="L641" i="91" s="1"/>
  <c r="K641" i="91" s="1"/>
  <c r="M641" i="91" s="1"/>
  <c r="W553" i="65"/>
  <c r="L645" i="91" s="1"/>
  <c r="K645" i="91" s="1"/>
  <c r="M645" i="91" s="1"/>
  <c r="W556" i="65"/>
  <c r="L648" i="91" s="1"/>
  <c r="K648" i="91" s="1"/>
  <c r="M648" i="91" s="1"/>
  <c r="W560" i="65"/>
  <c r="L652" i="91" s="1"/>
  <c r="K652" i="91" s="1"/>
  <c r="M652" i="91" s="1"/>
  <c r="W567" i="65"/>
  <c r="L659" i="91" s="1"/>
  <c r="K659" i="91" s="1"/>
  <c r="W575" i="65"/>
  <c r="L667" i="91" s="1"/>
  <c r="K667" i="91" s="1"/>
  <c r="M667" i="91" s="1"/>
  <c r="W582" i="65"/>
  <c r="L674" i="91" s="1"/>
  <c r="K674" i="91" s="1"/>
  <c r="W586" i="65"/>
  <c r="L678" i="91" s="1"/>
  <c r="K678" i="91" s="1"/>
  <c r="M678" i="91" s="1"/>
  <c r="W589" i="65"/>
  <c r="L681" i="91" s="1"/>
  <c r="K681" i="91" s="1"/>
  <c r="M681" i="91" s="1"/>
  <c r="W593" i="65"/>
  <c r="L685" i="91" s="1"/>
  <c r="K685" i="91" s="1"/>
  <c r="W596" i="65"/>
  <c r="L688" i="91" s="1"/>
  <c r="K688" i="91" s="1"/>
  <c r="M688" i="91" s="1"/>
  <c r="W600" i="65"/>
  <c r="L692" i="91" s="1"/>
  <c r="K692" i="91" s="1"/>
  <c r="M692" i="91" s="1"/>
  <c r="W607" i="65"/>
  <c r="L699" i="91" s="1"/>
  <c r="K699" i="91" s="1"/>
  <c r="M699" i="91" s="1"/>
  <c r="W614" i="65"/>
  <c r="L706" i="91" s="1"/>
  <c r="K706" i="91" s="1"/>
  <c r="M706" i="91" s="1"/>
  <c r="W618" i="65"/>
  <c r="L710" i="91" s="1"/>
  <c r="K710" i="91" s="1"/>
  <c r="W621" i="65"/>
  <c r="L713" i="91" s="1"/>
  <c r="K713" i="91" s="1"/>
  <c r="M713" i="91" s="1"/>
  <c r="W629" i="65"/>
  <c r="L721" i="91" s="1"/>
  <c r="K721" i="91" s="1"/>
  <c r="M721" i="91" s="1"/>
  <c r="W636" i="65"/>
  <c r="L728" i="91" s="1"/>
  <c r="K728" i="91" s="1"/>
  <c r="M728" i="91" s="1"/>
  <c r="W640" i="65"/>
  <c r="L732" i="91" s="1"/>
  <c r="K732" i="91" s="1"/>
  <c r="M732" i="91" s="1"/>
  <c r="W643" i="65"/>
  <c r="L735" i="91" s="1"/>
  <c r="K735" i="91" s="1"/>
  <c r="M735" i="91" s="1"/>
  <c r="W647" i="65"/>
  <c r="L739" i="91" s="1"/>
  <c r="K739" i="91" s="1"/>
  <c r="W650" i="65"/>
  <c r="L742" i="91" s="1"/>
  <c r="K742" i="91" s="1"/>
  <c r="M742" i="91" s="1"/>
  <c r="W654" i="65"/>
  <c r="L746" i="91" s="1"/>
  <c r="K746" i="91" s="1"/>
  <c r="W661" i="65"/>
  <c r="L753" i="91" s="1"/>
  <c r="K753" i="91" s="1"/>
  <c r="W668" i="65"/>
  <c r="L760" i="91" s="1"/>
  <c r="K760" i="91" s="1"/>
  <c r="M760" i="91" s="1"/>
  <c r="W676" i="65"/>
  <c r="L768" i="91" s="1"/>
  <c r="K768" i="91" s="1"/>
  <c r="M768" i="91" s="1"/>
  <c r="W680" i="65"/>
  <c r="L772" i="91" s="1"/>
  <c r="K772" i="91" s="1"/>
  <c r="W683" i="65"/>
  <c r="L775" i="91" s="1"/>
  <c r="K775" i="91" s="1"/>
  <c r="M775" i="91" s="1"/>
  <c r="W687" i="65"/>
  <c r="L779" i="91" s="1"/>
  <c r="K779" i="91" s="1"/>
  <c r="M779" i="91" s="1"/>
  <c r="W118" i="65"/>
  <c r="W295" i="65"/>
  <c r="W443" i="65"/>
  <c r="L555" i="91" s="1"/>
  <c r="K555" i="91" s="1"/>
  <c r="W468" i="65"/>
  <c r="L560" i="91" s="1"/>
  <c r="K560" i="91" s="1"/>
  <c r="M560" i="91" s="1"/>
  <c r="W472" i="65"/>
  <c r="L564" i="91" s="1"/>
  <c r="K564" i="91" s="1"/>
  <c r="M564" i="91" s="1"/>
  <c r="W476" i="65"/>
  <c r="L568" i="91" s="1"/>
  <c r="K568" i="91" s="1"/>
  <c r="W480" i="65"/>
  <c r="L572" i="91" s="1"/>
  <c r="K572" i="91" s="1"/>
  <c r="M572" i="91" s="1"/>
  <c r="W484" i="65"/>
  <c r="L576" i="91" s="1"/>
  <c r="K576" i="91" s="1"/>
  <c r="M576" i="91" s="1"/>
  <c r="W488" i="65"/>
  <c r="L580" i="91" s="1"/>
  <c r="K580" i="91" s="1"/>
  <c r="M580" i="91" s="1"/>
  <c r="W492" i="65"/>
  <c r="L584" i="91" s="1"/>
  <c r="K584" i="91" s="1"/>
  <c r="W496" i="65"/>
  <c r="L588" i="91" s="1"/>
  <c r="K588" i="91" s="1"/>
  <c r="M588" i="91" s="1"/>
  <c r="W500" i="65"/>
  <c r="L592" i="91" s="1"/>
  <c r="K592" i="91" s="1"/>
  <c r="M592" i="91" s="1"/>
  <c r="W504" i="65"/>
  <c r="L596" i="91" s="1"/>
  <c r="K596" i="91" s="1"/>
  <c r="M596" i="91" s="1"/>
  <c r="W508" i="65"/>
  <c r="L600" i="91" s="1"/>
  <c r="K600" i="91" s="1"/>
  <c r="W512" i="65"/>
  <c r="L604" i="91" s="1"/>
  <c r="K604" i="91" s="1"/>
  <c r="M604" i="91" s="1"/>
  <c r="W516" i="65"/>
  <c r="L608" i="91" s="1"/>
  <c r="K608" i="91" s="1"/>
  <c r="M608" i="91" s="1"/>
  <c r="W520" i="65"/>
  <c r="L612" i="91" s="1"/>
  <c r="K612" i="91" s="1"/>
  <c r="M612" i="91" s="1"/>
  <c r="W524" i="65"/>
  <c r="L616" i="91" s="1"/>
  <c r="K616" i="91" s="1"/>
  <c r="W529" i="65"/>
  <c r="L621" i="91" s="1"/>
  <c r="K621" i="91" s="1"/>
  <c r="M621" i="91" s="1"/>
  <c r="W532" i="65"/>
  <c r="L624" i="91" s="1"/>
  <c r="K624" i="91" s="1"/>
  <c r="W536" i="65"/>
  <c r="L628" i="91" s="1"/>
  <c r="K628" i="91" s="1"/>
  <c r="M628" i="91" s="1"/>
  <c r="W539" i="65"/>
  <c r="L631" i="91" s="1"/>
  <c r="K631" i="91" s="1"/>
  <c r="M631" i="91" s="1"/>
  <c r="W543" i="65"/>
  <c r="L635" i="91" s="1"/>
  <c r="K635" i="91" s="1"/>
  <c r="W550" i="65"/>
  <c r="L642" i="91" s="1"/>
  <c r="K642" i="91" s="1"/>
  <c r="M642" i="91" s="1"/>
  <c r="W554" i="65"/>
  <c r="L646" i="91" s="1"/>
  <c r="K646" i="91" s="1"/>
  <c r="M646" i="91" s="1"/>
  <c r="W557" i="65"/>
  <c r="L649" i="91" s="1"/>
  <c r="K649" i="91" s="1"/>
  <c r="M649" i="91" s="1"/>
  <c r="W561" i="65"/>
  <c r="L653" i="91" s="1"/>
  <c r="K653" i="91" s="1"/>
  <c r="W564" i="65"/>
  <c r="L656" i="91" s="1"/>
  <c r="K656" i="91" s="1"/>
  <c r="W568" i="65"/>
  <c r="L660" i="91" s="1"/>
  <c r="K660" i="91" s="1"/>
  <c r="M660" i="91" s="1"/>
  <c r="W572" i="65"/>
  <c r="L664" i="91" s="1"/>
  <c r="K664" i="91" s="1"/>
  <c r="M664" i="91" s="1"/>
  <c r="W576" i="65"/>
  <c r="L668" i="91" s="1"/>
  <c r="K668" i="91" s="1"/>
  <c r="W579" i="65"/>
  <c r="L671" i="91" s="1"/>
  <c r="K671" i="91" s="1"/>
  <c r="M671" i="91" s="1"/>
  <c r="W583" i="65"/>
  <c r="L675" i="91" s="1"/>
  <c r="K675" i="91" s="1"/>
  <c r="M675" i="91" s="1"/>
  <c r="W590" i="65"/>
  <c r="L682" i="91" s="1"/>
  <c r="K682" i="91" s="1"/>
  <c r="M682" i="91" s="1"/>
  <c r="W594" i="65"/>
  <c r="L686" i="91" s="1"/>
  <c r="K686" i="91" s="1"/>
  <c r="M686" i="91" s="1"/>
  <c r="W597" i="65"/>
  <c r="L689" i="91" s="1"/>
  <c r="K689" i="91" s="1"/>
  <c r="W601" i="65"/>
  <c r="L693" i="91" s="1"/>
  <c r="K693" i="91" s="1"/>
  <c r="M693" i="91" s="1"/>
  <c r="W604" i="65"/>
  <c r="L696" i="91" s="1"/>
  <c r="K696" i="91" s="1"/>
  <c r="M696" i="91" s="1"/>
  <c r="W608" i="65"/>
  <c r="L700" i="91" s="1"/>
  <c r="K700" i="91" s="1"/>
  <c r="W611" i="65"/>
  <c r="L703" i="91" s="1"/>
  <c r="K703" i="91" s="1"/>
  <c r="M703" i="91" s="1"/>
  <c r="W615" i="65"/>
  <c r="L707" i="91" s="1"/>
  <c r="K707" i="91" s="1"/>
  <c r="M707" i="91" s="1"/>
  <c r="W623" i="65"/>
  <c r="L715" i="91" s="1"/>
  <c r="K715" i="91" s="1"/>
  <c r="M715" i="91" s="1"/>
  <c r="W626" i="65"/>
  <c r="L718" i="91" s="1"/>
  <c r="K718" i="91" s="1"/>
  <c r="M718" i="91" s="1"/>
  <c r="W630" i="65"/>
  <c r="L722" i="91" s="1"/>
  <c r="K722" i="91" s="1"/>
  <c r="W633" i="65"/>
  <c r="L725" i="91" s="1"/>
  <c r="K725" i="91" s="1"/>
  <c r="W637" i="65"/>
  <c r="L729" i="91" s="1"/>
  <c r="K729" i="91" s="1"/>
  <c r="W644" i="65"/>
  <c r="L736" i="91" s="1"/>
  <c r="K736" i="91" s="1"/>
  <c r="M736" i="91" s="1"/>
  <c r="W648" i="65"/>
  <c r="L740" i="91" s="1"/>
  <c r="K740" i="91" s="1"/>
  <c r="M740" i="91" s="1"/>
  <c r="W651" i="65"/>
  <c r="L743" i="91" s="1"/>
  <c r="K743" i="91" s="1"/>
  <c r="W655" i="65"/>
  <c r="L747" i="91" s="1"/>
  <c r="K747" i="91" s="1"/>
  <c r="M747" i="91" s="1"/>
  <c r="W658" i="65"/>
  <c r="L750" i="91" s="1"/>
  <c r="K750" i="91" s="1"/>
  <c r="M750" i="91" s="1"/>
  <c r="W662" i="65"/>
  <c r="L754" i="91" s="1"/>
  <c r="K754" i="91" s="1"/>
  <c r="M754" i="91" s="1"/>
  <c r="W665" i="65"/>
  <c r="L757" i="91" s="1"/>
  <c r="K757" i="91" s="1"/>
  <c r="W670" i="65"/>
  <c r="L762" i="91" s="1"/>
  <c r="K762" i="91" s="1"/>
  <c r="W673" i="65"/>
  <c r="L765" i="91" s="1"/>
  <c r="K765" i="91" s="1"/>
  <c r="M765" i="91" s="1"/>
  <c r="W677" i="65"/>
  <c r="L769" i="91" s="1"/>
  <c r="K769" i="91" s="1"/>
  <c r="M769" i="91" s="1"/>
  <c r="W684" i="65"/>
  <c r="L776" i="91" s="1"/>
  <c r="K776" i="91" s="1"/>
  <c r="M776" i="91" s="1"/>
  <c r="W689" i="65"/>
  <c r="L781" i="91" s="1"/>
  <c r="K781" i="91" s="1"/>
  <c r="M781" i="91" s="1"/>
  <c r="AO16" i="86"/>
  <c r="W16" i="86"/>
  <c r="AI16" i="86"/>
  <c r="AC16" i="86"/>
  <c r="AF16" i="86"/>
  <c r="Z16" i="86"/>
  <c r="AL16" i="86"/>
  <c r="AI18" i="72"/>
  <c r="AI22" i="72"/>
  <c r="Z25" i="72"/>
  <c r="AI27" i="72"/>
  <c r="AI31" i="72"/>
  <c r="AI35" i="72"/>
  <c r="AC37" i="72"/>
  <c r="AC38" i="72"/>
  <c r="AC39" i="72"/>
  <c r="AC40" i="72"/>
  <c r="AC41" i="72"/>
  <c r="AC42" i="72"/>
  <c r="AC43" i="72"/>
  <c r="AC44" i="72"/>
  <c r="AC45" i="72"/>
  <c r="AC46" i="72"/>
  <c r="AC47" i="72"/>
  <c r="AC48" i="72"/>
  <c r="AI15" i="72"/>
  <c r="AI19" i="72"/>
  <c r="AI23" i="72"/>
  <c r="AC25" i="72"/>
  <c r="AI28" i="72"/>
  <c r="AI32" i="72"/>
  <c r="AI36" i="72"/>
  <c r="AF37" i="72"/>
  <c r="AF38" i="72"/>
  <c r="AF39" i="72"/>
  <c r="AF40" i="72"/>
  <c r="AF41" i="72"/>
  <c r="AF42" i="72"/>
  <c r="AF43" i="72"/>
  <c r="AF44" i="72"/>
  <c r="AF45" i="72"/>
  <c r="AF46" i="72"/>
  <c r="AF47" i="72"/>
  <c r="AF48" i="72"/>
  <c r="AI16" i="72"/>
  <c r="AI20" i="72"/>
  <c r="AI24" i="72"/>
  <c r="AF25" i="72"/>
  <c r="AI29" i="72"/>
  <c r="AI33" i="72"/>
  <c r="W37" i="72"/>
  <c r="W38" i="72"/>
  <c r="W39" i="72"/>
  <c r="W40" i="72"/>
  <c r="W41" i="72"/>
  <c r="W42" i="72"/>
  <c r="W43" i="72"/>
  <c r="W44" i="72"/>
  <c r="W45" i="72"/>
  <c r="W46" i="72"/>
  <c r="W47" i="72"/>
  <c r="W48" i="72"/>
  <c r="AI17" i="72"/>
  <c r="AI21" i="72"/>
  <c r="W25" i="72"/>
  <c r="AI30" i="72"/>
  <c r="AI34" i="72"/>
  <c r="Z37" i="72"/>
  <c r="Z38" i="72"/>
  <c r="Z39" i="72"/>
  <c r="Z40" i="72"/>
  <c r="Z41" i="72"/>
  <c r="Z42" i="72"/>
  <c r="Z43" i="72"/>
  <c r="Z44" i="72"/>
  <c r="Z45" i="72"/>
  <c r="Z46" i="72"/>
  <c r="Z47" i="72"/>
  <c r="Z48" i="72"/>
  <c r="AI16" i="89"/>
  <c r="AI19" i="89"/>
  <c r="AO20" i="89"/>
  <c r="W16" i="89"/>
  <c r="W19" i="89"/>
  <c r="AF20" i="89"/>
  <c r="AL21" i="89"/>
  <c r="AC16" i="89"/>
  <c r="AO16" i="89"/>
  <c r="AC19" i="89"/>
  <c r="AO19" i="89"/>
  <c r="L359" i="91" s="1"/>
  <c r="K359" i="91" s="1"/>
  <c r="M359" i="91" s="1"/>
  <c r="AI20" i="89"/>
  <c r="AC21" i="89"/>
  <c r="AO21" i="89"/>
  <c r="AR15" i="89"/>
  <c r="AR18" i="89"/>
  <c r="L367" i="91" s="1"/>
  <c r="K367" i="91" s="1"/>
  <c r="M367" i="91" s="1"/>
  <c r="AC20" i="89"/>
  <c r="AI21" i="89"/>
  <c r="AL16" i="89"/>
  <c r="AL19" i="89"/>
  <c r="W21" i="89"/>
  <c r="AR14" i="89"/>
  <c r="AF16" i="89"/>
  <c r="AR17" i="89"/>
  <c r="AF19" i="89"/>
  <c r="W20" i="89"/>
  <c r="AL20" i="89"/>
  <c r="AF21" i="89"/>
  <c r="AR23" i="89"/>
  <c r="AO14" i="73"/>
  <c r="AO26" i="73"/>
  <c r="W74" i="65"/>
  <c r="W236" i="65"/>
  <c r="AI14" i="72"/>
  <c r="AI26" i="72"/>
  <c r="M823" i="91" l="1"/>
  <c r="M817" i="91"/>
  <c r="M668" i="91"/>
  <c r="M635" i="91"/>
  <c r="M739" i="91"/>
  <c r="M766" i="91"/>
  <c r="M725" i="91"/>
  <c r="M704" i="91"/>
  <c r="M700" i="91"/>
  <c r="M684" i="91"/>
  <c r="M655" i="91"/>
  <c r="H912" i="91"/>
  <c r="L909" i="91"/>
  <c r="K909" i="91" s="1"/>
  <c r="M909" i="91" s="1"/>
  <c r="I323" i="91"/>
  <c r="H323" i="91" s="1"/>
  <c r="L911" i="91"/>
  <c r="K911" i="91" s="1"/>
  <c r="M911" i="91" s="1"/>
  <c r="I325" i="91"/>
  <c r="H325" i="91" s="1"/>
  <c r="L908" i="91"/>
  <c r="K908" i="91" s="1"/>
  <c r="M908" i="91" s="1"/>
  <c r="I320" i="91"/>
  <c r="H320" i="91" s="1"/>
  <c r="L910" i="91"/>
  <c r="K910" i="91" s="1"/>
  <c r="M910" i="91" s="1"/>
  <c r="I324" i="91"/>
  <c r="H324" i="91" s="1"/>
  <c r="H907" i="91"/>
  <c r="L323" i="91"/>
  <c r="L904" i="91"/>
  <c r="K904" i="91" s="1"/>
  <c r="M904" i="91" s="1"/>
  <c r="L906" i="91"/>
  <c r="K906" i="91" s="1"/>
  <c r="M906" i="91" s="1"/>
  <c r="L325" i="91"/>
  <c r="L903" i="91"/>
  <c r="K903" i="91" s="1"/>
  <c r="M903" i="91" s="1"/>
  <c r="L320" i="91"/>
  <c r="L905" i="91"/>
  <c r="K905" i="91" s="1"/>
  <c r="M905" i="91" s="1"/>
  <c r="L324" i="91"/>
  <c r="M848" i="91"/>
  <c r="M844" i="91"/>
  <c r="M883" i="91"/>
  <c r="M816" i="91"/>
  <c r="M812" i="91"/>
  <c r="M815" i="91"/>
  <c r="L854" i="91"/>
  <c r="K854" i="91" s="1"/>
  <c r="M854" i="91" s="1"/>
  <c r="I304" i="91"/>
  <c r="H304" i="91" s="1"/>
  <c r="L865" i="91"/>
  <c r="K865" i="91" s="1"/>
  <c r="M865" i="91" s="1"/>
  <c r="I315" i="91"/>
  <c r="H315" i="91" s="1"/>
  <c r="L864" i="91"/>
  <c r="K864" i="91" s="1"/>
  <c r="M864" i="91" s="1"/>
  <c r="I314" i="91"/>
  <c r="H314" i="91" s="1"/>
  <c r="I313" i="91"/>
  <c r="H313" i="91" s="1"/>
  <c r="L863" i="91"/>
  <c r="K863" i="91" s="1"/>
  <c r="M863" i="91" s="1"/>
  <c r="I312" i="91"/>
  <c r="H312" i="91" s="1"/>
  <c r="L862" i="91"/>
  <c r="K862" i="91" s="1"/>
  <c r="M862" i="91" s="1"/>
  <c r="L861" i="91"/>
  <c r="K861" i="91" s="1"/>
  <c r="M861" i="91" s="1"/>
  <c r="I311" i="91"/>
  <c r="H311" i="91" s="1"/>
  <c r="L860" i="91"/>
  <c r="K860" i="91" s="1"/>
  <c r="M860" i="91" s="1"/>
  <c r="I310" i="91"/>
  <c r="H310" i="91" s="1"/>
  <c r="I309" i="91"/>
  <c r="H309" i="91" s="1"/>
  <c r="L859" i="91"/>
  <c r="K859" i="91" s="1"/>
  <c r="M859" i="91" s="1"/>
  <c r="I308" i="91"/>
  <c r="H308" i="91" s="1"/>
  <c r="L858" i="91"/>
  <c r="K858" i="91" s="1"/>
  <c r="M858" i="91" s="1"/>
  <c r="L857" i="91"/>
  <c r="K857" i="91" s="1"/>
  <c r="M857" i="91" s="1"/>
  <c r="I307" i="91"/>
  <c r="H307" i="91" s="1"/>
  <c r="L856" i="91"/>
  <c r="K856" i="91" s="1"/>
  <c r="M856" i="91" s="1"/>
  <c r="I306" i="91"/>
  <c r="H306" i="91" s="1"/>
  <c r="L853" i="91"/>
  <c r="K853" i="91" s="1"/>
  <c r="M853" i="91" s="1"/>
  <c r="I292" i="91"/>
  <c r="H292" i="91" s="1"/>
  <c r="I305" i="91"/>
  <c r="H305" i="91" s="1"/>
  <c r="L855" i="91"/>
  <c r="K855" i="91" s="1"/>
  <c r="M855" i="91" s="1"/>
  <c r="H866" i="91"/>
  <c r="L839" i="91"/>
  <c r="K839" i="91" s="1"/>
  <c r="M839" i="91" s="1"/>
  <c r="H852" i="91"/>
  <c r="H893" i="91"/>
  <c r="M880" i="91"/>
  <c r="L826" i="91"/>
  <c r="K826" i="91" s="1"/>
  <c r="M826" i="91" s="1"/>
  <c r="I268" i="91"/>
  <c r="H268" i="91" s="1"/>
  <c r="L837" i="91"/>
  <c r="K837" i="91" s="1"/>
  <c r="M837" i="91" s="1"/>
  <c r="I279" i="91"/>
  <c r="H279" i="91" s="1"/>
  <c r="I278" i="91"/>
  <c r="H278" i="91" s="1"/>
  <c r="L836" i="91"/>
  <c r="K836" i="91" s="1"/>
  <c r="M836" i="91" s="1"/>
  <c r="L835" i="91"/>
  <c r="K835" i="91" s="1"/>
  <c r="M835" i="91" s="1"/>
  <c r="I277" i="91"/>
  <c r="H277" i="91" s="1"/>
  <c r="L834" i="91"/>
  <c r="K834" i="91" s="1"/>
  <c r="M834" i="91" s="1"/>
  <c r="I276" i="91"/>
  <c r="H276" i="91" s="1"/>
  <c r="L833" i="91"/>
  <c r="K833" i="91" s="1"/>
  <c r="M833" i="91" s="1"/>
  <c r="I275" i="91"/>
  <c r="H275" i="91" s="1"/>
  <c r="I274" i="91"/>
  <c r="H274" i="91" s="1"/>
  <c r="L832" i="91"/>
  <c r="K832" i="91" s="1"/>
  <c r="M832" i="91" s="1"/>
  <c r="L831" i="91"/>
  <c r="K831" i="91" s="1"/>
  <c r="M831" i="91" s="1"/>
  <c r="I273" i="91"/>
  <c r="H273" i="91" s="1"/>
  <c r="L830" i="91"/>
  <c r="K830" i="91" s="1"/>
  <c r="M830" i="91" s="1"/>
  <c r="I272" i="91"/>
  <c r="H272" i="91" s="1"/>
  <c r="I271" i="91"/>
  <c r="H271" i="91" s="1"/>
  <c r="L829" i="91"/>
  <c r="K829" i="91" s="1"/>
  <c r="M829" i="91" s="1"/>
  <c r="I270" i="91"/>
  <c r="H270" i="91" s="1"/>
  <c r="L828" i="91"/>
  <c r="K828" i="91" s="1"/>
  <c r="M828" i="91" s="1"/>
  <c r="L827" i="91"/>
  <c r="K827" i="91" s="1"/>
  <c r="M827" i="91" s="1"/>
  <c r="I269" i="91"/>
  <c r="H269" i="91" s="1"/>
  <c r="I256" i="91"/>
  <c r="H256" i="91" s="1"/>
  <c r="L825" i="91"/>
  <c r="K825" i="91" s="1"/>
  <c r="M825" i="91" s="1"/>
  <c r="H838" i="91"/>
  <c r="H824" i="91"/>
  <c r="L811" i="91"/>
  <c r="K811" i="91" s="1"/>
  <c r="M811" i="91" s="1"/>
  <c r="M888" i="91"/>
  <c r="M886" i="91"/>
  <c r="H896" i="91"/>
  <c r="M882" i="91"/>
  <c r="L798" i="91"/>
  <c r="K798" i="91" s="1"/>
  <c r="M798" i="91" s="1"/>
  <c r="I232" i="91"/>
  <c r="H232" i="91" s="1"/>
  <c r="H810" i="91"/>
  <c r="L809" i="91"/>
  <c r="K809" i="91" s="1"/>
  <c r="M809" i="91" s="1"/>
  <c r="I243" i="91"/>
  <c r="H243" i="91" s="1"/>
  <c r="L808" i="91"/>
  <c r="K808" i="91" s="1"/>
  <c r="M808" i="91" s="1"/>
  <c r="I242" i="91"/>
  <c r="H242" i="91" s="1"/>
  <c r="I241" i="91"/>
  <c r="H241" i="91" s="1"/>
  <c r="L807" i="91"/>
  <c r="K807" i="91" s="1"/>
  <c r="M807" i="91" s="1"/>
  <c r="L806" i="91"/>
  <c r="K806" i="91" s="1"/>
  <c r="M806" i="91" s="1"/>
  <c r="I240" i="91"/>
  <c r="H240" i="91" s="1"/>
  <c r="L805" i="91"/>
  <c r="K805" i="91" s="1"/>
  <c r="M805" i="91" s="1"/>
  <c r="I239" i="91"/>
  <c r="H239" i="91" s="1"/>
  <c r="L804" i="91"/>
  <c r="K804" i="91" s="1"/>
  <c r="M804" i="91" s="1"/>
  <c r="I238" i="91"/>
  <c r="H238" i="91" s="1"/>
  <c r="I237" i="91"/>
  <c r="H237" i="91" s="1"/>
  <c r="L803" i="91"/>
  <c r="K803" i="91" s="1"/>
  <c r="M803" i="91" s="1"/>
  <c r="I236" i="91"/>
  <c r="H236" i="91" s="1"/>
  <c r="L802" i="91"/>
  <c r="K802" i="91" s="1"/>
  <c r="M802" i="91" s="1"/>
  <c r="L801" i="91"/>
  <c r="K801" i="91" s="1"/>
  <c r="M801" i="91" s="1"/>
  <c r="I235" i="91"/>
  <c r="H235" i="91" s="1"/>
  <c r="L800" i="91"/>
  <c r="K800" i="91" s="1"/>
  <c r="M800" i="91" s="1"/>
  <c r="I234" i="91"/>
  <c r="H234" i="91" s="1"/>
  <c r="L799" i="91"/>
  <c r="K799" i="91" s="1"/>
  <c r="M799" i="91" s="1"/>
  <c r="I233" i="91"/>
  <c r="H233" i="91" s="1"/>
  <c r="L797" i="91"/>
  <c r="K797" i="91" s="1"/>
  <c r="M797" i="91" s="1"/>
  <c r="I220" i="91"/>
  <c r="H220" i="91" s="1"/>
  <c r="H898" i="91"/>
  <c r="H897" i="91"/>
  <c r="L879" i="91"/>
  <c r="K879" i="91" s="1"/>
  <c r="M879" i="91" s="1"/>
  <c r="L784" i="91"/>
  <c r="K784" i="91" s="1"/>
  <c r="M784" i="91" s="1"/>
  <c r="I196" i="91"/>
  <c r="H196" i="91" s="1"/>
  <c r="H890" i="91"/>
  <c r="I207" i="91"/>
  <c r="H207" i="91" s="1"/>
  <c r="L795" i="91"/>
  <c r="K795" i="91" s="1"/>
  <c r="M795" i="91" s="1"/>
  <c r="L877" i="91"/>
  <c r="K877" i="91" s="1"/>
  <c r="M877" i="91" s="1"/>
  <c r="H901" i="91"/>
  <c r="L794" i="91"/>
  <c r="K794" i="91" s="1"/>
  <c r="M794" i="91" s="1"/>
  <c r="I206" i="91"/>
  <c r="H206" i="91" s="1"/>
  <c r="L876" i="91"/>
  <c r="K876" i="91" s="1"/>
  <c r="M876" i="91" s="1"/>
  <c r="H900" i="91"/>
  <c r="L875" i="91"/>
  <c r="K875" i="91" s="1"/>
  <c r="M875" i="91" s="1"/>
  <c r="H899" i="91"/>
  <c r="L793" i="91"/>
  <c r="K793" i="91" s="1"/>
  <c r="M793" i="91" s="1"/>
  <c r="I205" i="91"/>
  <c r="H205" i="91" s="1"/>
  <c r="I204" i="91"/>
  <c r="H204" i="91" s="1"/>
  <c r="L792" i="91"/>
  <c r="K792" i="91" s="1"/>
  <c r="M792" i="91" s="1"/>
  <c r="L874" i="91"/>
  <c r="K874" i="91" s="1"/>
  <c r="M874" i="91" s="1"/>
  <c r="I203" i="91"/>
  <c r="H203" i="91" s="1"/>
  <c r="L791" i="91"/>
  <c r="K791" i="91" s="1"/>
  <c r="M791" i="91" s="1"/>
  <c r="L873" i="91"/>
  <c r="K873" i="91" s="1"/>
  <c r="M873" i="91" s="1"/>
  <c r="L790" i="91"/>
  <c r="K790" i="91" s="1"/>
  <c r="M790" i="91" s="1"/>
  <c r="I202" i="91"/>
  <c r="H202" i="91" s="1"/>
  <c r="L872" i="91"/>
  <c r="K872" i="91" s="1"/>
  <c r="M872" i="91" s="1"/>
  <c r="L789" i="91"/>
  <c r="K789" i="91" s="1"/>
  <c r="M789" i="91" s="1"/>
  <c r="I201" i="91"/>
  <c r="H201" i="91" s="1"/>
  <c r="L871" i="91"/>
  <c r="K871" i="91" s="1"/>
  <c r="M871" i="91" s="1"/>
  <c r="H895" i="91"/>
  <c r="L870" i="91"/>
  <c r="K870" i="91" s="1"/>
  <c r="M870" i="91" s="1"/>
  <c r="I200" i="91"/>
  <c r="H200" i="91" s="1"/>
  <c r="L788" i="91"/>
  <c r="K788" i="91" s="1"/>
  <c r="M788" i="91" s="1"/>
  <c r="H894" i="91"/>
  <c r="I199" i="91"/>
  <c r="H199" i="91" s="1"/>
  <c r="L787" i="91"/>
  <c r="K787" i="91" s="1"/>
  <c r="M787" i="91" s="1"/>
  <c r="L869" i="91"/>
  <c r="K869" i="91" s="1"/>
  <c r="M869" i="91" s="1"/>
  <c r="L868" i="91"/>
  <c r="K868" i="91" s="1"/>
  <c r="M868" i="91" s="1"/>
  <c r="L786" i="91"/>
  <c r="K786" i="91" s="1"/>
  <c r="M786" i="91" s="1"/>
  <c r="I198" i="91"/>
  <c r="H198" i="91" s="1"/>
  <c r="H892" i="91"/>
  <c r="L783" i="91"/>
  <c r="K783" i="91" s="1"/>
  <c r="M783" i="91" s="1"/>
  <c r="I184" i="91"/>
  <c r="H184" i="91" s="1"/>
  <c r="L867" i="91"/>
  <c r="K867" i="91" s="1"/>
  <c r="M867" i="91" s="1"/>
  <c r="H878" i="91"/>
  <c r="H796" i="91"/>
  <c r="H891" i="91"/>
  <c r="L785" i="91"/>
  <c r="K785" i="91" s="1"/>
  <c r="M785" i="91" s="1"/>
  <c r="I197" i="91"/>
  <c r="H197" i="91" s="1"/>
  <c r="M762" i="91"/>
  <c r="M757" i="91"/>
  <c r="M756" i="91"/>
  <c r="M753" i="91"/>
  <c r="M749" i="91"/>
  <c r="M746" i="91"/>
  <c r="M741" i="91"/>
  <c r="M737" i="91"/>
  <c r="M729" i="91"/>
  <c r="M717" i="91"/>
  <c r="M710" i="91"/>
  <c r="M702" i="91"/>
  <c r="M680" i="91"/>
  <c r="M674" i="91"/>
  <c r="M666" i="91"/>
  <c r="M659" i="91"/>
  <c r="M656" i="91"/>
  <c r="M651" i="91"/>
  <c r="M647" i="91"/>
  <c r="M624" i="91"/>
  <c r="M622" i="91"/>
  <c r="M597" i="91"/>
  <c r="M561" i="91"/>
  <c r="M759" i="91"/>
  <c r="M748" i="91"/>
  <c r="M726" i="91"/>
  <c r="M722" i="91"/>
  <c r="M708" i="91"/>
  <c r="M694" i="91"/>
  <c r="M672" i="91"/>
  <c r="M653" i="91"/>
  <c r="M636" i="91"/>
  <c r="M616" i="91"/>
  <c r="M602" i="91"/>
  <c r="M600" i="91"/>
  <c r="M584" i="91"/>
  <c r="M568" i="91"/>
  <c r="M772" i="91"/>
  <c r="M770" i="91"/>
  <c r="M556" i="91"/>
  <c r="M751" i="91"/>
  <c r="M743" i="91"/>
  <c r="M731" i="91"/>
  <c r="M555" i="91"/>
  <c r="M720" i="91"/>
  <c r="M716" i="91"/>
  <c r="M697" i="91"/>
  <c r="M689" i="91"/>
  <c r="M685" i="91"/>
  <c r="M554" i="91"/>
  <c r="M658" i="91"/>
  <c r="M654" i="91"/>
  <c r="M643" i="91"/>
  <c r="M639" i="91"/>
  <c r="M627" i="91"/>
  <c r="M609" i="91"/>
  <c r="M601" i="91"/>
  <c r="M593" i="91"/>
  <c r="M587" i="91"/>
  <c r="M586" i="91"/>
  <c r="M585" i="91"/>
  <c r="M577" i="91"/>
  <c r="M569" i="91"/>
  <c r="L551" i="91"/>
  <c r="K551" i="91" s="1"/>
  <c r="M551" i="91" s="1"/>
  <c r="H557" i="91"/>
  <c r="L549" i="91"/>
  <c r="K549" i="91" s="1"/>
  <c r="M549" i="91" s="1"/>
  <c r="H780" i="91"/>
  <c r="L548" i="91"/>
  <c r="K548" i="91" s="1"/>
  <c r="M548" i="91" s="1"/>
  <c r="H761" i="91"/>
  <c r="L547" i="91"/>
  <c r="K547" i="91" s="1"/>
  <c r="M547" i="91" s="1"/>
  <c r="H714" i="91"/>
  <c r="L546" i="91"/>
  <c r="K546" i="91" s="1"/>
  <c r="M546" i="91" s="1"/>
  <c r="H662" i="91"/>
  <c r="L545" i="91"/>
  <c r="K545" i="91" s="1"/>
  <c r="M545" i="91" s="1"/>
  <c r="H618" i="91"/>
  <c r="L544" i="91"/>
  <c r="K544" i="91" s="1"/>
  <c r="M544" i="91" s="1"/>
  <c r="H550" i="91"/>
  <c r="H613" i="91"/>
  <c r="I75" i="91"/>
  <c r="H75" i="91" s="1"/>
  <c r="L450" i="91"/>
  <c r="K450" i="91" s="1"/>
  <c r="M450" i="91" s="1"/>
  <c r="I72" i="91"/>
  <c r="H72" i="91" s="1"/>
  <c r="L449" i="91"/>
  <c r="K449" i="91" s="1"/>
  <c r="M449" i="91" s="1"/>
  <c r="L448" i="91"/>
  <c r="K448" i="91" s="1"/>
  <c r="M448" i="91" s="1"/>
  <c r="I69" i="91"/>
  <c r="H69" i="91" s="1"/>
  <c r="I79" i="91"/>
  <c r="H79" i="91" s="1"/>
  <c r="L447" i="91"/>
  <c r="K447" i="91" s="1"/>
  <c r="M447" i="91" s="1"/>
  <c r="L75" i="91"/>
  <c r="L446" i="91"/>
  <c r="K446" i="91" s="1"/>
  <c r="M446" i="91" s="1"/>
  <c r="I78" i="91"/>
  <c r="H78" i="91" s="1"/>
  <c r="L72" i="91"/>
  <c r="L445" i="91"/>
  <c r="K445" i="91" s="1"/>
  <c r="M445" i="91" s="1"/>
  <c r="I77" i="91"/>
  <c r="H77" i="91" s="1"/>
  <c r="I76" i="91"/>
  <c r="H76" i="91" s="1"/>
  <c r="L444" i="91"/>
  <c r="K444" i="91" s="1"/>
  <c r="M444" i="91" s="1"/>
  <c r="L69" i="91"/>
  <c r="H429" i="91"/>
  <c r="L417" i="91"/>
  <c r="K417" i="91" s="1"/>
  <c r="M417" i="91" s="1"/>
  <c r="L304" i="91"/>
  <c r="L29" i="91"/>
  <c r="K29" i="91" s="1"/>
  <c r="L315" i="91"/>
  <c r="L428" i="91"/>
  <c r="K428" i="91" s="1"/>
  <c r="M428" i="91" s="1"/>
  <c r="L314" i="91"/>
  <c r="L427" i="91"/>
  <c r="K427" i="91" s="1"/>
  <c r="M427" i="91" s="1"/>
  <c r="L313" i="91"/>
  <c r="L426" i="91"/>
  <c r="K426" i="91" s="1"/>
  <c r="M426" i="91" s="1"/>
  <c r="L312" i="91"/>
  <c r="L425" i="91"/>
  <c r="K425" i="91" s="1"/>
  <c r="M425" i="91" s="1"/>
  <c r="L424" i="91"/>
  <c r="K424" i="91" s="1"/>
  <c r="M424" i="91" s="1"/>
  <c r="L311" i="91"/>
  <c r="L310" i="91"/>
  <c r="L423" i="91"/>
  <c r="K423" i="91" s="1"/>
  <c r="M423" i="91" s="1"/>
  <c r="L309" i="91"/>
  <c r="L422" i="91"/>
  <c r="K422" i="91" s="1"/>
  <c r="M422" i="91" s="1"/>
  <c r="L308" i="91"/>
  <c r="L421" i="91"/>
  <c r="K421" i="91" s="1"/>
  <c r="M421" i="91" s="1"/>
  <c r="L307" i="91"/>
  <c r="L420" i="91"/>
  <c r="K420" i="91" s="1"/>
  <c r="M420" i="91" s="1"/>
  <c r="L306" i="91"/>
  <c r="L419" i="91"/>
  <c r="K419" i="91" s="1"/>
  <c r="M419" i="91" s="1"/>
  <c r="L305" i="91"/>
  <c r="L418" i="91"/>
  <c r="K418" i="91" s="1"/>
  <c r="M418" i="91" s="1"/>
  <c r="L416" i="91"/>
  <c r="K416" i="91" s="1"/>
  <c r="M416" i="91" s="1"/>
  <c r="L292" i="91"/>
  <c r="L35" i="91"/>
  <c r="K35" i="91" s="1"/>
  <c r="L403" i="91"/>
  <c r="K403" i="91" s="1"/>
  <c r="M403" i="91" s="1"/>
  <c r="L268" i="91"/>
  <c r="L28" i="91"/>
  <c r="K28" i="91" s="1"/>
  <c r="L279" i="91"/>
  <c r="L414" i="91"/>
  <c r="K414" i="91" s="1"/>
  <c r="M414" i="91" s="1"/>
  <c r="L278" i="91"/>
  <c r="L413" i="91"/>
  <c r="K413" i="91" s="1"/>
  <c r="M413" i="91" s="1"/>
  <c r="L277" i="91"/>
  <c r="L412" i="91"/>
  <c r="K412" i="91" s="1"/>
  <c r="M412" i="91" s="1"/>
  <c r="L411" i="91"/>
  <c r="K411" i="91" s="1"/>
  <c r="M411" i="91" s="1"/>
  <c r="L276" i="91"/>
  <c r="L275" i="91"/>
  <c r="L410" i="91"/>
  <c r="K410" i="91" s="1"/>
  <c r="M410" i="91" s="1"/>
  <c r="L274" i="91"/>
  <c r="L409" i="91"/>
  <c r="K409" i="91" s="1"/>
  <c r="M409" i="91" s="1"/>
  <c r="L273" i="91"/>
  <c r="L408" i="91"/>
  <c r="K408" i="91" s="1"/>
  <c r="M408" i="91" s="1"/>
  <c r="L407" i="91"/>
  <c r="K407" i="91" s="1"/>
  <c r="M407" i="91" s="1"/>
  <c r="L272" i="91"/>
  <c r="L271" i="91"/>
  <c r="L406" i="91"/>
  <c r="K406" i="91" s="1"/>
  <c r="M406" i="91" s="1"/>
  <c r="L270" i="91"/>
  <c r="L405" i="91"/>
  <c r="K405" i="91" s="1"/>
  <c r="M405" i="91" s="1"/>
  <c r="L404" i="91"/>
  <c r="K404" i="91" s="1"/>
  <c r="M404" i="91" s="1"/>
  <c r="L269" i="91"/>
  <c r="L34" i="91"/>
  <c r="K34" i="91" s="1"/>
  <c r="L256" i="91"/>
  <c r="L402" i="91"/>
  <c r="K402" i="91" s="1"/>
  <c r="M402" i="91" s="1"/>
  <c r="H415" i="91"/>
  <c r="L389" i="91"/>
  <c r="K389" i="91" s="1"/>
  <c r="M389" i="91" s="1"/>
  <c r="L232" i="91"/>
  <c r="L27" i="91"/>
  <c r="K27" i="91" s="1"/>
  <c r="H401" i="91"/>
  <c r="L400" i="91"/>
  <c r="K400" i="91" s="1"/>
  <c r="M400" i="91" s="1"/>
  <c r="L243" i="91"/>
  <c r="L242" i="91"/>
  <c r="L399" i="91"/>
  <c r="K399" i="91" s="1"/>
  <c r="M399" i="91" s="1"/>
  <c r="L241" i="91"/>
  <c r="L398" i="91"/>
  <c r="K398" i="91" s="1"/>
  <c r="M398" i="91" s="1"/>
  <c r="L240" i="91"/>
  <c r="L397" i="91"/>
  <c r="K397" i="91" s="1"/>
  <c r="M397" i="91" s="1"/>
  <c r="L396" i="91"/>
  <c r="K396" i="91" s="1"/>
  <c r="M396" i="91" s="1"/>
  <c r="L239" i="91"/>
  <c r="L395" i="91"/>
  <c r="K395" i="91" s="1"/>
  <c r="M395" i="91" s="1"/>
  <c r="L238" i="91"/>
  <c r="L237" i="91"/>
  <c r="L394" i="91"/>
  <c r="K394" i="91" s="1"/>
  <c r="M394" i="91" s="1"/>
  <c r="L236" i="91"/>
  <c r="L393" i="91"/>
  <c r="K393" i="91" s="1"/>
  <c r="M393" i="91" s="1"/>
  <c r="L392" i="91"/>
  <c r="K392" i="91" s="1"/>
  <c r="M392" i="91" s="1"/>
  <c r="L235" i="91"/>
  <c r="L391" i="91"/>
  <c r="K391" i="91" s="1"/>
  <c r="M391" i="91" s="1"/>
  <c r="L234" i="91"/>
  <c r="L390" i="91"/>
  <c r="K390" i="91" s="1"/>
  <c r="M390" i="91" s="1"/>
  <c r="L233" i="91"/>
  <c r="L220" i="91"/>
  <c r="L388" i="91"/>
  <c r="K388" i="91" s="1"/>
  <c r="M388" i="91" s="1"/>
  <c r="L33" i="91"/>
  <c r="K33" i="91" s="1"/>
  <c r="H387" i="91"/>
  <c r="L24" i="91"/>
  <c r="K24" i="91" s="1"/>
  <c r="L375" i="91"/>
  <c r="K375" i="91" s="1"/>
  <c r="M375" i="91" s="1"/>
  <c r="L196" i="91"/>
  <c r="H431" i="91"/>
  <c r="L207" i="91"/>
  <c r="L386" i="91"/>
  <c r="K386" i="91" s="1"/>
  <c r="M386" i="91" s="1"/>
  <c r="H442" i="91"/>
  <c r="L385" i="91"/>
  <c r="K385" i="91" s="1"/>
  <c r="M385" i="91" s="1"/>
  <c r="L206" i="91"/>
  <c r="H441" i="91"/>
  <c r="L205" i="91"/>
  <c r="L384" i="91"/>
  <c r="K384" i="91" s="1"/>
  <c r="M384" i="91" s="1"/>
  <c r="H440" i="91"/>
  <c r="L204" i="91"/>
  <c r="L383" i="91"/>
  <c r="K383" i="91" s="1"/>
  <c r="M383" i="91" s="1"/>
  <c r="H439" i="91"/>
  <c r="L203" i="91"/>
  <c r="L382" i="91"/>
  <c r="K382" i="91" s="1"/>
  <c r="M382" i="91" s="1"/>
  <c r="H438" i="91"/>
  <c r="L381" i="91"/>
  <c r="K381" i="91" s="1"/>
  <c r="M381" i="91" s="1"/>
  <c r="L202" i="91"/>
  <c r="H437" i="91"/>
  <c r="L201" i="91"/>
  <c r="L380" i="91"/>
  <c r="K380" i="91" s="1"/>
  <c r="M380" i="91" s="1"/>
  <c r="H436" i="91"/>
  <c r="L200" i="91"/>
  <c r="L379" i="91"/>
  <c r="K379" i="91" s="1"/>
  <c r="M379" i="91" s="1"/>
  <c r="H435" i="91"/>
  <c r="L378" i="91"/>
  <c r="K378" i="91" s="1"/>
  <c r="M378" i="91" s="1"/>
  <c r="L199" i="91"/>
  <c r="H434" i="91"/>
  <c r="L377" i="91"/>
  <c r="K377" i="91" s="1"/>
  <c r="M377" i="91" s="1"/>
  <c r="L198" i="91"/>
  <c r="H433" i="91"/>
  <c r="L197" i="91"/>
  <c r="L376" i="91"/>
  <c r="K376" i="91" s="1"/>
  <c r="M376" i="91" s="1"/>
  <c r="H430" i="91"/>
  <c r="L374" i="91"/>
  <c r="K374" i="91" s="1"/>
  <c r="M374" i="91" s="1"/>
  <c r="L184" i="91"/>
  <c r="L30" i="91"/>
  <c r="K30" i="91" s="1"/>
  <c r="H432" i="91"/>
  <c r="H362" i="91"/>
  <c r="L361" i="91"/>
  <c r="K361" i="91" s="1"/>
  <c r="M361" i="91" s="1"/>
  <c r="I29" i="91"/>
  <c r="H29" i="91" s="1"/>
  <c r="M29" i="91" s="1"/>
  <c r="L360" i="91"/>
  <c r="K360" i="91" s="1"/>
  <c r="M360" i="91" s="1"/>
  <c r="I35" i="91"/>
  <c r="H35" i="91" s="1"/>
  <c r="L358" i="91"/>
  <c r="K358" i="91" s="1"/>
  <c r="M358" i="91" s="1"/>
  <c r="L354" i="91"/>
  <c r="K354" i="91" s="1"/>
  <c r="M354" i="91" s="1"/>
  <c r="I55" i="91"/>
  <c r="H55" i="91" s="1"/>
  <c r="L356" i="91"/>
  <c r="K356" i="91" s="1"/>
  <c r="M356" i="91" s="1"/>
  <c r="I57" i="91"/>
  <c r="H57" i="91" s="1"/>
  <c r="L353" i="91"/>
  <c r="K353" i="91" s="1"/>
  <c r="M353" i="91" s="1"/>
  <c r="I52" i="91"/>
  <c r="H52" i="91" s="1"/>
  <c r="H357" i="91"/>
  <c r="L355" i="91"/>
  <c r="K355" i="91" s="1"/>
  <c r="M355" i="91" s="1"/>
  <c r="I56" i="91"/>
  <c r="H56" i="91" s="1"/>
  <c r="L349" i="91"/>
  <c r="K349" i="91" s="1"/>
  <c r="M349" i="91" s="1"/>
  <c r="L55" i="91"/>
  <c r="I28" i="91"/>
  <c r="H28" i="91" s="1"/>
  <c r="L351" i="91"/>
  <c r="K351" i="91" s="1"/>
  <c r="M351" i="91" s="1"/>
  <c r="L57" i="91"/>
  <c r="L348" i="91"/>
  <c r="K348" i="91" s="1"/>
  <c r="M348" i="91" s="1"/>
  <c r="L52" i="91"/>
  <c r="L350" i="91"/>
  <c r="K350" i="91" s="1"/>
  <c r="M350" i="91" s="1"/>
  <c r="L56" i="91"/>
  <c r="I34" i="91"/>
  <c r="H34" i="91" s="1"/>
  <c r="H352" i="91"/>
  <c r="I45" i="91"/>
  <c r="H45" i="91" s="1"/>
  <c r="L344" i="91"/>
  <c r="K344" i="91" s="1"/>
  <c r="M344" i="91" s="1"/>
  <c r="L346" i="91"/>
  <c r="K346" i="91" s="1"/>
  <c r="M346" i="91" s="1"/>
  <c r="I47" i="91"/>
  <c r="H47" i="91" s="1"/>
  <c r="L343" i="91"/>
  <c r="K343" i="91" s="1"/>
  <c r="M343" i="91" s="1"/>
  <c r="I42" i="91"/>
  <c r="H42" i="91" s="1"/>
  <c r="L345" i="91"/>
  <c r="K345" i="91" s="1"/>
  <c r="M345" i="91" s="1"/>
  <c r="I46" i="91"/>
  <c r="H46" i="91" s="1"/>
  <c r="H347" i="91"/>
  <c r="L339" i="91"/>
  <c r="K339" i="91" s="1"/>
  <c r="M339" i="91" s="1"/>
  <c r="L45" i="91"/>
  <c r="H342" i="91"/>
  <c r="L341" i="91"/>
  <c r="K341" i="91" s="1"/>
  <c r="M341" i="91" s="1"/>
  <c r="L47" i="91"/>
  <c r="I27" i="91"/>
  <c r="H27" i="91" s="1"/>
  <c r="L338" i="91"/>
  <c r="K338" i="91" s="1"/>
  <c r="M338" i="91" s="1"/>
  <c r="L42" i="91"/>
  <c r="L340" i="91"/>
  <c r="K340" i="91" s="1"/>
  <c r="M340" i="91" s="1"/>
  <c r="I33" i="91"/>
  <c r="H33" i="91" s="1"/>
  <c r="L46" i="91"/>
  <c r="L373" i="91"/>
  <c r="K373" i="91" s="1"/>
  <c r="M373" i="91" s="1"/>
  <c r="L372" i="91"/>
  <c r="K372" i="91" s="1"/>
  <c r="M372" i="91" s="1"/>
  <c r="I66" i="91"/>
  <c r="H66" i="91" s="1"/>
  <c r="H370" i="91"/>
  <c r="L366" i="91"/>
  <c r="K366" i="91" s="1"/>
  <c r="M366" i="91" s="1"/>
  <c r="H369" i="91"/>
  <c r="H368" i="91"/>
  <c r="L329" i="91"/>
  <c r="K329" i="91" s="1"/>
  <c r="M329" i="91" s="1"/>
  <c r="L37" i="91"/>
  <c r="L331" i="91"/>
  <c r="K331" i="91" s="1"/>
  <c r="M331" i="91" s="1"/>
  <c r="I24" i="91"/>
  <c r="H24" i="91" s="1"/>
  <c r="H365" i="91"/>
  <c r="L364" i="91"/>
  <c r="K364" i="91" s="1"/>
  <c r="M364" i="91" s="1"/>
  <c r="I30" i="91"/>
  <c r="H30" i="91" s="1"/>
  <c r="L330" i="91"/>
  <c r="K330" i="91" s="1"/>
  <c r="M330" i="91" s="1"/>
  <c r="L328" i="91"/>
  <c r="K328" i="91" s="1"/>
  <c r="M328" i="91" s="1"/>
  <c r="L36" i="91"/>
  <c r="L363" i="91"/>
  <c r="K363" i="91" s="1"/>
  <c r="M363" i="91" s="1"/>
  <c r="H332" i="91"/>
  <c r="AN39" i="73"/>
  <c r="AE49" i="73"/>
  <c r="Y49" i="73"/>
  <c r="I810" i="91" s="1"/>
  <c r="AN41" i="73"/>
  <c r="V22" i="90"/>
  <c r="AN47" i="73"/>
  <c r="I900" i="91" s="1"/>
  <c r="AN40" i="73"/>
  <c r="AN44" i="73"/>
  <c r="AH49" i="73"/>
  <c r="AN42" i="73"/>
  <c r="I895" i="91" s="1"/>
  <c r="AN45" i="73"/>
  <c r="V669" i="65"/>
  <c r="V570" i="65"/>
  <c r="V464" i="65"/>
  <c r="V521" i="65"/>
  <c r="V622" i="65"/>
  <c r="I714" i="91" s="1"/>
  <c r="AE49" i="72"/>
  <c r="AH48" i="72"/>
  <c r="I442" i="91" s="1"/>
  <c r="AH40" i="72"/>
  <c r="AH41" i="72"/>
  <c r="AB49" i="72"/>
  <c r="AH47" i="72"/>
  <c r="AH46" i="72"/>
  <c r="V49" i="72"/>
  <c r="I387" i="91" s="1"/>
  <c r="AH42" i="72"/>
  <c r="AH45" i="72"/>
  <c r="AH44" i="72"/>
  <c r="I438" i="91" s="1"/>
  <c r="AH43" i="72"/>
  <c r="AH39" i="72"/>
  <c r="AH22" i="89"/>
  <c r="AB22" i="89"/>
  <c r="AN22" i="89"/>
  <c r="AE22" i="89"/>
  <c r="I347" i="91" s="1"/>
  <c r="AK22" i="89"/>
  <c r="I357" i="91" s="1"/>
  <c r="AQ21" i="89"/>
  <c r="AQ16" i="89"/>
  <c r="Y22" i="90"/>
  <c r="AN37" i="73"/>
  <c r="AB49" i="73"/>
  <c r="AN43" i="73"/>
  <c r="AN38" i="73"/>
  <c r="AN48" i="73"/>
  <c r="I901" i="91" s="1"/>
  <c r="V49" i="73"/>
  <c r="AK49" i="73"/>
  <c r="AN46" i="73"/>
  <c r="V688" i="65"/>
  <c r="Y49" i="72"/>
  <c r="AH37" i="72"/>
  <c r="I431" i="91" s="1"/>
  <c r="AH25" i="72"/>
  <c r="AQ19" i="89"/>
  <c r="V22" i="89"/>
  <c r="AQ20" i="89"/>
  <c r="I369" i="91" s="1"/>
  <c r="AN25" i="73"/>
  <c r="V238" i="65"/>
  <c r="I550" i="91" s="1"/>
  <c r="V526" i="65"/>
  <c r="AH38" i="72"/>
  <c r="I912" i="91" l="1"/>
  <c r="K323" i="91"/>
  <c r="M323" i="91" s="1"/>
  <c r="K325" i="91"/>
  <c r="M325" i="91" s="1"/>
  <c r="K320" i="91"/>
  <c r="M320" i="91" s="1"/>
  <c r="I907" i="91"/>
  <c r="K324" i="91"/>
  <c r="M324" i="91" s="1"/>
  <c r="I866" i="91"/>
  <c r="I852" i="91"/>
  <c r="I838" i="91"/>
  <c r="I824" i="91"/>
  <c r="I890" i="91"/>
  <c r="I899" i="91"/>
  <c r="I898" i="91"/>
  <c r="I897" i="91"/>
  <c r="I896" i="91"/>
  <c r="I894" i="91"/>
  <c r="I893" i="91"/>
  <c r="I892" i="91"/>
  <c r="I796" i="91"/>
  <c r="I878" i="91"/>
  <c r="I891" i="91"/>
  <c r="I557" i="91"/>
  <c r="I780" i="91"/>
  <c r="I761" i="91"/>
  <c r="I662" i="91"/>
  <c r="I618" i="91"/>
  <c r="I613" i="91"/>
  <c r="K75" i="91"/>
  <c r="M75" i="91" s="1"/>
  <c r="K72" i="91"/>
  <c r="M72" i="91" s="1"/>
  <c r="K69" i="91"/>
  <c r="M69" i="91" s="1"/>
  <c r="M24" i="91"/>
  <c r="K304" i="91"/>
  <c r="M304" i="91" s="1"/>
  <c r="K315" i="91"/>
  <c r="M315" i="91" s="1"/>
  <c r="K314" i="91"/>
  <c r="M314" i="91" s="1"/>
  <c r="K313" i="91"/>
  <c r="M313" i="91" s="1"/>
  <c r="K312" i="91"/>
  <c r="M312" i="91" s="1"/>
  <c r="K311" i="91"/>
  <c r="M311" i="91" s="1"/>
  <c r="K310" i="91"/>
  <c r="M310" i="91" s="1"/>
  <c r="K309" i="91"/>
  <c r="M309" i="91" s="1"/>
  <c r="K308" i="91"/>
  <c r="M308" i="91" s="1"/>
  <c r="K307" i="91"/>
  <c r="M307" i="91" s="1"/>
  <c r="K306" i="91"/>
  <c r="M306" i="91" s="1"/>
  <c r="M35" i="91"/>
  <c r="I429" i="91"/>
  <c r="K292" i="91"/>
  <c r="M292" i="91" s="1"/>
  <c r="K305" i="91"/>
  <c r="M305" i="91" s="1"/>
  <c r="M28" i="91"/>
  <c r="K268" i="91"/>
  <c r="M268" i="91" s="1"/>
  <c r="K279" i="91"/>
  <c r="M279" i="91" s="1"/>
  <c r="K278" i="91"/>
  <c r="M278" i="91" s="1"/>
  <c r="K277" i="91"/>
  <c r="M277" i="91" s="1"/>
  <c r="K276" i="91"/>
  <c r="M276" i="91" s="1"/>
  <c r="K275" i="91"/>
  <c r="M275" i="91" s="1"/>
  <c r="K274" i="91"/>
  <c r="M274" i="91" s="1"/>
  <c r="K273" i="91"/>
  <c r="M273" i="91" s="1"/>
  <c r="K272" i="91"/>
  <c r="M272" i="91" s="1"/>
  <c r="K271" i="91"/>
  <c r="M271" i="91" s="1"/>
  <c r="M34" i="91"/>
  <c r="K270" i="91"/>
  <c r="M270" i="91" s="1"/>
  <c r="I415" i="91"/>
  <c r="K269" i="91"/>
  <c r="M269" i="91" s="1"/>
  <c r="K256" i="91"/>
  <c r="M256" i="91" s="1"/>
  <c r="M27" i="91"/>
  <c r="K232" i="91"/>
  <c r="M232" i="91" s="1"/>
  <c r="K243" i="91"/>
  <c r="M243" i="91" s="1"/>
  <c r="K242" i="91"/>
  <c r="M242" i="91" s="1"/>
  <c r="K241" i="91"/>
  <c r="M241" i="91" s="1"/>
  <c r="K240" i="91"/>
  <c r="M240" i="91" s="1"/>
  <c r="K239" i="91"/>
  <c r="M239" i="91" s="1"/>
  <c r="K238" i="91"/>
  <c r="M238" i="91" s="1"/>
  <c r="K237" i="91"/>
  <c r="M237" i="91" s="1"/>
  <c r="K236" i="91"/>
  <c r="M236" i="91" s="1"/>
  <c r="M33" i="91"/>
  <c r="K235" i="91"/>
  <c r="M235" i="91" s="1"/>
  <c r="K234" i="91"/>
  <c r="M234" i="91" s="1"/>
  <c r="K220" i="91"/>
  <c r="M220" i="91" s="1"/>
  <c r="K233" i="91"/>
  <c r="M233" i="91" s="1"/>
  <c r="I401" i="91"/>
  <c r="K196" i="91"/>
  <c r="M196" i="91" s="1"/>
  <c r="K207" i="91"/>
  <c r="M207" i="91" s="1"/>
  <c r="K206" i="91"/>
  <c r="M206" i="91" s="1"/>
  <c r="I441" i="91"/>
  <c r="I440" i="91"/>
  <c r="K205" i="91"/>
  <c r="M205" i="91" s="1"/>
  <c r="I439" i="91"/>
  <c r="K204" i="91"/>
  <c r="M204" i="91" s="1"/>
  <c r="K203" i="91"/>
  <c r="M203" i="91" s="1"/>
  <c r="K202" i="91"/>
  <c r="M202" i="91" s="1"/>
  <c r="I437" i="91"/>
  <c r="K201" i="91"/>
  <c r="M201" i="91" s="1"/>
  <c r="I436" i="91"/>
  <c r="K200" i="91"/>
  <c r="M200" i="91" s="1"/>
  <c r="I435" i="91"/>
  <c r="K199" i="91"/>
  <c r="M199" i="91" s="1"/>
  <c r="I434" i="91"/>
  <c r="K198" i="91"/>
  <c r="M198" i="91" s="1"/>
  <c r="I433" i="91"/>
  <c r="K184" i="91"/>
  <c r="M184" i="91" s="1"/>
  <c r="K197" i="91"/>
  <c r="M197" i="91" s="1"/>
  <c r="M30" i="91"/>
  <c r="I430" i="91"/>
  <c r="I432" i="91"/>
  <c r="I362" i="91"/>
  <c r="K55" i="91"/>
  <c r="M55" i="91" s="1"/>
  <c r="K57" i="91"/>
  <c r="M57" i="91" s="1"/>
  <c r="K56" i="91"/>
  <c r="M56" i="91" s="1"/>
  <c r="I352" i="91"/>
  <c r="K52" i="91"/>
  <c r="M52" i="91" s="1"/>
  <c r="K45" i="91"/>
  <c r="M45" i="91" s="1"/>
  <c r="K47" i="91"/>
  <c r="M47" i="91" s="1"/>
  <c r="K42" i="91"/>
  <c r="M42" i="91" s="1"/>
  <c r="K46" i="91"/>
  <c r="M46" i="91" s="1"/>
  <c r="I342" i="91"/>
  <c r="K37" i="91"/>
  <c r="M37" i="91" s="1"/>
  <c r="I368" i="91"/>
  <c r="I370" i="91"/>
  <c r="K36" i="91"/>
  <c r="M36" i="91" s="1"/>
  <c r="I365" i="91"/>
  <c r="I332" i="91"/>
  <c r="AF49" i="72"/>
  <c r="AO39" i="73"/>
  <c r="L892" i="91" s="1"/>
  <c r="K892" i="91" s="1"/>
  <c r="M892" i="91" s="1"/>
  <c r="W49" i="72"/>
  <c r="AF22" i="89"/>
  <c r="AI22" i="89"/>
  <c r="AC22" i="89"/>
  <c r="W22" i="90"/>
  <c r="AL49" i="73"/>
  <c r="AI49" i="73"/>
  <c r="L852" i="91" s="1"/>
  <c r="K852" i="91" s="1"/>
  <c r="AC49" i="73"/>
  <c r="L824" i="91" s="1"/>
  <c r="K824" i="91" s="1"/>
  <c r="M824" i="91" s="1"/>
  <c r="Z49" i="73"/>
  <c r="AO37" i="73"/>
  <c r="L890" i="91" s="1"/>
  <c r="K890" i="91" s="1"/>
  <c r="AO48" i="73"/>
  <c r="L901" i="91" s="1"/>
  <c r="K901" i="91" s="1"/>
  <c r="M901" i="91" s="1"/>
  <c r="AO47" i="73"/>
  <c r="L900" i="91" s="1"/>
  <c r="K900" i="91" s="1"/>
  <c r="M900" i="91" s="1"/>
  <c r="AO46" i="73"/>
  <c r="L899" i="91" s="1"/>
  <c r="K899" i="91" s="1"/>
  <c r="M899" i="91" s="1"/>
  <c r="AO45" i="73"/>
  <c r="L898" i="91" s="1"/>
  <c r="K898" i="91" s="1"/>
  <c r="AO44" i="73"/>
  <c r="L897" i="91" s="1"/>
  <c r="K897" i="91" s="1"/>
  <c r="AO43" i="73"/>
  <c r="L896" i="91" s="1"/>
  <c r="K896" i="91" s="1"/>
  <c r="AO42" i="73"/>
  <c r="L895" i="91" s="1"/>
  <c r="K895" i="91" s="1"/>
  <c r="M895" i="91" s="1"/>
  <c r="AO41" i="73"/>
  <c r="L894" i="91" s="1"/>
  <c r="K894" i="91" s="1"/>
  <c r="M894" i="91" s="1"/>
  <c r="AO40" i="73"/>
  <c r="L893" i="91" s="1"/>
  <c r="K893" i="91" s="1"/>
  <c r="W464" i="65"/>
  <c r="W622" i="65"/>
  <c r="L714" i="91" s="1"/>
  <c r="K714" i="91" s="1"/>
  <c r="M714" i="91" s="1"/>
  <c r="W521" i="65"/>
  <c r="L613" i="91" s="1"/>
  <c r="K613" i="91" s="1"/>
  <c r="M613" i="91" s="1"/>
  <c r="AI42" i="72"/>
  <c r="L436" i="91" s="1"/>
  <c r="K436" i="91" s="1"/>
  <c r="AI41" i="72"/>
  <c r="L435" i="91" s="1"/>
  <c r="K435" i="91" s="1"/>
  <c r="M435" i="91" s="1"/>
  <c r="AI40" i="72"/>
  <c r="L434" i="91" s="1"/>
  <c r="K434" i="91" s="1"/>
  <c r="AC49" i="72"/>
  <c r="AI39" i="72"/>
  <c r="L433" i="91" s="1"/>
  <c r="K433" i="91" s="1"/>
  <c r="AI47" i="72"/>
  <c r="L441" i="91" s="1"/>
  <c r="K441" i="91" s="1"/>
  <c r="AI48" i="72"/>
  <c r="L442" i="91" s="1"/>
  <c r="K442" i="91" s="1"/>
  <c r="M442" i="91" s="1"/>
  <c r="AI46" i="72"/>
  <c r="L440" i="91" s="1"/>
  <c r="K440" i="91" s="1"/>
  <c r="AI44" i="72"/>
  <c r="L438" i="91" s="1"/>
  <c r="K438" i="91" s="1"/>
  <c r="M438" i="91" s="1"/>
  <c r="AI43" i="72"/>
  <c r="L437" i="91" s="1"/>
  <c r="K437" i="91" s="1"/>
  <c r="M437" i="91" s="1"/>
  <c r="AO22" i="89"/>
  <c r="AF49" i="73"/>
  <c r="AO38" i="73"/>
  <c r="L891" i="91" s="1"/>
  <c r="K891" i="91" s="1"/>
  <c r="W669" i="65"/>
  <c r="L761" i="91" s="1"/>
  <c r="K761" i="91" s="1"/>
  <c r="W570" i="65"/>
  <c r="L662" i="91" s="1"/>
  <c r="K662" i="91" s="1"/>
  <c r="W688" i="65"/>
  <c r="L780" i="91" s="1"/>
  <c r="K780" i="91" s="1"/>
  <c r="M780" i="91" s="1"/>
  <c r="AI45" i="72"/>
  <c r="L439" i="91" s="1"/>
  <c r="K439" i="91" s="1"/>
  <c r="AI25" i="72"/>
  <c r="AL22" i="89"/>
  <c r="AR21" i="89"/>
  <c r="AR16" i="89"/>
  <c r="Z22" i="90"/>
  <c r="W49" i="73"/>
  <c r="W526" i="65"/>
  <c r="L618" i="91" s="1"/>
  <c r="K618" i="91" s="1"/>
  <c r="W238" i="65"/>
  <c r="AI38" i="72"/>
  <c r="L432" i="91" s="1"/>
  <c r="K432" i="91" s="1"/>
  <c r="AI37" i="72"/>
  <c r="Z49" i="72"/>
  <c r="W22" i="89"/>
  <c r="AR19" i="89"/>
  <c r="L368" i="91" s="1"/>
  <c r="K368" i="91" s="1"/>
  <c r="AR20" i="89"/>
  <c r="AO25" i="73"/>
  <c r="M893" i="91" l="1"/>
  <c r="M891" i="91"/>
  <c r="M761" i="91"/>
  <c r="M662" i="91"/>
  <c r="M618" i="91"/>
  <c r="L912" i="91"/>
  <c r="K912" i="91" s="1"/>
  <c r="M912" i="91" s="1"/>
  <c r="I326" i="91"/>
  <c r="H326" i="91" s="1"/>
  <c r="I317" i="91"/>
  <c r="H317" i="91" s="1"/>
  <c r="L907" i="91"/>
  <c r="K907" i="91" s="1"/>
  <c r="M907" i="91" s="1"/>
  <c r="L326" i="91"/>
  <c r="L317" i="91"/>
  <c r="M897" i="91"/>
  <c r="L866" i="91"/>
  <c r="K866" i="91" s="1"/>
  <c r="M866" i="91" s="1"/>
  <c r="I316" i="91"/>
  <c r="H316" i="91" s="1"/>
  <c r="M852" i="91"/>
  <c r="M898" i="91"/>
  <c r="I280" i="91"/>
  <c r="H280" i="91" s="1"/>
  <c r="L838" i="91"/>
  <c r="K838" i="91" s="1"/>
  <c r="M838" i="91" s="1"/>
  <c r="M890" i="91"/>
  <c r="L810" i="91"/>
  <c r="K810" i="91" s="1"/>
  <c r="M810" i="91" s="1"/>
  <c r="I244" i="91"/>
  <c r="H244" i="91" s="1"/>
  <c r="M896" i="91"/>
  <c r="H902" i="91"/>
  <c r="L878" i="91"/>
  <c r="K878" i="91" s="1"/>
  <c r="M878" i="91" s="1"/>
  <c r="L796" i="91"/>
  <c r="K796" i="91" s="1"/>
  <c r="M796" i="91" s="1"/>
  <c r="I208" i="91"/>
  <c r="H208" i="91" s="1"/>
  <c r="L557" i="91"/>
  <c r="K557" i="91" s="1"/>
  <c r="M557" i="91" s="1"/>
  <c r="I171" i="91"/>
  <c r="H171" i="91" s="1"/>
  <c r="L550" i="91"/>
  <c r="K550" i="91" s="1"/>
  <c r="M550" i="91" s="1"/>
  <c r="I170" i="91"/>
  <c r="H170" i="91" s="1"/>
  <c r="H782" i="91"/>
  <c r="M441" i="91"/>
  <c r="M432" i="91"/>
  <c r="L23" i="91"/>
  <c r="K23" i="91" s="1"/>
  <c r="L429" i="91"/>
  <c r="K429" i="91" s="1"/>
  <c r="M429" i="91" s="1"/>
  <c r="L316" i="91"/>
  <c r="L280" i="91"/>
  <c r="L415" i="91"/>
  <c r="K415" i="91" s="1"/>
  <c r="M415" i="91" s="1"/>
  <c r="L22" i="91"/>
  <c r="K22" i="91" s="1"/>
  <c r="M440" i="91"/>
  <c r="M439" i="91"/>
  <c r="M436" i="91"/>
  <c r="M434" i="91"/>
  <c r="M433" i="91"/>
  <c r="L244" i="91"/>
  <c r="L401" i="91"/>
  <c r="K401" i="91" s="1"/>
  <c r="M401" i="91" s="1"/>
  <c r="L21" i="91"/>
  <c r="K21" i="91" s="1"/>
  <c r="L25" i="91"/>
  <c r="K25" i="91" s="1"/>
  <c r="L431" i="91"/>
  <c r="K431" i="91" s="1"/>
  <c r="M431" i="91" s="1"/>
  <c r="H443" i="91"/>
  <c r="L17" i="91"/>
  <c r="K17" i="91" s="1"/>
  <c r="L387" i="91"/>
  <c r="K387" i="91" s="1"/>
  <c r="M387" i="91" s="1"/>
  <c r="L208" i="91"/>
  <c r="L430" i="91"/>
  <c r="K430" i="91" s="1"/>
  <c r="M430" i="91" s="1"/>
  <c r="L31" i="91"/>
  <c r="K31" i="91" s="1"/>
  <c r="M368" i="91"/>
  <c r="L362" i="91"/>
  <c r="K362" i="91" s="1"/>
  <c r="M362" i="91" s="1"/>
  <c r="L79" i="91"/>
  <c r="L65" i="91"/>
  <c r="I23" i="91"/>
  <c r="H23" i="91" s="1"/>
  <c r="L357" i="91"/>
  <c r="K357" i="91" s="1"/>
  <c r="M357" i="91" s="1"/>
  <c r="L64" i="91"/>
  <c r="K64" i="91" s="1"/>
  <c r="M64" i="91" s="1"/>
  <c r="I58" i="91"/>
  <c r="H58" i="91" s="1"/>
  <c r="L352" i="91"/>
  <c r="K352" i="91" s="1"/>
  <c r="M352" i="91" s="1"/>
  <c r="L78" i="91"/>
  <c r="L58" i="91"/>
  <c r="I22" i="91"/>
  <c r="H22" i="91" s="1"/>
  <c r="L63" i="91"/>
  <c r="L347" i="91"/>
  <c r="K347" i="91" s="1"/>
  <c r="M347" i="91" s="1"/>
  <c r="L62" i="91"/>
  <c r="I48" i="91"/>
  <c r="H48" i="91" s="1"/>
  <c r="L77" i="91"/>
  <c r="L342" i="91"/>
  <c r="K342" i="91" s="1"/>
  <c r="M342" i="91" s="1"/>
  <c r="L61" i="91"/>
  <c r="I21" i="91"/>
  <c r="H21" i="91" s="1"/>
  <c r="L48" i="91"/>
  <c r="K48" i="91" s="1"/>
  <c r="I26" i="91"/>
  <c r="H26" i="91" s="1"/>
  <c r="M26" i="91" s="1"/>
  <c r="L171" i="91"/>
  <c r="I25" i="91"/>
  <c r="H25" i="91" s="1"/>
  <c r="L370" i="91"/>
  <c r="K370" i="91" s="1"/>
  <c r="M370" i="91" s="1"/>
  <c r="I32" i="91"/>
  <c r="H32" i="91" s="1"/>
  <c r="M32" i="91" s="1"/>
  <c r="L369" i="91"/>
  <c r="K369" i="91" s="1"/>
  <c r="M369" i="91" s="1"/>
  <c r="L170" i="91"/>
  <c r="I31" i="91"/>
  <c r="H31" i="91" s="1"/>
  <c r="L76" i="91"/>
  <c r="L332" i="91"/>
  <c r="K332" i="91" s="1"/>
  <c r="M332" i="91" s="1"/>
  <c r="L60" i="91"/>
  <c r="L38" i="91"/>
  <c r="I17" i="91"/>
  <c r="L365" i="91"/>
  <c r="K365" i="91" s="1"/>
  <c r="M365" i="91" s="1"/>
  <c r="H371" i="91"/>
  <c r="V690" i="65"/>
  <c r="AQ22" i="89"/>
  <c r="AN49" i="73"/>
  <c r="I902" i="91" s="1"/>
  <c r="AH49" i="72"/>
  <c r="I443" i="91" s="1"/>
  <c r="K317" i="91" l="1"/>
  <c r="M317" i="91" s="1"/>
  <c r="K326" i="91"/>
  <c r="M326" i="91" s="1"/>
  <c r="I782" i="91"/>
  <c r="M23" i="91"/>
  <c r="K316" i="91"/>
  <c r="M316" i="91" s="1"/>
  <c r="M22" i="91"/>
  <c r="K280" i="91"/>
  <c r="M280" i="91" s="1"/>
  <c r="K244" i="91"/>
  <c r="M244" i="91" s="1"/>
  <c r="M21" i="91"/>
  <c r="M25" i="91"/>
  <c r="M31" i="91"/>
  <c r="K208" i="91"/>
  <c r="M208" i="91" s="1"/>
  <c r="K65" i="91"/>
  <c r="M65" i="91" s="1"/>
  <c r="K79" i="91"/>
  <c r="M79" i="91" s="1"/>
  <c r="K58" i="91"/>
  <c r="M58" i="91" s="1"/>
  <c r="K78" i="91"/>
  <c r="M78" i="91" s="1"/>
  <c r="K63" i="91"/>
  <c r="M63" i="91" s="1"/>
  <c r="M48" i="91"/>
  <c r="K77" i="91"/>
  <c r="M77" i="91" s="1"/>
  <c r="K62" i="91"/>
  <c r="M62" i="91" s="1"/>
  <c r="K61" i="91"/>
  <c r="M61" i="91" s="1"/>
  <c r="K171" i="91"/>
  <c r="M171" i="91" s="1"/>
  <c r="K60" i="91"/>
  <c r="M60" i="91" s="1"/>
  <c r="K170" i="91"/>
  <c r="M170" i="91" s="1"/>
  <c r="I371" i="91"/>
  <c r="K38" i="91"/>
  <c r="M38" i="91" s="1"/>
  <c r="H17" i="91"/>
  <c r="K76" i="91"/>
  <c r="M76" i="91" s="1"/>
  <c r="W690" i="65"/>
  <c r="AI49" i="72"/>
  <c r="AR22" i="89"/>
  <c r="AO49" i="73"/>
  <c r="L902" i="91" s="1"/>
  <c r="K902" i="91" s="1"/>
  <c r="M902" i="91" s="1"/>
  <c r="B8" i="86"/>
  <c r="B7" i="86"/>
  <c r="B8" i="87"/>
  <c r="B7" i="87"/>
  <c r="B8" i="65"/>
  <c r="B7" i="65"/>
  <c r="B8" i="73"/>
  <c r="B7" i="73"/>
  <c r="B8" i="90"/>
  <c r="B7" i="90"/>
  <c r="B8" i="72"/>
  <c r="B7" i="72"/>
  <c r="B4" i="87"/>
  <c r="B3" i="87"/>
  <c r="B2" i="87"/>
  <c r="B4" i="65"/>
  <c r="B3" i="65"/>
  <c r="B2" i="65"/>
  <c r="B4" i="73"/>
  <c r="B3" i="73"/>
  <c r="B2" i="73"/>
  <c r="B4" i="90"/>
  <c r="B3" i="90"/>
  <c r="B2" i="90"/>
  <c r="B4" i="86"/>
  <c r="B3" i="86"/>
  <c r="B2" i="86"/>
  <c r="B9" i="65"/>
  <c r="B2" i="72"/>
  <c r="B2" i="89"/>
  <c r="AH20" i="86"/>
  <c r="Y20" i="86"/>
  <c r="AK20" i="86"/>
  <c r="AN20" i="86"/>
  <c r="AB20" i="86"/>
  <c r="B4" i="72"/>
  <c r="B3" i="72"/>
  <c r="B3" i="89"/>
  <c r="B8" i="89"/>
  <c r="B7" i="89"/>
  <c r="B4" i="89"/>
  <c r="V20" i="86"/>
  <c r="L782" i="91" l="1"/>
  <c r="K782" i="91" s="1"/>
  <c r="M782" i="91" s="1"/>
  <c r="I172" i="91"/>
  <c r="H172" i="91" s="1"/>
  <c r="L18" i="91"/>
  <c r="K18" i="91" s="1"/>
  <c r="L443" i="91"/>
  <c r="K443" i="91" s="1"/>
  <c r="M443" i="91" s="1"/>
  <c r="I18" i="91"/>
  <c r="L371" i="91"/>
  <c r="K371" i="91" s="1"/>
  <c r="M371" i="91" s="1"/>
  <c r="L172" i="91"/>
  <c r="L66" i="91"/>
  <c r="I19" i="91"/>
  <c r="H19" i="91" s="1"/>
  <c r="M19" i="91" s="1"/>
  <c r="M17" i="91"/>
  <c r="AK27" i="89"/>
  <c r="AK53" i="73"/>
  <c r="Y53" i="73"/>
  <c r="AE20" i="86"/>
  <c r="AB53" i="73"/>
  <c r="AN27" i="89"/>
  <c r="Y53" i="72"/>
  <c r="AB53" i="72"/>
  <c r="AH53" i="73"/>
  <c r="K172" i="91" l="1"/>
  <c r="M172" i="91" s="1"/>
  <c r="K66" i="91"/>
  <c r="M66" i="91" s="1"/>
  <c r="H18" i="91"/>
  <c r="B10" i="91"/>
  <c r="V27" i="89"/>
  <c r="V53" i="73"/>
  <c r="V27" i="90"/>
  <c r="AB27" i="89"/>
  <c r="V694" i="65"/>
  <c r="AE27" i="89"/>
  <c r="V53" i="72"/>
  <c r="AE53" i="72"/>
  <c r="AE53" i="73"/>
  <c r="M18" i="91" l="1"/>
  <c r="B8" i="91" s="1"/>
  <c r="B9" i="91"/>
  <c r="AH27" i="89"/>
  <c r="AN53" i="73"/>
  <c r="AQ27" i="89"/>
  <c r="AH53" i="72" l="1"/>
  <c r="Y27" i="90"/>
  <c r="B7" i="91" l="1"/>
</calcChain>
</file>

<file path=xl/sharedStrings.xml><?xml version="1.0" encoding="utf-8"?>
<sst xmlns="http://schemas.openxmlformats.org/spreadsheetml/2006/main" count="16880" uniqueCount="2794">
  <si>
    <t>All programmes</t>
  </si>
  <si>
    <t>Graduates</t>
  </si>
  <si>
    <t>_T</t>
  </si>
  <si>
    <t>STAT_UNIT</t>
  </si>
  <si>
    <t>Males</t>
  </si>
  <si>
    <t>Females</t>
  </si>
  <si>
    <t>GRADE</t>
  </si>
  <si>
    <t>Males and females</t>
  </si>
  <si>
    <t>Questionnaire code:</t>
  </si>
  <si>
    <t>Country:</t>
  </si>
  <si>
    <t>Sources:</t>
  </si>
  <si>
    <t>Origin criteria:</t>
  </si>
  <si>
    <t>Academic year/reference period for the data collected in this questionnaire</t>
  </si>
  <si>
    <t>Public institutions</t>
  </si>
  <si>
    <t>Contact 1: Person in charge of completing the questionnaire:</t>
  </si>
  <si>
    <t>Full name:</t>
  </si>
  <si>
    <t>Function:</t>
  </si>
  <si>
    <t>Email address:</t>
  </si>
  <si>
    <t>Phone number:</t>
  </si>
  <si>
    <t>Fax number:</t>
  </si>
  <si>
    <t>National statistics:</t>
  </si>
  <si>
    <t>Private institutions</t>
  </si>
  <si>
    <t>ISCED 5</t>
  </si>
  <si>
    <t>ISCED 6</t>
  </si>
  <si>
    <t>Bachelor's or equivalent</t>
  </si>
  <si>
    <t>Master's or equivalent</t>
  </si>
  <si>
    <t>ISCED 8</t>
  </si>
  <si>
    <t>ISCED 7</t>
  </si>
  <si>
    <t>Total: All fields of education</t>
  </si>
  <si>
    <t>Total</t>
  </si>
  <si>
    <t>ISCED 5-8</t>
  </si>
  <si>
    <t>New entrants to the ISCED level</t>
  </si>
  <si>
    <t>First-time new entrants to tertiary education</t>
  </si>
  <si>
    <t>Age unknown</t>
  </si>
  <si>
    <t>ISCED 5, 6, 7 and 8</t>
  </si>
  <si>
    <t>Total tertiary</t>
  </si>
  <si>
    <t>ISCED 5, 661, 665, 666, 761 and 766</t>
  </si>
  <si>
    <t>Africa</t>
  </si>
  <si>
    <t>Algeria</t>
  </si>
  <si>
    <t>Angola</t>
  </si>
  <si>
    <t>Benin</t>
  </si>
  <si>
    <t>Botswana</t>
  </si>
  <si>
    <t>Burkina Faso</t>
  </si>
  <si>
    <t>Burundi</t>
  </si>
  <si>
    <t>Cameroon</t>
  </si>
  <si>
    <t>Central African Republic</t>
  </si>
  <si>
    <t>Chad</t>
  </si>
  <si>
    <t>Comoros</t>
  </si>
  <si>
    <t>Congo</t>
  </si>
  <si>
    <t>Côte d'Ivoire</t>
  </si>
  <si>
    <t>Democratic Republic of the Congo</t>
  </si>
  <si>
    <t>Djibouti</t>
  </si>
  <si>
    <t>Egypt</t>
  </si>
  <si>
    <t>Equatorial Guinea</t>
  </si>
  <si>
    <t>Eritrea</t>
  </si>
  <si>
    <t>Ethiopia</t>
  </si>
  <si>
    <t>Gabon</t>
  </si>
  <si>
    <t>Gambia</t>
  </si>
  <si>
    <t>Ghana</t>
  </si>
  <si>
    <t>Guinea</t>
  </si>
  <si>
    <t>Guinea-Bissau</t>
  </si>
  <si>
    <t>Kenya</t>
  </si>
  <si>
    <t>Lesotho</t>
  </si>
  <si>
    <t>Liberia</t>
  </si>
  <si>
    <t>Libya</t>
  </si>
  <si>
    <t>Madagascar</t>
  </si>
  <si>
    <t>Malawi</t>
  </si>
  <si>
    <t>Mali</t>
  </si>
  <si>
    <t>Mauritania</t>
  </si>
  <si>
    <t>Mauritius</t>
  </si>
  <si>
    <t>Morocco</t>
  </si>
  <si>
    <t>Mozambique</t>
  </si>
  <si>
    <t>Namibia</t>
  </si>
  <si>
    <t>Niger</t>
  </si>
  <si>
    <t>Nigeria</t>
  </si>
  <si>
    <t>Rwanda</t>
  </si>
  <si>
    <t>Sao Tome and Principe</t>
  </si>
  <si>
    <t>Senegal</t>
  </si>
  <si>
    <t>Seychelles</t>
  </si>
  <si>
    <t>Sierra Leone</t>
  </si>
  <si>
    <t>Somalia</t>
  </si>
  <si>
    <t>South Africa</t>
  </si>
  <si>
    <t>South Sudan</t>
  </si>
  <si>
    <t>Sudan</t>
  </si>
  <si>
    <t>Togo</t>
  </si>
  <si>
    <t>Tunisia</t>
  </si>
  <si>
    <t>Uganda</t>
  </si>
  <si>
    <t>United Republic of Tanzania</t>
  </si>
  <si>
    <t>Zambia</t>
  </si>
  <si>
    <t>Zimbabwe</t>
  </si>
  <si>
    <t>Africa not specified</t>
  </si>
  <si>
    <t>Total: Africa</t>
  </si>
  <si>
    <t>Northern America</t>
  </si>
  <si>
    <t>Bermuda</t>
  </si>
  <si>
    <t>Canada</t>
  </si>
  <si>
    <t>United States of America</t>
  </si>
  <si>
    <t>Northern America not specified</t>
  </si>
  <si>
    <t>Total: Northern America</t>
  </si>
  <si>
    <t>Latin America and the Caribbean</t>
  </si>
  <si>
    <t>Anguilla</t>
  </si>
  <si>
    <t>Antigua and Barbuda</t>
  </si>
  <si>
    <t>Argentina</t>
  </si>
  <si>
    <t>Aruba</t>
  </si>
  <si>
    <t>Bahamas</t>
  </si>
  <si>
    <t>Barbados</t>
  </si>
  <si>
    <t>Belize</t>
  </si>
  <si>
    <t>Bolivia (Plurinational State of)</t>
  </si>
  <si>
    <t>Brazil</t>
  </si>
  <si>
    <t>British Virgin Islands</t>
  </si>
  <si>
    <t>Cayman Islands</t>
  </si>
  <si>
    <t>Chile</t>
  </si>
  <si>
    <t>Colombia</t>
  </si>
  <si>
    <t>Costa Rica</t>
  </si>
  <si>
    <t>Cuba</t>
  </si>
  <si>
    <t>Curaçao</t>
  </si>
  <si>
    <t>Dominica</t>
  </si>
  <si>
    <t>Dominican Republic</t>
  </si>
  <si>
    <t>Ecuador</t>
  </si>
  <si>
    <t>El Salvador</t>
  </si>
  <si>
    <t>Grenada</t>
  </si>
  <si>
    <t>Guatemala</t>
  </si>
  <si>
    <t>Guyana</t>
  </si>
  <si>
    <t>Haiti</t>
  </si>
  <si>
    <t>Honduras</t>
  </si>
  <si>
    <t>Jamaica</t>
  </si>
  <si>
    <t>Mexico</t>
  </si>
  <si>
    <t>Montserrat</t>
  </si>
  <si>
    <t>Nicaragua</t>
  </si>
  <si>
    <t>Panama</t>
  </si>
  <si>
    <t>Paraguay</t>
  </si>
  <si>
    <t>Peru</t>
  </si>
  <si>
    <t>Puerto Rico</t>
  </si>
  <si>
    <t>Saint Kitts and Nevis</t>
  </si>
  <si>
    <t>Saint Lucia</t>
  </si>
  <si>
    <t>Saint Vincent and the Grenadines</t>
  </si>
  <si>
    <t>Sint Maarten (Dutch part)</t>
  </si>
  <si>
    <t>Suriname</t>
  </si>
  <si>
    <t>Trinidad and Tobago</t>
  </si>
  <si>
    <t>Turks and Caicos Islands</t>
  </si>
  <si>
    <t>Uruguay</t>
  </si>
  <si>
    <t>Venezuela (Bolivarian Republic of)</t>
  </si>
  <si>
    <t>Latin America and the Caribbean not specified</t>
  </si>
  <si>
    <t>Asia</t>
  </si>
  <si>
    <t>Afghanistan</t>
  </si>
  <si>
    <t>Armenia</t>
  </si>
  <si>
    <t>Azerbaijan</t>
  </si>
  <si>
    <t>Bahrain</t>
  </si>
  <si>
    <t>Bangladesh</t>
  </si>
  <si>
    <t>Bhutan</t>
  </si>
  <si>
    <t>Brunei Darussalam</t>
  </si>
  <si>
    <t>Cambodia</t>
  </si>
  <si>
    <t>China</t>
  </si>
  <si>
    <t>China, Hong Kong Special Administrative Region</t>
  </si>
  <si>
    <t>China, Macao Special Administrative Region</t>
  </si>
  <si>
    <t>Cyprus</t>
  </si>
  <si>
    <t>Georgia</t>
  </si>
  <si>
    <t>India</t>
  </si>
  <si>
    <t>Indonesia</t>
  </si>
  <si>
    <t>Iran (Islamic Republic of)</t>
  </si>
  <si>
    <t>Iraq</t>
  </si>
  <si>
    <t>Israel</t>
  </si>
  <si>
    <t>Japan</t>
  </si>
  <si>
    <t>Jordan</t>
  </si>
  <si>
    <t>Kazakhstan</t>
  </si>
  <si>
    <t>Democratic People's Republic of Korea</t>
  </si>
  <si>
    <t>Republic of Korea</t>
  </si>
  <si>
    <t>Kuwait</t>
  </si>
  <si>
    <t>Kyrgyzstan</t>
  </si>
  <si>
    <t>Lao People's Democratic Republic</t>
  </si>
  <si>
    <t>Lebanon</t>
  </si>
  <si>
    <t>Malaysia</t>
  </si>
  <si>
    <t>Maldives</t>
  </si>
  <si>
    <t>Mongolia</t>
  </si>
  <si>
    <t>Myanmar</t>
  </si>
  <si>
    <t>Nepal</t>
  </si>
  <si>
    <t>Oman</t>
  </si>
  <si>
    <t>Pakistan</t>
  </si>
  <si>
    <t>Palestine</t>
  </si>
  <si>
    <t>Philippines</t>
  </si>
  <si>
    <t>Qatar</t>
  </si>
  <si>
    <t>Saudi Arabia</t>
  </si>
  <si>
    <t>Singapore</t>
  </si>
  <si>
    <t>Sri Lanka</t>
  </si>
  <si>
    <t>Syrian Arab Republic</t>
  </si>
  <si>
    <t>Tajikistan</t>
  </si>
  <si>
    <t>Thailand</t>
  </si>
  <si>
    <t>Timor-Leste</t>
  </si>
  <si>
    <t>Turkey</t>
  </si>
  <si>
    <t>Turkmenistan</t>
  </si>
  <si>
    <t>United Arab Emirates</t>
  </si>
  <si>
    <t>Uzbekistan</t>
  </si>
  <si>
    <t>Viet Nam</t>
  </si>
  <si>
    <t>Yemen</t>
  </si>
  <si>
    <t>Asia not specified</t>
  </si>
  <si>
    <t>Total: Asia</t>
  </si>
  <si>
    <t>Europe</t>
  </si>
  <si>
    <t>Albania</t>
  </si>
  <si>
    <t>Andorra</t>
  </si>
  <si>
    <t>Austria</t>
  </si>
  <si>
    <t>Belarus</t>
  </si>
  <si>
    <t>Belgium</t>
  </si>
  <si>
    <t>Bosnia and Herzegovina</t>
  </si>
  <si>
    <t>Bulgaria</t>
  </si>
  <si>
    <t>Croatia</t>
  </si>
  <si>
    <t>Denmark</t>
  </si>
  <si>
    <t>Estonia</t>
  </si>
  <si>
    <t>Finland</t>
  </si>
  <si>
    <t>France</t>
  </si>
  <si>
    <t>Germany</t>
  </si>
  <si>
    <t>Gibraltar</t>
  </si>
  <si>
    <t>Greece</t>
  </si>
  <si>
    <t>Holy See</t>
  </si>
  <si>
    <t>Hungary</t>
  </si>
  <si>
    <t>Iceland</t>
  </si>
  <si>
    <t>Ireland</t>
  </si>
  <si>
    <t>Italy</t>
  </si>
  <si>
    <t>Latvia</t>
  </si>
  <si>
    <t>Liechtenstein</t>
  </si>
  <si>
    <t>Lithuania</t>
  </si>
  <si>
    <t>Luxembourg</t>
  </si>
  <si>
    <t>The former Yugoslav Republic of Macedonia</t>
  </si>
  <si>
    <t>Malta</t>
  </si>
  <si>
    <t>Republic of Moldova</t>
  </si>
  <si>
    <t>Monaco</t>
  </si>
  <si>
    <t>Montenegro</t>
  </si>
  <si>
    <t>Netherlands</t>
  </si>
  <si>
    <t>Norway</t>
  </si>
  <si>
    <t>Poland</t>
  </si>
  <si>
    <t>Portugal</t>
  </si>
  <si>
    <t>Romania</t>
  </si>
  <si>
    <t>Russian Federation</t>
  </si>
  <si>
    <t>San Marino</t>
  </si>
  <si>
    <t>Serbia</t>
  </si>
  <si>
    <t>Slovakia</t>
  </si>
  <si>
    <t>Slovenia</t>
  </si>
  <si>
    <t>Spain</t>
  </si>
  <si>
    <t>Sweden</t>
  </si>
  <si>
    <t>Switzerland</t>
  </si>
  <si>
    <t>Ukraine</t>
  </si>
  <si>
    <t>United Kingdom</t>
  </si>
  <si>
    <t>Europe not specified</t>
  </si>
  <si>
    <t>Oceania</t>
  </si>
  <si>
    <t>Australia</t>
  </si>
  <si>
    <t>Cook Islands</t>
  </si>
  <si>
    <t>Fiji</t>
  </si>
  <si>
    <t>Kiribati</t>
  </si>
  <si>
    <t>Marshall Islands</t>
  </si>
  <si>
    <t>Micronesia (Federated States of)</t>
  </si>
  <si>
    <t>Nauru</t>
  </si>
  <si>
    <t>New Zealand</t>
  </si>
  <si>
    <t>Niue</t>
  </si>
  <si>
    <t>Palau</t>
  </si>
  <si>
    <t>Papua New Guinea</t>
  </si>
  <si>
    <t>Samoa</t>
  </si>
  <si>
    <t>Solomon Islands</t>
  </si>
  <si>
    <t>Tokelau</t>
  </si>
  <si>
    <t>Tonga</t>
  </si>
  <si>
    <t>Tuvalu</t>
  </si>
  <si>
    <t>Vanuatu</t>
  </si>
  <si>
    <t>Oceania not specified</t>
  </si>
  <si>
    <t>Total: Oceania</t>
  </si>
  <si>
    <t>Country</t>
  </si>
  <si>
    <t>ISCED 661 + 665 + 666</t>
  </si>
  <si>
    <t>ISCED 761 + 766</t>
  </si>
  <si>
    <t>Doctoral or equivalent</t>
  </si>
  <si>
    <t>&gt;59</t>
  </si>
  <si>
    <t>35-39</t>
  </si>
  <si>
    <t>40-44</t>
  </si>
  <si>
    <t>45-49</t>
  </si>
  <si>
    <t>50-54</t>
  </si>
  <si>
    <t>55-59</t>
  </si>
  <si>
    <t>Age</t>
  </si>
  <si>
    <t>Sex</t>
  </si>
  <si>
    <t>Region</t>
  </si>
  <si>
    <t>Short-cycle tertiary</t>
  </si>
  <si>
    <t>Type</t>
  </si>
  <si>
    <t>PosType</t>
  </si>
  <si>
    <t>Position</t>
  </si>
  <si>
    <t>DataStart</t>
  </si>
  <si>
    <t>TABLE_IDENTIFIER</t>
  </si>
  <si>
    <t>DIM</t>
  </si>
  <si>
    <t>CELL</t>
  </si>
  <si>
    <t>B1</t>
  </si>
  <si>
    <t>NumColums</t>
  </si>
  <si>
    <t>60</t>
  </si>
  <si>
    <t>REF_AREA</t>
  </si>
  <si>
    <t>B2</t>
  </si>
  <si>
    <t>MaxEmptyRows</t>
  </si>
  <si>
    <t>B3</t>
  </si>
  <si>
    <t>REF_YEAR_START</t>
  </si>
  <si>
    <t>ATT</t>
  </si>
  <si>
    <t>B4</t>
  </si>
  <si>
    <t>REF_YEAR_END</t>
  </si>
  <si>
    <t>B5</t>
  </si>
  <si>
    <t>EDU_TYPE</t>
  </si>
  <si>
    <t>B6</t>
  </si>
  <si>
    <t>TIME_PER_COLLECT</t>
  </si>
  <si>
    <t>B7</t>
  </si>
  <si>
    <t>TIME_PERIOD</t>
  </si>
  <si>
    <t>B8</t>
  </si>
  <si>
    <t>REF_YEAR_AGES</t>
  </si>
  <si>
    <t>B9</t>
  </si>
  <si>
    <t>ORIGIN_CRITERION</t>
  </si>
  <si>
    <t>B10</t>
  </si>
  <si>
    <t>UNIT_MULT</t>
  </si>
  <si>
    <t>B11</t>
  </si>
  <si>
    <t>DECIMALS</t>
  </si>
  <si>
    <t>SEX</t>
  </si>
  <si>
    <t>COLUMN</t>
  </si>
  <si>
    <t>8</t>
  </si>
  <si>
    <t>SECTOR</t>
  </si>
  <si>
    <t>9</t>
  </si>
  <si>
    <t>AGE</t>
  </si>
  <si>
    <t>10</t>
  </si>
  <si>
    <t>UNIT_MEASURE</t>
  </si>
  <si>
    <t>FIELD</t>
  </si>
  <si>
    <t>COUNTRY_ORIGIN</t>
  </si>
  <si>
    <t>COUNTRY_CITIZENSHIP</t>
  </si>
  <si>
    <t>15</t>
  </si>
  <si>
    <t>ROW</t>
  </si>
  <si>
    <t>ISC11_LEVEL</t>
  </si>
  <si>
    <t>ISCP11_CAT</t>
  </si>
  <si>
    <t>ISCP11_SUB</t>
  </si>
  <si>
    <t>OBS_STATUS</t>
  </si>
  <si>
    <t>OBS_LEVEL</t>
  </si>
  <si>
    <t>COMMENT_OBS</t>
  </si>
  <si>
    <t>M</t>
  </si>
  <si>
    <t>F</t>
  </si>
  <si>
    <t>INST_PUB</t>
  </si>
  <si>
    <t>INST_PRIV</t>
  </si>
  <si>
    <t>INST_T</t>
  </si>
  <si>
    <t>PER</t>
  </si>
  <si>
    <t>FTE</t>
  </si>
  <si>
    <t>_X</t>
  </si>
  <si>
    <t>ISC5</t>
  </si>
  <si>
    <t>ISC6</t>
  </si>
  <si>
    <t>ISC7</t>
  </si>
  <si>
    <t>ISC8</t>
  </si>
  <si>
    <t>ISC5T8</t>
  </si>
  <si>
    <t>ISC_SUB1_5T6</t>
  </si>
  <si>
    <t>A2</t>
  </si>
  <si>
    <t>AT</t>
  </si>
  <si>
    <t>C2</t>
  </si>
  <si>
    <t>ISC_SUB1_6T7</t>
  </si>
  <si>
    <t>FENT</t>
  </si>
  <si>
    <t>NENT</t>
  </si>
  <si>
    <t>C4</t>
  </si>
  <si>
    <t>Y16</t>
  </si>
  <si>
    <t>Y17</t>
  </si>
  <si>
    <t>Y18</t>
  </si>
  <si>
    <t>Y19</t>
  </si>
  <si>
    <t>Y20</t>
  </si>
  <si>
    <t>Y21</t>
  </si>
  <si>
    <t>Y22</t>
  </si>
  <si>
    <t>Y23</t>
  </si>
  <si>
    <t>Y24</t>
  </si>
  <si>
    <t>Y25</t>
  </si>
  <si>
    <t>Y26</t>
  </si>
  <si>
    <t>Y27</t>
  </si>
  <si>
    <t>Y28</t>
  </si>
  <si>
    <t>Y29</t>
  </si>
  <si>
    <t>Y30</t>
  </si>
  <si>
    <t>Y31</t>
  </si>
  <si>
    <t>Y32</t>
  </si>
  <si>
    <t>Y33</t>
  </si>
  <si>
    <t>Y34</t>
  </si>
  <si>
    <t>Y35T39</t>
  </si>
  <si>
    <t>Y40T44</t>
  </si>
  <si>
    <t>Y45T49</t>
  </si>
  <si>
    <t>Y50T54</t>
  </si>
  <si>
    <t>Y55T59</t>
  </si>
  <si>
    <t>Y_GE60</t>
  </si>
  <si>
    <t>_U</t>
  </si>
  <si>
    <t>STU</t>
  </si>
  <si>
    <t>ISC5T7</t>
  </si>
  <si>
    <t>ISC_SUB1_4T6</t>
  </si>
  <si>
    <t>C5</t>
  </si>
  <si>
    <t>DZ</t>
  </si>
  <si>
    <t>AO</t>
  </si>
  <si>
    <t>BJ</t>
  </si>
  <si>
    <t>BW</t>
  </si>
  <si>
    <t>BF</t>
  </si>
  <si>
    <t>BI</t>
  </si>
  <si>
    <t>CM</t>
  </si>
  <si>
    <t>CV</t>
  </si>
  <si>
    <t>CF</t>
  </si>
  <si>
    <t>TD</t>
  </si>
  <si>
    <t>KM</t>
  </si>
  <si>
    <t>CG</t>
  </si>
  <si>
    <t>CI</t>
  </si>
  <si>
    <t>DJ</t>
  </si>
  <si>
    <t>EG</t>
  </si>
  <si>
    <t>GQ</t>
  </si>
  <si>
    <t>ER</t>
  </si>
  <si>
    <t>ET</t>
  </si>
  <si>
    <t>GA</t>
  </si>
  <si>
    <t>GM</t>
  </si>
  <si>
    <t>GH</t>
  </si>
  <si>
    <t>GN</t>
  </si>
  <si>
    <t>GW</t>
  </si>
  <si>
    <t>KE</t>
  </si>
  <si>
    <t>LS</t>
  </si>
  <si>
    <t>LR</t>
  </si>
  <si>
    <t>LY</t>
  </si>
  <si>
    <t>MG</t>
  </si>
  <si>
    <t>MW</t>
  </si>
  <si>
    <t>ML</t>
  </si>
  <si>
    <t>MR</t>
  </si>
  <si>
    <t>MU</t>
  </si>
  <si>
    <t>MA</t>
  </si>
  <si>
    <t>MZ</t>
  </si>
  <si>
    <t>NA</t>
  </si>
  <si>
    <t>NE</t>
  </si>
  <si>
    <t>NG</t>
  </si>
  <si>
    <t>RW</t>
  </si>
  <si>
    <t>ST</t>
  </si>
  <si>
    <t>SN</t>
  </si>
  <si>
    <t>SC</t>
  </si>
  <si>
    <t>SL</t>
  </si>
  <si>
    <t>SO</t>
  </si>
  <si>
    <t>ZA</t>
  </si>
  <si>
    <t>SS</t>
  </si>
  <si>
    <t>SD</t>
  </si>
  <si>
    <t>SZ</t>
  </si>
  <si>
    <t>TG</t>
  </si>
  <si>
    <t>TN</t>
  </si>
  <si>
    <t>UG</t>
  </si>
  <si>
    <t>TZ</t>
  </si>
  <si>
    <t>ZM</t>
  </si>
  <si>
    <t>ZW</t>
  </si>
  <si>
    <t>F19</t>
  </si>
  <si>
    <t>F1</t>
  </si>
  <si>
    <t>BM</t>
  </si>
  <si>
    <t>CA</t>
  </si>
  <si>
    <t>US</t>
  </si>
  <si>
    <t>A29</t>
  </si>
  <si>
    <t>AI</t>
  </si>
  <si>
    <t>AG</t>
  </si>
  <si>
    <t>AR</t>
  </si>
  <si>
    <t>AW</t>
  </si>
  <si>
    <t>BS</t>
  </si>
  <si>
    <t>BB</t>
  </si>
  <si>
    <t>BZ</t>
  </si>
  <si>
    <t>BO</t>
  </si>
  <si>
    <t>BR</t>
  </si>
  <si>
    <t>VG</t>
  </si>
  <si>
    <t>KY</t>
  </si>
  <si>
    <t>CL</t>
  </si>
  <si>
    <t>CO</t>
  </si>
  <si>
    <t>CR</t>
  </si>
  <si>
    <t>CU</t>
  </si>
  <si>
    <t>CW</t>
  </si>
  <si>
    <t>DM</t>
  </si>
  <si>
    <t>DO</t>
  </si>
  <si>
    <t>EC</t>
  </si>
  <si>
    <t>SV</t>
  </si>
  <si>
    <t>GD</t>
  </si>
  <si>
    <t>GT</t>
  </si>
  <si>
    <t>GY</t>
  </si>
  <si>
    <t>HT</t>
  </si>
  <si>
    <t>HN</t>
  </si>
  <si>
    <t>JM</t>
  </si>
  <si>
    <t>MX</t>
  </si>
  <si>
    <t>MS</t>
  </si>
  <si>
    <t>NI</t>
  </si>
  <si>
    <t>PA</t>
  </si>
  <si>
    <t>PY</t>
  </si>
  <si>
    <t>PE</t>
  </si>
  <si>
    <t>PR</t>
  </si>
  <si>
    <t>KN</t>
  </si>
  <si>
    <t>LC</t>
  </si>
  <si>
    <t>VC</t>
  </si>
  <si>
    <t>SX</t>
  </si>
  <si>
    <t>SR</t>
  </si>
  <si>
    <t>TT</t>
  </si>
  <si>
    <t>TC</t>
  </si>
  <si>
    <t>UY</t>
  </si>
  <si>
    <t>VE</t>
  </si>
  <si>
    <t>A99</t>
  </si>
  <si>
    <t>A9</t>
  </si>
  <si>
    <t>AF</t>
  </si>
  <si>
    <t>AM</t>
  </si>
  <si>
    <t>AZ</t>
  </si>
  <si>
    <t>BH</t>
  </si>
  <si>
    <t>BD</t>
  </si>
  <si>
    <t>BT</t>
  </si>
  <si>
    <t>BN</t>
  </si>
  <si>
    <t>KH</t>
  </si>
  <si>
    <t>CN</t>
  </si>
  <si>
    <t>HK</t>
  </si>
  <si>
    <t>MO</t>
  </si>
  <si>
    <t>CY</t>
  </si>
  <si>
    <t>GE</t>
  </si>
  <si>
    <t>IN</t>
  </si>
  <si>
    <t>ID</t>
  </si>
  <si>
    <t>IR</t>
  </si>
  <si>
    <t>IQ</t>
  </si>
  <si>
    <t>IL</t>
  </si>
  <si>
    <t>JP</t>
  </si>
  <si>
    <t>JO</t>
  </si>
  <si>
    <t>KZ</t>
  </si>
  <si>
    <t>KP</t>
  </si>
  <si>
    <t>KR</t>
  </si>
  <si>
    <t>KW</t>
  </si>
  <si>
    <t>KG</t>
  </si>
  <si>
    <t>LA</t>
  </si>
  <si>
    <t>LB</t>
  </si>
  <si>
    <t>MY</t>
  </si>
  <si>
    <t>MV</t>
  </si>
  <si>
    <t>MN</t>
  </si>
  <si>
    <t>MM</t>
  </si>
  <si>
    <t>NP</t>
  </si>
  <si>
    <t>OM</t>
  </si>
  <si>
    <t>PK</t>
  </si>
  <si>
    <t>PS</t>
  </si>
  <si>
    <t>PH</t>
  </si>
  <si>
    <t>QA</t>
  </si>
  <si>
    <t>SA</t>
  </si>
  <si>
    <t>SG</t>
  </si>
  <si>
    <t>LK</t>
  </si>
  <si>
    <t>SY</t>
  </si>
  <si>
    <t>TJ</t>
  </si>
  <si>
    <t>TH</t>
  </si>
  <si>
    <t>TL</t>
  </si>
  <si>
    <t>TR</t>
  </si>
  <si>
    <t>TM</t>
  </si>
  <si>
    <t>AE</t>
  </si>
  <si>
    <t>UZ</t>
  </si>
  <si>
    <t>VN</t>
  </si>
  <si>
    <t>YE</t>
  </si>
  <si>
    <t>S19</t>
  </si>
  <si>
    <t>AL</t>
  </si>
  <si>
    <t>AD</t>
  </si>
  <si>
    <t>BY</t>
  </si>
  <si>
    <t>BE</t>
  </si>
  <si>
    <t>BA</t>
  </si>
  <si>
    <t>BG</t>
  </si>
  <si>
    <t>HR</t>
  </si>
  <si>
    <t>CZ</t>
  </si>
  <si>
    <t>DK</t>
  </si>
  <si>
    <t>EE</t>
  </si>
  <si>
    <t>FI</t>
  </si>
  <si>
    <t>FR</t>
  </si>
  <si>
    <t>DE</t>
  </si>
  <si>
    <t>GI</t>
  </si>
  <si>
    <t>GR</t>
  </si>
  <si>
    <t>VA</t>
  </si>
  <si>
    <t>HU</t>
  </si>
  <si>
    <t>IS</t>
  </si>
  <si>
    <t>IE</t>
  </si>
  <si>
    <t>IT</t>
  </si>
  <si>
    <t>LV</t>
  </si>
  <si>
    <t>LI</t>
  </si>
  <si>
    <t>LT</t>
  </si>
  <si>
    <t>LU</t>
  </si>
  <si>
    <t>MK</t>
  </si>
  <si>
    <t>MT</t>
  </si>
  <si>
    <t>MD</t>
  </si>
  <si>
    <t>MC</t>
  </si>
  <si>
    <t>ME</t>
  </si>
  <si>
    <t>NL</t>
  </si>
  <si>
    <t>NO</t>
  </si>
  <si>
    <t>PL</t>
  </si>
  <si>
    <t>PT</t>
  </si>
  <si>
    <t>RO</t>
  </si>
  <si>
    <t>RU</t>
  </si>
  <si>
    <t>SM</t>
  </si>
  <si>
    <t>RS</t>
  </si>
  <si>
    <t>SK</t>
  </si>
  <si>
    <t>SI</t>
  </si>
  <si>
    <t>ES</t>
  </si>
  <si>
    <t>SE</t>
  </si>
  <si>
    <t>CH</t>
  </si>
  <si>
    <t>UA</t>
  </si>
  <si>
    <t>GB</t>
  </si>
  <si>
    <t>E19</t>
  </si>
  <si>
    <t>AU</t>
  </si>
  <si>
    <t>CK</t>
  </si>
  <si>
    <t>FJ</t>
  </si>
  <si>
    <t>KI</t>
  </si>
  <si>
    <t>MH</t>
  </si>
  <si>
    <t>FM</t>
  </si>
  <si>
    <t>NR</t>
  </si>
  <si>
    <t>NZ</t>
  </si>
  <si>
    <t>NU</t>
  </si>
  <si>
    <t>PW</t>
  </si>
  <si>
    <t>PG</t>
  </si>
  <si>
    <t>WS</t>
  </si>
  <si>
    <t>SB</t>
  </si>
  <si>
    <t>TK</t>
  </si>
  <si>
    <t>TO</t>
  </si>
  <si>
    <t>TV</t>
  </si>
  <si>
    <t>VU</t>
  </si>
  <si>
    <t>O39</t>
  </si>
  <si>
    <t>W19</t>
  </si>
  <si>
    <t>SEC_ED</t>
  </si>
  <si>
    <t>ISC_SUB5T6</t>
  </si>
  <si>
    <t>GRAD</t>
  </si>
  <si>
    <t>TEACH</t>
  </si>
  <si>
    <t>W00</t>
  </si>
  <si>
    <t>C3</t>
  </si>
  <si>
    <t>C7</t>
  </si>
  <si>
    <t>C8</t>
  </si>
  <si>
    <t>Country ISO 2 Code</t>
  </si>
  <si>
    <t>UIS Country Name</t>
  </si>
  <si>
    <t>Cabo Verde</t>
  </si>
  <si>
    <t>CD</t>
  </si>
  <si>
    <t>United Kingdom of Great Britain and Northern Ireland</t>
  </si>
  <si>
    <t>EN</t>
  </si>
  <si>
    <t>1. Please provide information on the person(s) responsible for completing this questionnaire.</t>
  </si>
  <si>
    <t>Organization:</t>
  </si>
  <si>
    <t>Organization unit:</t>
  </si>
  <si>
    <t>Contact 2: Head of the organization (if different from Contact 1):</t>
  </si>
  <si>
    <t>For any queries concerning the questionnaire, please contact the UIS by:</t>
  </si>
  <si>
    <t>PO Box 6128, Station Centre-ville</t>
  </si>
  <si>
    <t>CANADA</t>
  </si>
  <si>
    <t>Not known or unspecified</t>
  </si>
  <si>
    <t>Total: Latin America and the Caribbean</t>
  </si>
  <si>
    <t>S1</t>
  </si>
  <si>
    <t>Total: Europe</t>
  </si>
  <si>
    <t>E1</t>
  </si>
  <si>
    <t>O3</t>
  </si>
  <si>
    <t>Country of upper secondary diploma</t>
  </si>
  <si>
    <t>RES</t>
  </si>
  <si>
    <t>Country of usual residence</t>
  </si>
  <si>
    <t>CTZ</t>
  </si>
  <si>
    <t>Country of citizenship</t>
  </si>
  <si>
    <t>Please select a country</t>
  </si>
  <si>
    <t>Criteria of origin for international students</t>
  </si>
  <si>
    <t>Please select a criteria</t>
  </si>
  <si>
    <t>Reference date for ages (dd/mm/yyyy):</t>
  </si>
  <si>
    <t>VAL_C1</t>
  </si>
  <si>
    <t>Vlookup</t>
  </si>
  <si>
    <t>Academic year start (dd/mm/yyyy):</t>
  </si>
  <si>
    <t>Academic year end (dd/mm/yyyy):</t>
  </si>
  <si>
    <t>4. Please indicate the criteria used to determine the country of origin of students.</t>
  </si>
  <si>
    <t>It is recommended that the country of origin of students at the tertiary level is determined by the country in which they obtained the upper secondary qualification giving access to tertiary education. Where countries do not have access to this information alternative measures may be used. These include, in order of preference, the country of permanent or usual residence or of citizenship.</t>
  </si>
  <si>
    <t>Definition of the country of origin of students:</t>
  </si>
  <si>
    <t>&lt;15</t>
  </si>
  <si>
    <t>Y_LT15</t>
  </si>
  <si>
    <t>Y15</t>
  </si>
  <si>
    <t>OTH</t>
  </si>
  <si>
    <t>Other, please specify</t>
  </si>
  <si>
    <t>Instructions for completing the questionnaire</t>
  </si>
  <si>
    <t>http://www.uis.unesco.org/UISQuestionnaires/Pages/country.aspx</t>
  </si>
  <si>
    <t>uis.survey@unesco.org</t>
  </si>
  <si>
    <t>Coverage</t>
  </si>
  <si>
    <t>This questionnaire covers the formal tertiary education system in both public and private institutions within the borders of the responding country. If data are not available for some part of the system, please make estimates to ensure full data coverage.</t>
  </si>
  <si>
    <t>Before completing this questionnaire, education programmes should first be classified by level according to the 2011 revision of the International Standard Classification of Education (ISCED 2011). The UIS will use the ISCED 2011 mapping of your country to validate your data submission. If your country does not have a recent ISCED mapping or if there have been subsequent changes to your national education system, please download and complete or update the questionnaire on National Education Systems (UIS/ED/ISC11) which is available on our Questionnaire Website.</t>
  </si>
  <si>
    <t>Using the Excel questionnaire</t>
  </si>
  <si>
    <t>Validation checks</t>
  </si>
  <si>
    <t>Structure of data items</t>
  </si>
  <si>
    <t>Numeric data</t>
  </si>
  <si>
    <t>Codes</t>
  </si>
  <si>
    <t>M - data not available or missing</t>
  </si>
  <si>
    <t>Students and teachers (ISCED 5-8)</t>
  </si>
  <si>
    <t>Montreal, QC H3C 3J7</t>
  </si>
  <si>
    <t>Contact information for the UNESCO Institute for Statistics</t>
  </si>
  <si>
    <t>Email:</t>
  </si>
  <si>
    <t>Tel:</t>
  </si>
  <si>
    <t>Mail:</t>
  </si>
  <si>
    <t>UNESCO Institute for Statistics</t>
  </si>
  <si>
    <t>Fax:</t>
  </si>
  <si>
    <t>http://www.uis.unesco.org</t>
  </si>
  <si>
    <t>Web:</t>
  </si>
  <si>
    <t>+1 514 343 6880</t>
  </si>
  <si>
    <t>+1 514 343 5740</t>
  </si>
  <si>
    <t>2. Please provide the website address(es) where national statistics on tertiary education are published.</t>
  </si>
  <si>
    <t>Please provide the definition of the country of origin if "other" is selected:</t>
  </si>
  <si>
    <t>DSD</t>
  </si>
  <si>
    <t>Excel_File</t>
  </si>
  <si>
    <t>Please refer to the Instruction Manual: Survey of Formal Education for detailed concepts and definitions used in this survey.</t>
  </si>
  <si>
    <t>All UIS questionnaires and manuals are available on the Questionnaire Website:</t>
  </si>
  <si>
    <t>Completed questionnaires should be sent by email attachment to:</t>
  </si>
  <si>
    <t>Data from previous surveys are available at:</t>
  </si>
  <si>
    <t>This questionnaire has been designed for optimal functionality in Microsoft Excel 2010 but can also be used with other versions of Excel. The questionnaire has been locked to preserve the layout and the integrity of the automatically calculated totals (shaded in blue) and validations. To the extent possible, data should be entered in the white cells only. If data are not available for a given category please use the missing codes described below.</t>
  </si>
  <si>
    <t>In order to ensure the provision of complete data and metadata, each data item is composed of three distinct cells which accept numeric data (including zeros to indicate nil or negligible data), missing data codes and comments, respectively. Countries are requested to make every effort to provide complete data in the numeric cell, if data are not available please use the appropriate codes described below. Please note that the Excel commenting feature has been disabled. Comments should be entered in the appropriate comment cell.</t>
  </si>
  <si>
    <t>These cells only accept numeric values, including zeros (to indicate nil or negligible data). Please note that an error message will appear if a non-numeric value is entered.</t>
  </si>
  <si>
    <t>These cells only accept the letters Z, X, W or M and are located to the right of the numeric data cells. The correct use of codes is an essential condition to ensure cross-national comparability and completeness of data. The codes are used in statistical analyses and reports to indicate the coverage of the data and to explain why data are not available. Please explain any data coverage issues using the following codes:</t>
  </si>
  <si>
    <t>X - data included elsewhere</t>
  </si>
  <si>
    <t>If a data item or category exists in your national education system but cannot be disaggregated from another category, please leave the numeric data cell blank and enter 'X' in related codes cell. Please also indicate in which cell the data are included in the comment cell by using the Excel column and row identifiers or free text. Where appropriate, please also use the code 'W' described below.</t>
  </si>
  <si>
    <t>If data include other categories and are therefore over-covered, please enter the value in the numeric data cell and 'W' in the related codes cell. Please also indicate in the comment cell which data are included by using the Excel column and row identifiers or free text. Where appropriate, please also use the 'X' code described above.</t>
  </si>
  <si>
    <t>If a category exists in your national education system but the related data are not available, cannot be estimated and are not included in any other cells of the questionnaire, please leave the numeric data cell blank and enter 'M' in the related codes cell. In such cases, please note that the total is considered to be missing or incomplete with respect to these categories. If possible, please provide a comment to indicate why data are not available.</t>
  </si>
  <si>
    <t>C6</t>
  </si>
  <si>
    <t>Students and academic staff</t>
  </si>
  <si>
    <t>3. Please provide information on the academic year, reference date for ages, and the main sources of data.</t>
  </si>
  <si>
    <t>Element</t>
  </si>
  <si>
    <t>If a data item or table refers to a category which does not apply or exist in your national education system (e.g. ISCED 4 programmes do not exist in your country), please enter zero '0' in the numeric data cell and enter 'Z' in the related codes cell. The use of this code indicates that data for these categories do not even hypothetically exist.</t>
  </si>
  <si>
    <t>Country of origin not specified</t>
  </si>
  <si>
    <t>Z - category not applicable</t>
  </si>
  <si>
    <t>W - includes data from another category</t>
  </si>
  <si>
    <t>DefaultValue</t>
  </si>
  <si>
    <t>NaN</t>
  </si>
  <si>
    <t>05 Natural sciences, mathematics and statistics</t>
  </si>
  <si>
    <t>06 Information and communication technologies</t>
  </si>
  <si>
    <t xml:space="preserve">Fields of education </t>
  </si>
  <si>
    <t>Internationally mobile students (full- and part-time)</t>
  </si>
  <si>
    <t>Fields of education</t>
  </si>
  <si>
    <t>Academic staff
Full- and part-time</t>
  </si>
  <si>
    <t>Students
Full- and part-time</t>
  </si>
  <si>
    <t xml:space="preserve">Males and females </t>
  </si>
  <si>
    <t>C2: Number of students by level of education, intensity of participation, type of institution and sex</t>
  </si>
  <si>
    <t>v1</t>
  </si>
  <si>
    <t>ISC_F01</t>
  </si>
  <si>
    <t>ISC_F02</t>
  </si>
  <si>
    <t>ISC_F03</t>
  </si>
  <si>
    <t>ISC_F04</t>
  </si>
  <si>
    <t>ISC_F05</t>
  </si>
  <si>
    <t>ISC_F06</t>
  </si>
  <si>
    <t>ISC_F07</t>
  </si>
  <si>
    <t>ISC_F08</t>
  </si>
  <si>
    <t>ISC_F09</t>
  </si>
  <si>
    <t>ISC_F10</t>
  </si>
  <si>
    <t>01 Education</t>
  </si>
  <si>
    <t>02 Arts and humanities</t>
  </si>
  <si>
    <t>03 Social sciences, journalism and information</t>
  </si>
  <si>
    <t>04 Business, administration and law</t>
  </si>
  <si>
    <t>07 Engineering, manufacturing and construction</t>
  </si>
  <si>
    <t>08 Agriculture, forestry, fisheries and veterinary</t>
  </si>
  <si>
    <t>09 Health and welfare</t>
  </si>
  <si>
    <t>10 Services</t>
  </si>
  <si>
    <t>_Z</t>
  </si>
  <si>
    <t>C3: Number of students by level of education, field and sex</t>
  </si>
  <si>
    <t>C4: Number of new entrants and first-time new entrants by level of education and sex</t>
  </si>
  <si>
    <t>C5: Number of students and first-time new entrants to tertiary education by age and sex</t>
  </si>
  <si>
    <t>C6: Number of internationally mobile students in tertiary education by country of origin and sex</t>
  </si>
  <si>
    <t>C7: Number of graduates by level of education, field and sex</t>
  </si>
  <si>
    <t>C8: Number of academic staff by level of education, employment status, type of institution and sex</t>
  </si>
  <si>
    <t>C1: General information on the data collected in the questionnaire</t>
  </si>
  <si>
    <t>FREQ</t>
  </si>
  <si>
    <t>FIX</t>
  </si>
  <si>
    <t>A</t>
  </si>
  <si>
    <t>ISCED 761 + 766 + 767</t>
  </si>
  <si>
    <t>The questionnaire contains validation checks using conditional formatting to highlight errors or invalid data entries in addition to an error report in the VAL_Data Check sheet. If further input is required, for example when a comment is needed to explain a missing code or if an error is detected in the data, the cell will turn yellow and/or a pop-up message will appear. Please review the VAL_Data Check sheet before submitting the questionnaire. This sheet provides a summary of the data provided and lists all of the error checks applied in the questionnaire. To review the list of failed checks please filter the "Result" column to "Check" and make all corrections in the input cells of the questionnaire which are indicated under "Location".</t>
  </si>
  <si>
    <t>ISCED 665 + 666</t>
  </si>
  <si>
    <t>ISCED 766</t>
  </si>
  <si>
    <t>VAL_Data Check</t>
  </si>
  <si>
    <t xml:space="preserve">This sheet lists all of the error checks applied in the questionnaire. To review the list of failed checks please filter the "Result" column to "Check". Please make all corrections in the input cells of the questionnaire which are indicated under "Location".  </t>
  </si>
  <si>
    <t>Summary of data issues:</t>
  </si>
  <si>
    <t>Data coverage (%):</t>
  </si>
  <si>
    <t>Number of logical errors:</t>
  </si>
  <si>
    <t>Of which: Errors in figures</t>
  </si>
  <si>
    <t>Of which: Errors in coding</t>
  </si>
  <si>
    <t>List of logical errors in the questionnaire:</t>
  </si>
  <si>
    <t>Country
comments</t>
  </si>
  <si>
    <t>Error check</t>
  </si>
  <si>
    <t>Location</t>
  </si>
  <si>
    <t>Result</t>
  </si>
  <si>
    <t>Description</t>
  </si>
  <si>
    <t>Formula (simplified)</t>
  </si>
  <si>
    <t>Left side</t>
  </si>
  <si>
    <t>Operator</t>
  </si>
  <si>
    <t>Right side</t>
  </si>
  <si>
    <t>Sheet</t>
  </si>
  <si>
    <t>Cell</t>
  </si>
  <si>
    <t>Figure</t>
  </si>
  <si>
    <t>Code</t>
  </si>
  <si>
    <t>Comparison of two data items collecting same data</t>
  </si>
  <si>
    <t>=</t>
  </si>
  <si>
    <t>&lt;=</t>
  </si>
  <si>
    <t>The sum of two or more data items equals the total</t>
  </si>
  <si>
    <t>V14</t>
  </si>
  <si>
    <t>QUAL_LEVEL</t>
  </si>
  <si>
    <t>16</t>
  </si>
  <si>
    <t>INFRASTR</t>
  </si>
  <si>
    <t>Country names</t>
  </si>
  <si>
    <t>Czechia</t>
  </si>
  <si>
    <t>C2'!V22 =C3'!V49</t>
  </si>
  <si>
    <t>V22</t>
  </si>
  <si>
    <t>V49</t>
  </si>
  <si>
    <t>AN22</t>
  </si>
  <si>
    <t>AH49</t>
  </si>
  <si>
    <t>V102</t>
  </si>
  <si>
    <t>Y49</t>
  </si>
  <si>
    <t>AE22</t>
  </si>
  <si>
    <t>AB49</t>
  </si>
  <si>
    <t>AK22</t>
  </si>
  <si>
    <t>AE49</t>
  </si>
  <si>
    <t>C2'!V21 =C3'!V37</t>
  </si>
  <si>
    <t>V21</t>
  </si>
  <si>
    <t>V37</t>
  </si>
  <si>
    <t>AN21</t>
  </si>
  <si>
    <t>AH37</t>
  </si>
  <si>
    <t>V72</t>
  </si>
  <si>
    <t>Y37</t>
  </si>
  <si>
    <t>AE21</t>
  </si>
  <si>
    <t>AB37</t>
  </si>
  <si>
    <t>AK21</t>
  </si>
  <si>
    <t>AE37</t>
  </si>
  <si>
    <t>C2'!V20 =C3'!V25</t>
  </si>
  <si>
    <t>V20</t>
  </si>
  <si>
    <t>V25</t>
  </si>
  <si>
    <t>AN20</t>
  </si>
  <si>
    <t>AH25</t>
  </si>
  <si>
    <t>V42</t>
  </si>
  <si>
    <t>AE20</t>
  </si>
  <si>
    <t>AB25</t>
  </si>
  <si>
    <t>AK20</t>
  </si>
  <si>
    <t>AE25</t>
  </si>
  <si>
    <t>AB14</t>
  </si>
  <si>
    <t>Y14</t>
  </si>
  <si>
    <t>AB15</t>
  </si>
  <si>
    <t>AB16</t>
  </si>
  <si>
    <t>AB17</t>
  </si>
  <si>
    <t>AB18</t>
  </si>
  <si>
    <t>AB19</t>
  </si>
  <si>
    <t>AB20</t>
  </si>
  <si>
    <t>AB21</t>
  </si>
  <si>
    <t>AB22</t>
  </si>
  <si>
    <t>AB23</t>
  </si>
  <si>
    <t>AH14</t>
  </si>
  <si>
    <t>AE14</t>
  </si>
  <si>
    <t>AH15</t>
  </si>
  <si>
    <t>AE15</t>
  </si>
  <si>
    <t>AH16</t>
  </si>
  <si>
    <t>AE16</t>
  </si>
  <si>
    <t>AH17</t>
  </si>
  <si>
    <t>AE17</t>
  </si>
  <si>
    <t>AH18</t>
  </si>
  <si>
    <t>AE18</t>
  </si>
  <si>
    <t>AH19</t>
  </si>
  <si>
    <t>AE19</t>
  </si>
  <si>
    <t>AH20</t>
  </si>
  <si>
    <t>AH21</t>
  </si>
  <si>
    <t>AH22</t>
  </si>
  <si>
    <t>AH23</t>
  </si>
  <si>
    <t>AE23</t>
  </si>
  <si>
    <t>C2'!V23 &lt;=C2'!V22</t>
  </si>
  <si>
    <t>V23</t>
  </si>
  <si>
    <t>C2'!AB23 &lt;=C2'!AB22</t>
  </si>
  <si>
    <t>C2'!AE23 &lt;=C2'!AE22</t>
  </si>
  <si>
    <t>C2'!AH23 &lt;=C2'!AH22</t>
  </si>
  <si>
    <t>C2'!AK23 &lt;=C2'!AK22</t>
  </si>
  <si>
    <t>AK23</t>
  </si>
  <si>
    <t>C2'!AN23 &lt;=C2'!AN22</t>
  </si>
  <si>
    <t>AN23</t>
  </si>
  <si>
    <t>C4'!AH14 &lt;=C4'!V14</t>
  </si>
  <si>
    <t>C4'!AH15 &lt;=C4'!V15</t>
  </si>
  <si>
    <t>V15</t>
  </si>
  <si>
    <t>C4'!AH16 &lt;=C4'!V16</t>
  </si>
  <si>
    <t>V16</t>
  </si>
  <si>
    <t>C4'!AK14 &lt;=C4'!Y14</t>
  </si>
  <si>
    <t>AK14</t>
  </si>
  <si>
    <t>C4'!AK15 &lt;=C4'!Y15</t>
  </si>
  <si>
    <t>AK15</t>
  </si>
  <si>
    <t>C4'!AK16 &lt;=C4'!Y16</t>
  </si>
  <si>
    <t>AK16</t>
  </si>
  <si>
    <t>C4'!AN14 &lt;=C4'!AB14</t>
  </si>
  <si>
    <t>AN14</t>
  </si>
  <si>
    <t>C4'!AN15 &lt;=C4'!AB15</t>
  </si>
  <si>
    <t>AN15</t>
  </si>
  <si>
    <t>C4'!AN16 &lt;=C4'!AB16</t>
  </si>
  <si>
    <t>AN16</t>
  </si>
  <si>
    <t>C4'!V16 &lt;=C2'!V22</t>
  </si>
  <si>
    <t>C5'!Y14 &lt;=C5'!V14</t>
  </si>
  <si>
    <t>C5'!Y15 &lt;=C5'!V15</t>
  </si>
  <si>
    <t>C5'!Y16 &lt;=C5'!V16</t>
  </si>
  <si>
    <t>C5'!Y17 &lt;=C5'!V17</t>
  </si>
  <si>
    <t>V17</t>
  </si>
  <si>
    <t>C5'!Y18 &lt;=C5'!V18</t>
  </si>
  <si>
    <t>V18</t>
  </si>
  <si>
    <t>C5'!Y19 &lt;=C5'!V19</t>
  </si>
  <si>
    <t>V19</t>
  </si>
  <si>
    <t>C5'!Y20 &lt;=C5'!V20</t>
  </si>
  <si>
    <t>C5'!Y21 &lt;=C5'!V21</t>
  </si>
  <si>
    <t>C5'!Y22 &lt;=C5'!V22</t>
  </si>
  <si>
    <t>C5'!Y23 &lt;=C5'!V23</t>
  </si>
  <si>
    <t>C5'!Y24 &lt;=C5'!V24</t>
  </si>
  <si>
    <t>V24</t>
  </si>
  <si>
    <t>C5'!Y25 &lt;=C5'!V25</t>
  </si>
  <si>
    <t>C5'!Y26 &lt;=C5'!V26</t>
  </si>
  <si>
    <t>V26</t>
  </si>
  <si>
    <t>C5'!Y27 &lt;=C5'!V27</t>
  </si>
  <si>
    <t>V27</t>
  </si>
  <si>
    <t>C5'!Y28 &lt;=C5'!V28</t>
  </si>
  <si>
    <t>V28</t>
  </si>
  <si>
    <t>C5'!Y29 &lt;=C5'!V29</t>
  </si>
  <si>
    <t>V29</t>
  </si>
  <si>
    <t>C5'!Y30 &lt;=C5'!V30</t>
  </si>
  <si>
    <t>V30</t>
  </si>
  <si>
    <t>C5'!Y31 &lt;=C5'!V31</t>
  </si>
  <si>
    <t>V31</t>
  </si>
  <si>
    <t>C5'!Y32 &lt;=C5'!V32</t>
  </si>
  <si>
    <t>V32</t>
  </si>
  <si>
    <t>C5'!Y33 &lt;=C5'!V33</t>
  </si>
  <si>
    <t>V33</t>
  </si>
  <si>
    <t>C5'!Y34 &lt;=C5'!V34</t>
  </si>
  <si>
    <t>V34</t>
  </si>
  <si>
    <t>C5'!Y35 &lt;=C5'!V35</t>
  </si>
  <si>
    <t>Y35</t>
  </si>
  <si>
    <t>V35</t>
  </si>
  <si>
    <t>C5'!Y36 &lt;=C5'!V36</t>
  </si>
  <si>
    <t>Y36</t>
  </si>
  <si>
    <t>V36</t>
  </si>
  <si>
    <t>C5'!Y37 &lt;=C5'!V37</t>
  </si>
  <si>
    <t>C5'!Y38 &lt;=C5'!V38</t>
  </si>
  <si>
    <t>Y38</t>
  </si>
  <si>
    <t>V38</t>
  </si>
  <si>
    <t>C5'!Y39 &lt;=C5'!V39</t>
  </si>
  <si>
    <t>Y39</t>
  </si>
  <si>
    <t>V39</t>
  </si>
  <si>
    <t>C5'!Y40 &lt;=C5'!V40</t>
  </si>
  <si>
    <t>Y40</t>
  </si>
  <si>
    <t>V40</t>
  </si>
  <si>
    <t>C5'!Y41 &lt;=C5'!V41</t>
  </si>
  <si>
    <t>Y41</t>
  </si>
  <si>
    <t>V41</t>
  </si>
  <si>
    <t>C5'!Y42 &lt;=C5'!V42</t>
  </si>
  <si>
    <t>Y42</t>
  </si>
  <si>
    <t>C5'!Y44 &lt;=C5'!V44</t>
  </si>
  <si>
    <t>Y44</t>
  </si>
  <si>
    <t>V44</t>
  </si>
  <si>
    <t>C5'!Y45 &lt;=C5'!V45</t>
  </si>
  <si>
    <t>Y45</t>
  </si>
  <si>
    <t>V45</t>
  </si>
  <si>
    <t>C5'!Y46 &lt;=C5'!V46</t>
  </si>
  <si>
    <t>Y46</t>
  </si>
  <si>
    <t>V46</t>
  </si>
  <si>
    <t>C5'!Y47 &lt;=C5'!V47</t>
  </si>
  <si>
    <t>Y47</t>
  </si>
  <si>
    <t>V47</t>
  </si>
  <si>
    <t>C5'!Y48 &lt;=C5'!V48</t>
  </si>
  <si>
    <t>Y48</t>
  </si>
  <si>
    <t>V48</t>
  </si>
  <si>
    <t>C5'!Y49 &lt;=C5'!V49</t>
  </si>
  <si>
    <t>C5'!Y50 &lt;=C5'!V50</t>
  </si>
  <si>
    <t>Y50</t>
  </si>
  <si>
    <t>V50</t>
  </si>
  <si>
    <t>C5'!Y51 &lt;=C5'!V51</t>
  </si>
  <si>
    <t>Y51</t>
  </si>
  <si>
    <t>V51</t>
  </si>
  <si>
    <t>C5'!Y52 &lt;=C5'!V52</t>
  </si>
  <si>
    <t>Y52</t>
  </si>
  <si>
    <t>V52</t>
  </si>
  <si>
    <t>C5'!Y53 &lt;=C5'!V53</t>
  </si>
  <si>
    <t>Y53</t>
  </si>
  <si>
    <t>V53</t>
  </si>
  <si>
    <t>C5'!Y54 &lt;=C5'!V54</t>
  </si>
  <si>
    <t>Y54</t>
  </si>
  <si>
    <t>V54</t>
  </si>
  <si>
    <t>C5'!Y55 &lt;=C5'!V55</t>
  </si>
  <si>
    <t>Y55</t>
  </si>
  <si>
    <t>V55</t>
  </si>
  <si>
    <t>C5'!Y56 &lt;=C5'!V56</t>
  </si>
  <si>
    <t>Y56</t>
  </si>
  <si>
    <t>V56</t>
  </si>
  <si>
    <t>C5'!Y57 &lt;=C5'!V57</t>
  </si>
  <si>
    <t>Y57</t>
  </si>
  <si>
    <t>V57</t>
  </si>
  <si>
    <t>C5'!Y58 &lt;=C5'!V58</t>
  </si>
  <si>
    <t>Y58</t>
  </si>
  <si>
    <t>V58</t>
  </si>
  <si>
    <t>C5'!Y59 &lt;=C5'!V59</t>
  </si>
  <si>
    <t>Y59</t>
  </si>
  <si>
    <t>V59</t>
  </si>
  <si>
    <t>C5'!Y60 &lt;=C5'!V60</t>
  </si>
  <si>
    <t>Y60</t>
  </si>
  <si>
    <t>V60</t>
  </si>
  <si>
    <t>C5'!Y61 &lt;=C5'!V61</t>
  </si>
  <si>
    <t>Y61</t>
  </si>
  <si>
    <t>V61</t>
  </si>
  <si>
    <t>C5'!Y62 &lt;=C5'!V62</t>
  </si>
  <si>
    <t>Y62</t>
  </si>
  <si>
    <t>V62</t>
  </si>
  <si>
    <t>C5'!Y63 &lt;=C5'!V63</t>
  </si>
  <si>
    <t>Y63</t>
  </si>
  <si>
    <t>V63</t>
  </si>
  <si>
    <t>C5'!Y64 &lt;=C5'!V64</t>
  </si>
  <si>
    <t>Y64</t>
  </si>
  <si>
    <t>V64</t>
  </si>
  <si>
    <t>C5'!Y65 &lt;=C5'!V65</t>
  </si>
  <si>
    <t>Y65</t>
  </si>
  <si>
    <t>V65</t>
  </si>
  <si>
    <t>C5'!Y66 &lt;=C5'!V66</t>
  </si>
  <si>
    <t>Y66</t>
  </si>
  <si>
    <t>V66</t>
  </si>
  <si>
    <t>C5'!Y67 &lt;=C5'!V67</t>
  </si>
  <si>
    <t>Y67</t>
  </si>
  <si>
    <t>V67</t>
  </si>
  <si>
    <t>C5'!Y68 &lt;=C5'!V68</t>
  </si>
  <si>
    <t>Y68</t>
  </si>
  <si>
    <t>V68</t>
  </si>
  <si>
    <t>C5'!Y69 &lt;=C5'!V69</t>
  </si>
  <si>
    <t>Y69</t>
  </si>
  <si>
    <t>V69</t>
  </si>
  <si>
    <t>C5'!Y70 &lt;=C5'!V70</t>
  </si>
  <si>
    <t>Y70</t>
  </si>
  <si>
    <t>V70</t>
  </si>
  <si>
    <t>C5'!Y71 &lt;=C5'!V71</t>
  </si>
  <si>
    <t>Y71</t>
  </si>
  <si>
    <t>V71</t>
  </si>
  <si>
    <t>C5'!Y72 &lt;=C5'!V72</t>
  </si>
  <si>
    <t>Y72</t>
  </si>
  <si>
    <t>C5'!Y74 &lt;=C5'!V74</t>
  </si>
  <si>
    <t>Y74</t>
  </si>
  <si>
    <t>V74</t>
  </si>
  <si>
    <t>C5'!Y75 &lt;=C5'!V75</t>
  </si>
  <si>
    <t>Y75</t>
  </si>
  <si>
    <t>V75</t>
  </si>
  <si>
    <t>C5'!Y76 &lt;=C5'!V76</t>
  </si>
  <si>
    <t>Y76</t>
  </si>
  <si>
    <t>V76</t>
  </si>
  <si>
    <t>C5'!Y77 &lt;=C5'!V77</t>
  </si>
  <si>
    <t>Y77</t>
  </si>
  <si>
    <t>V77</t>
  </si>
  <si>
    <t>C5'!Y78 &lt;=C5'!V78</t>
  </si>
  <si>
    <t>Y78</t>
  </si>
  <si>
    <t>V78</t>
  </si>
  <si>
    <t>C5'!Y79 &lt;=C5'!V79</t>
  </si>
  <si>
    <t>Y79</t>
  </si>
  <si>
    <t>V79</t>
  </si>
  <si>
    <t>C5'!Y80 &lt;=C5'!V80</t>
  </si>
  <si>
    <t>Y80</t>
  </si>
  <si>
    <t>V80</t>
  </si>
  <si>
    <t>C5'!Y81 &lt;=C5'!V81</t>
  </si>
  <si>
    <t>Y81</t>
  </si>
  <si>
    <t>V81</t>
  </si>
  <si>
    <t>C5'!Y82 &lt;=C5'!V82</t>
  </si>
  <si>
    <t>Y82</t>
  </si>
  <si>
    <t>V82</t>
  </si>
  <si>
    <t>C5'!Y83 &lt;=C5'!V83</t>
  </si>
  <si>
    <t>Y83</t>
  </si>
  <si>
    <t>V83</t>
  </si>
  <si>
    <t>C5'!Y84 &lt;=C5'!V84</t>
  </si>
  <si>
    <t>Y84</t>
  </si>
  <si>
    <t>V84</t>
  </si>
  <si>
    <t>C5'!Y85 &lt;=C5'!V85</t>
  </si>
  <si>
    <t>Y85</t>
  </si>
  <si>
    <t>V85</t>
  </si>
  <si>
    <t>C5'!Y86 &lt;=C5'!V86</t>
  </si>
  <si>
    <t>Y86</t>
  </si>
  <si>
    <t>V86</t>
  </si>
  <si>
    <t>C5'!Y87 &lt;=C5'!V87</t>
  </si>
  <si>
    <t>Y87</t>
  </si>
  <si>
    <t>V87</t>
  </si>
  <si>
    <t>C5'!Y88 &lt;=C5'!V88</t>
  </si>
  <si>
    <t>Y88</t>
  </si>
  <si>
    <t>V88</t>
  </si>
  <si>
    <t>C5'!Y89 &lt;=C5'!V89</t>
  </si>
  <si>
    <t>Y89</t>
  </si>
  <si>
    <t>V89</t>
  </si>
  <si>
    <t>C5'!Y90 &lt;=C5'!V90</t>
  </si>
  <si>
    <t>Y90</t>
  </si>
  <si>
    <t>V90</t>
  </si>
  <si>
    <t>C5'!Y91 &lt;=C5'!V91</t>
  </si>
  <si>
    <t>Y91</t>
  </si>
  <si>
    <t>V91</t>
  </si>
  <si>
    <t>C5'!Y92 &lt;=C5'!V92</t>
  </si>
  <si>
    <t>Y92</t>
  </si>
  <si>
    <t>V92</t>
  </si>
  <si>
    <t>C5'!Y93 &lt;=C5'!V93</t>
  </si>
  <si>
    <t>Y93</t>
  </si>
  <si>
    <t>V93</t>
  </si>
  <si>
    <t>C5'!Y94 &lt;=C5'!V94</t>
  </si>
  <si>
    <t>Y94</t>
  </si>
  <si>
    <t>V94</t>
  </si>
  <si>
    <t>C5'!Y95 &lt;=C5'!V95</t>
  </si>
  <si>
    <t>Y95</t>
  </si>
  <si>
    <t>V95</t>
  </si>
  <si>
    <t>C5'!Y96 &lt;=C5'!V96</t>
  </si>
  <si>
    <t>Y96</t>
  </si>
  <si>
    <t>V96</t>
  </si>
  <si>
    <t>C5'!Y97 &lt;=C5'!V97</t>
  </si>
  <si>
    <t>Y97</t>
  </si>
  <si>
    <t>V97</t>
  </si>
  <si>
    <t>C5'!Y98 &lt;=C5'!V98</t>
  </si>
  <si>
    <t>Y98</t>
  </si>
  <si>
    <t>V98</t>
  </si>
  <si>
    <t>C5'!Y99 &lt;=C5'!V99</t>
  </si>
  <si>
    <t>Y99</t>
  </si>
  <si>
    <t>V99</t>
  </si>
  <si>
    <t>C5'!Y100 &lt;=C5'!V100</t>
  </si>
  <si>
    <t>Y100</t>
  </si>
  <si>
    <t>V100</t>
  </si>
  <si>
    <t>C5'!Y101 &lt;=C5'!V101</t>
  </si>
  <si>
    <t>Y101</t>
  </si>
  <si>
    <t>V101</t>
  </si>
  <si>
    <t>C5'!Y102 &lt;=C5'!V102</t>
  </si>
  <si>
    <t>Y102</t>
  </si>
  <si>
    <t>V238</t>
  </si>
  <si>
    <t>V464</t>
  </si>
  <si>
    <t>V690</t>
  </si>
  <si>
    <t>C7'!V14 &lt;=C3'!V14</t>
  </si>
  <si>
    <t>C7'!V15 &lt;=C3'!V15</t>
  </si>
  <si>
    <t>C7'!V16 &lt;=C3'!V16</t>
  </si>
  <si>
    <t>C7'!V17 &lt;=C3'!V17</t>
  </si>
  <si>
    <t>C7'!V18 &lt;=C3'!V18</t>
  </si>
  <si>
    <t>C7'!V19 &lt;=C3'!V19</t>
  </si>
  <si>
    <t>C7'!V20 &lt;=C3'!V20</t>
  </si>
  <si>
    <t>C7'!V21 &lt;=C3'!V21</t>
  </si>
  <si>
    <t>C7'!V22 &lt;=C3'!V22</t>
  </si>
  <si>
    <t>C7'!V23 &lt;=C3'!V23</t>
  </si>
  <si>
    <t>C7'!V24 &lt;=C3'!V24</t>
  </si>
  <si>
    <t>C7'!V25 &lt;=C3'!V25</t>
  </si>
  <si>
    <t>C7'!V26 &lt;=C3'!V26</t>
  </si>
  <si>
    <t>C7'!V27 &lt;=C3'!V27</t>
  </si>
  <si>
    <t>C7'!V28 &lt;=C3'!V28</t>
  </si>
  <si>
    <t>C7'!V29 &lt;=C3'!V29</t>
  </si>
  <si>
    <t>C7'!V30 &lt;=C3'!V30</t>
  </si>
  <si>
    <t>C7'!V31 &lt;=C3'!V31</t>
  </si>
  <si>
    <t>C7'!V32 &lt;=C3'!V32</t>
  </si>
  <si>
    <t>C7'!V33 &lt;=C3'!V33</t>
  </si>
  <si>
    <t>C7'!V34 &lt;=C3'!V34</t>
  </si>
  <si>
    <t>C7'!V35 &lt;=C3'!V35</t>
  </si>
  <si>
    <t>C7'!V36 &lt;=C3'!V36</t>
  </si>
  <si>
    <t>C7'!V37 &lt;=C3'!V37</t>
  </si>
  <si>
    <t>C7'!V38 &lt;=C3'!V38</t>
  </si>
  <si>
    <t>C7'!V39 &lt;=C3'!V39</t>
  </si>
  <si>
    <t>C7'!V40 &lt;=C3'!V40</t>
  </si>
  <si>
    <t>C7'!V41 &lt;=C3'!V41</t>
  </si>
  <si>
    <t>C7'!V42 &lt;=C3'!V42</t>
  </si>
  <si>
    <t>C7'!V43 &lt;=C3'!V43</t>
  </si>
  <si>
    <t>V43</t>
  </si>
  <si>
    <t>C7'!V44 &lt;=C3'!V44</t>
  </si>
  <si>
    <t>C7'!V45 &lt;=C3'!V45</t>
  </si>
  <si>
    <t>C7'!V46 &lt;=C3'!V46</t>
  </si>
  <si>
    <t>C7'!V47 &lt;=C3'!V47</t>
  </si>
  <si>
    <t>C7'!V48 &lt;=C3'!V48</t>
  </si>
  <si>
    <t>C7'!V49 &lt;=C3'!V49</t>
  </si>
  <si>
    <t>C7'!Y14 &lt;=C3'!Y14</t>
  </si>
  <si>
    <t>C7'!Y15 &lt;=C3'!Y15</t>
  </si>
  <si>
    <t>C7'!Y16 &lt;=C3'!Y16</t>
  </si>
  <si>
    <t>C7'!Y17 &lt;=C3'!Y17</t>
  </si>
  <si>
    <t>C7'!Y18 &lt;=C3'!Y18</t>
  </si>
  <si>
    <t>C7'!Y19 &lt;=C3'!Y19</t>
  </si>
  <si>
    <t>C7'!Y20 &lt;=C3'!Y20</t>
  </si>
  <si>
    <t>C7'!Y21 &lt;=C3'!Y21</t>
  </si>
  <si>
    <t>C7'!Y22 &lt;=C3'!Y22</t>
  </si>
  <si>
    <t>C7'!Y23 &lt;=C3'!Y23</t>
  </si>
  <si>
    <t>C7'!Y24 &lt;=C3'!Y24</t>
  </si>
  <si>
    <t>C7'!Y25 &lt;=C3'!Y25</t>
  </si>
  <si>
    <t>C7'!Y26 &lt;=C3'!Y26</t>
  </si>
  <si>
    <t>C7'!Y27 &lt;=C3'!Y27</t>
  </si>
  <si>
    <t>C7'!Y28 &lt;=C3'!Y28</t>
  </si>
  <si>
    <t>C7'!Y29 &lt;=C3'!Y29</t>
  </si>
  <si>
    <t>C7'!Y30 &lt;=C3'!Y30</t>
  </si>
  <si>
    <t>C7'!Y31 &lt;=C3'!Y31</t>
  </si>
  <si>
    <t>C7'!Y32 &lt;=C3'!Y32</t>
  </si>
  <si>
    <t>C7'!Y33 &lt;=C3'!Y33</t>
  </si>
  <si>
    <t>C7'!Y34 &lt;=C3'!Y34</t>
  </si>
  <si>
    <t>C7'!Y35 &lt;=C3'!Y35</t>
  </si>
  <si>
    <t>C7'!Y36 &lt;=C3'!Y36</t>
  </si>
  <si>
    <t>C7'!Y37 &lt;=C3'!Y37</t>
  </si>
  <si>
    <t>C7'!Y38 &lt;=C3'!Y38</t>
  </si>
  <si>
    <t>C7'!Y39 &lt;=C3'!Y39</t>
  </si>
  <si>
    <t>C7'!Y40 &lt;=C3'!Y40</t>
  </si>
  <si>
    <t>C7'!Y41 &lt;=C3'!Y41</t>
  </si>
  <si>
    <t>C7'!Y42 &lt;=C3'!Y42</t>
  </si>
  <si>
    <t>C7'!Y43 &lt;=C3'!Y43</t>
  </si>
  <si>
    <t>Y43</t>
  </si>
  <si>
    <t>C7'!Y44 &lt;=C3'!Y44</t>
  </si>
  <si>
    <t>C7'!Y45 &lt;=C3'!Y45</t>
  </si>
  <si>
    <t>C7'!Y46 &lt;=C3'!Y46</t>
  </si>
  <si>
    <t>C7'!Y47 &lt;=C3'!Y47</t>
  </si>
  <si>
    <t>C7'!Y48 &lt;=C3'!Y48</t>
  </si>
  <si>
    <t>C7'!Y49 &lt;=C3'!Y49</t>
  </si>
  <si>
    <t>C7'!AE14 &lt;=C3'!AB14</t>
  </si>
  <si>
    <t>C7'!AE15 &lt;=C3'!AB15</t>
  </si>
  <si>
    <t>C7'!AE16 &lt;=C3'!AB16</t>
  </si>
  <si>
    <t>C7'!AE17 &lt;=C3'!AB17</t>
  </si>
  <si>
    <t>C7'!AE18 &lt;=C3'!AB18</t>
  </si>
  <si>
    <t>C7'!AE19 &lt;=C3'!AB19</t>
  </si>
  <si>
    <t>C7'!AE20 &lt;=C3'!AB20</t>
  </si>
  <si>
    <t>C7'!AE21 &lt;=C3'!AB21</t>
  </si>
  <si>
    <t>C7'!AE22 &lt;=C3'!AB22</t>
  </si>
  <si>
    <t>C7'!AE23 &lt;=C3'!AB23</t>
  </si>
  <si>
    <t>C7'!AE24 &lt;=C3'!AB24</t>
  </si>
  <si>
    <t>AE24</t>
  </si>
  <si>
    <t>AB24</t>
  </si>
  <si>
    <t>C7'!AE25 &lt;=C3'!AB25</t>
  </si>
  <si>
    <t>C7'!AE26 &lt;=C3'!AB26</t>
  </si>
  <si>
    <t>AE26</t>
  </si>
  <si>
    <t>AB26</t>
  </si>
  <si>
    <t>C7'!AE27 &lt;=C3'!AB27</t>
  </si>
  <si>
    <t>AE27</t>
  </si>
  <si>
    <t>AB27</t>
  </si>
  <si>
    <t>C7'!AE28 &lt;=C3'!AB28</t>
  </si>
  <si>
    <t>AE28</t>
  </si>
  <si>
    <t>AB28</t>
  </si>
  <si>
    <t>C7'!AE29 &lt;=C3'!AB29</t>
  </si>
  <si>
    <t>AE29</t>
  </si>
  <si>
    <t>AB29</t>
  </si>
  <si>
    <t>C7'!AE30 &lt;=C3'!AB30</t>
  </si>
  <si>
    <t>AE30</t>
  </si>
  <si>
    <t>AB30</t>
  </si>
  <si>
    <t>C7'!AE31 &lt;=C3'!AB31</t>
  </si>
  <si>
    <t>AE31</t>
  </si>
  <si>
    <t>AB31</t>
  </si>
  <si>
    <t>C7'!AE32 &lt;=C3'!AB32</t>
  </si>
  <si>
    <t>AE32</t>
  </si>
  <si>
    <t>AB32</t>
  </si>
  <si>
    <t>C7'!AE33 &lt;=C3'!AB33</t>
  </si>
  <si>
    <t>AE33</t>
  </si>
  <si>
    <t>AB33</t>
  </si>
  <si>
    <t>C7'!AE34 &lt;=C3'!AB34</t>
  </si>
  <si>
    <t>AE34</t>
  </si>
  <si>
    <t>AB34</t>
  </si>
  <si>
    <t>C7'!AE35 &lt;=C3'!AB35</t>
  </si>
  <si>
    <t>AE35</t>
  </si>
  <si>
    <t>AB35</t>
  </si>
  <si>
    <t>C7'!AE36 &lt;=C3'!AB36</t>
  </si>
  <si>
    <t>AE36</t>
  </si>
  <si>
    <t>AB36</t>
  </si>
  <si>
    <t>C7'!AE37 &lt;=C3'!AB37</t>
  </si>
  <si>
    <t>C7'!AE38 &lt;=C3'!AB38</t>
  </si>
  <si>
    <t>AE38</t>
  </si>
  <si>
    <t>AB38</t>
  </si>
  <si>
    <t>C7'!AE39 &lt;=C3'!AB39</t>
  </si>
  <si>
    <t>AE39</t>
  </si>
  <si>
    <t>AB39</t>
  </si>
  <si>
    <t>C7'!AE40 &lt;=C3'!AB40</t>
  </si>
  <si>
    <t>AE40</t>
  </si>
  <si>
    <t>AB40</t>
  </si>
  <si>
    <t>C7'!AE41 &lt;=C3'!AB41</t>
  </si>
  <si>
    <t>AE41</t>
  </si>
  <si>
    <t>AB41</t>
  </si>
  <si>
    <t>C7'!AE42 &lt;=C3'!AB42</t>
  </si>
  <si>
    <t>AE42</t>
  </si>
  <si>
    <t>AB42</t>
  </si>
  <si>
    <t>C7'!AE43 &lt;=C3'!AB43</t>
  </si>
  <si>
    <t>AE43</t>
  </si>
  <si>
    <t>AB43</t>
  </si>
  <si>
    <t>C7'!AE44 &lt;=C3'!AB44</t>
  </si>
  <si>
    <t>AE44</t>
  </si>
  <si>
    <t>AB44</t>
  </si>
  <si>
    <t>C7'!AE45 &lt;=C3'!AB45</t>
  </si>
  <si>
    <t>AE45</t>
  </si>
  <si>
    <t>AB45</t>
  </si>
  <si>
    <t>C7'!AE46 &lt;=C3'!AB46</t>
  </si>
  <si>
    <t>AE46</t>
  </si>
  <si>
    <t>AB46</t>
  </si>
  <si>
    <t>C7'!AE47 &lt;=C3'!AB47</t>
  </si>
  <si>
    <t>AE47</t>
  </si>
  <si>
    <t>AB47</t>
  </si>
  <si>
    <t>C7'!AE48 &lt;=C3'!AB48</t>
  </si>
  <si>
    <t>AE48</t>
  </si>
  <si>
    <t>AB48</t>
  </si>
  <si>
    <t>C7'!AE49 &lt;=C3'!AB49</t>
  </si>
  <si>
    <t>C7'!AK14 &lt;=C3'!AE14</t>
  </si>
  <si>
    <t>C7'!AK15 &lt;=C3'!AE15</t>
  </si>
  <si>
    <t>C7'!AK16 &lt;=C3'!AE16</t>
  </si>
  <si>
    <t>C7'!AK17 &lt;=C3'!AE17</t>
  </si>
  <si>
    <t>AK17</t>
  </si>
  <si>
    <t>C7'!AK18 &lt;=C3'!AE18</t>
  </si>
  <si>
    <t>AK18</t>
  </si>
  <si>
    <t>C7'!AK19 &lt;=C3'!AE19</t>
  </si>
  <si>
    <t>AK19</t>
  </si>
  <si>
    <t>C7'!AK20 &lt;=C3'!AE20</t>
  </si>
  <si>
    <t>C7'!AK21 &lt;=C3'!AE21</t>
  </si>
  <si>
    <t>C7'!AK22 &lt;=C3'!AE22</t>
  </si>
  <si>
    <t>C7'!AK23 &lt;=C3'!AE23</t>
  </si>
  <si>
    <t>C7'!AK24 &lt;=C3'!AE24</t>
  </si>
  <si>
    <t>AK24</t>
  </si>
  <si>
    <t>C7'!AK25 &lt;=C3'!AE25</t>
  </si>
  <si>
    <t>AK25</t>
  </si>
  <si>
    <t>C7'!AK26 &lt;=C3'!AE26</t>
  </si>
  <si>
    <t>AK26</t>
  </si>
  <si>
    <t>C7'!AK27 &lt;=C3'!AE27</t>
  </si>
  <si>
    <t>AK27</t>
  </si>
  <si>
    <t>C7'!AK28 &lt;=C3'!AE28</t>
  </si>
  <si>
    <t>AK28</t>
  </si>
  <si>
    <t>C7'!AK29 &lt;=C3'!AE29</t>
  </si>
  <si>
    <t>AK29</t>
  </si>
  <si>
    <t>C7'!AK30 &lt;=C3'!AE30</t>
  </si>
  <si>
    <t>AK30</t>
  </si>
  <si>
    <t>C7'!AK31 &lt;=C3'!AE31</t>
  </si>
  <si>
    <t>AK31</t>
  </si>
  <si>
    <t>C7'!AK32 &lt;=C3'!AE32</t>
  </si>
  <si>
    <t>AK32</t>
  </si>
  <si>
    <t>C7'!AK33 &lt;=C3'!AE33</t>
  </si>
  <si>
    <t>AK33</t>
  </si>
  <si>
    <t>C7'!AK34 &lt;=C3'!AE34</t>
  </si>
  <si>
    <t>AK34</t>
  </si>
  <si>
    <t>C7'!AK35 &lt;=C3'!AE35</t>
  </si>
  <si>
    <t>AK35</t>
  </si>
  <si>
    <t>C7'!AK36 &lt;=C3'!AE36</t>
  </si>
  <si>
    <t>AK36</t>
  </si>
  <si>
    <t>C7'!AK37 &lt;=C3'!AE37</t>
  </si>
  <si>
    <t>AK37</t>
  </si>
  <si>
    <t>C7'!AK38 &lt;=C3'!AE38</t>
  </si>
  <si>
    <t>AK38</t>
  </si>
  <si>
    <t>C7'!AK39 &lt;=C3'!AE39</t>
  </si>
  <si>
    <t>AK39</t>
  </si>
  <si>
    <t>C7'!AK40 &lt;=C3'!AE40</t>
  </si>
  <si>
    <t>AK40</t>
  </si>
  <si>
    <t>C7'!AK41 &lt;=C3'!AE41</t>
  </si>
  <si>
    <t>AK41</t>
  </si>
  <si>
    <t>C7'!AK42 &lt;=C3'!AE42</t>
  </si>
  <si>
    <t>AK42</t>
  </si>
  <si>
    <t>C7'!AK43 &lt;=C3'!AE43</t>
  </si>
  <si>
    <t>AK43</t>
  </si>
  <si>
    <t>C7'!AK44 &lt;=C3'!AE44</t>
  </si>
  <si>
    <t>AK44</t>
  </si>
  <si>
    <t>C7'!AK45 &lt;=C3'!AE45</t>
  </si>
  <si>
    <t>AK45</t>
  </si>
  <si>
    <t>C7'!AK46 &lt;=C3'!AE46</t>
  </si>
  <si>
    <t>AK46</t>
  </si>
  <si>
    <t>C7'!AK47 &lt;=C3'!AE47</t>
  </si>
  <si>
    <t>AK47</t>
  </si>
  <si>
    <t>C7'!AK48 &lt;=C3'!AE48</t>
  </si>
  <si>
    <t>AK48</t>
  </si>
  <si>
    <t>C7'!AK49 &lt;=C3'!AE49</t>
  </si>
  <si>
    <t>AK49</t>
  </si>
  <si>
    <t>C8'!Y22 &lt;=C8'!V22</t>
  </si>
  <si>
    <t>AN17</t>
  </si>
  <si>
    <t>AN18</t>
  </si>
  <si>
    <t>AN19</t>
  </si>
  <si>
    <t>AH38</t>
  </si>
  <si>
    <t>AH39</t>
  </si>
  <si>
    <t>AH40</t>
  </si>
  <si>
    <t>AH41</t>
  </si>
  <si>
    <t>AH42</t>
  </si>
  <si>
    <t>AH43</t>
  </si>
  <si>
    <t>AH44</t>
  </si>
  <si>
    <t>AH45</t>
  </si>
  <si>
    <t>AH46</t>
  </si>
  <si>
    <t>AH47</t>
  </si>
  <si>
    <t>AH48</t>
  </si>
  <si>
    <t>V118</t>
  </si>
  <si>
    <t>V170</t>
  </si>
  <si>
    <t>V217</t>
  </si>
  <si>
    <t>V236</t>
  </si>
  <si>
    <t>V295</t>
  </si>
  <si>
    <t>V300</t>
  </si>
  <si>
    <t>V344</t>
  </si>
  <si>
    <t>V396</t>
  </si>
  <si>
    <t>V443</t>
  </si>
  <si>
    <t>V462</t>
  </si>
  <si>
    <t>V466</t>
  </si>
  <si>
    <t>V467</t>
  </si>
  <si>
    <t>V468</t>
  </si>
  <si>
    <t>V469</t>
  </si>
  <si>
    <t>V470</t>
  </si>
  <si>
    <t>V471</t>
  </si>
  <si>
    <t>V472</t>
  </si>
  <si>
    <t>V473</t>
  </si>
  <si>
    <t>V474</t>
  </si>
  <si>
    <t>V475</t>
  </si>
  <si>
    <t>V476</t>
  </si>
  <si>
    <t>V477</t>
  </si>
  <si>
    <t>V478</t>
  </si>
  <si>
    <t>V479</t>
  </si>
  <si>
    <t>V480</t>
  </si>
  <si>
    <t>V481</t>
  </si>
  <si>
    <t>V482</t>
  </si>
  <si>
    <t>V483</t>
  </si>
  <si>
    <t>V484</t>
  </si>
  <si>
    <t>V485</t>
  </si>
  <si>
    <t>V486</t>
  </si>
  <si>
    <t>V487</t>
  </si>
  <si>
    <t>V488</t>
  </si>
  <si>
    <t>V489</t>
  </si>
  <si>
    <t>V490</t>
  </si>
  <si>
    <t>V491</t>
  </si>
  <si>
    <t>V492</t>
  </si>
  <si>
    <t>V493</t>
  </si>
  <si>
    <t>V494</t>
  </si>
  <si>
    <t>V495</t>
  </si>
  <si>
    <t>V496</t>
  </si>
  <si>
    <t>V497</t>
  </si>
  <si>
    <t>V498</t>
  </si>
  <si>
    <t>V499</t>
  </si>
  <si>
    <t>V500</t>
  </si>
  <si>
    <t>V501</t>
  </si>
  <si>
    <t>V502</t>
  </si>
  <si>
    <t>V503</t>
  </si>
  <si>
    <t>V504</t>
  </si>
  <si>
    <t>V505</t>
  </si>
  <si>
    <t>V506</t>
  </si>
  <si>
    <t>V507</t>
  </si>
  <si>
    <t>V508</t>
  </si>
  <si>
    <t>V509</t>
  </si>
  <si>
    <t>V510</t>
  </si>
  <si>
    <t>V511</t>
  </si>
  <si>
    <t>V512</t>
  </si>
  <si>
    <t>V513</t>
  </si>
  <si>
    <t>V514</t>
  </si>
  <si>
    <t>V515</t>
  </si>
  <si>
    <t>V516</t>
  </si>
  <si>
    <t>V517</t>
  </si>
  <si>
    <t>V518</t>
  </si>
  <si>
    <t>V519</t>
  </si>
  <si>
    <t>V520</t>
  </si>
  <si>
    <t>V521</t>
  </si>
  <si>
    <t>V522</t>
  </si>
  <si>
    <t>V523</t>
  </si>
  <si>
    <t>V524</t>
  </si>
  <si>
    <t>V525</t>
  </si>
  <si>
    <t>V526</t>
  </si>
  <si>
    <t>V527</t>
  </si>
  <si>
    <t>V528</t>
  </si>
  <si>
    <t>V529</t>
  </si>
  <si>
    <t>V530</t>
  </si>
  <si>
    <t>V531</t>
  </si>
  <si>
    <t>V532</t>
  </si>
  <si>
    <t>V533</t>
  </si>
  <si>
    <t>V534</t>
  </si>
  <si>
    <t>V535</t>
  </si>
  <si>
    <t>V536</t>
  </si>
  <si>
    <t>V537</t>
  </si>
  <si>
    <t>V538</t>
  </si>
  <si>
    <t>V539</t>
  </si>
  <si>
    <t>V540</t>
  </si>
  <si>
    <t>V541</t>
  </si>
  <si>
    <t>V542</t>
  </si>
  <si>
    <t>V543</t>
  </si>
  <si>
    <t>V544</t>
  </si>
  <si>
    <t>V545</t>
  </si>
  <si>
    <t>V546</t>
  </si>
  <si>
    <t>V547</t>
  </si>
  <si>
    <t>V548</t>
  </si>
  <si>
    <t>V549</t>
  </si>
  <si>
    <t>V550</t>
  </si>
  <si>
    <t>V551</t>
  </si>
  <si>
    <t>V552</t>
  </si>
  <si>
    <t>V553</t>
  </si>
  <si>
    <t>V554</t>
  </si>
  <si>
    <t>V555</t>
  </si>
  <si>
    <t>V556</t>
  </si>
  <si>
    <t>V557</t>
  </si>
  <si>
    <t>V558</t>
  </si>
  <si>
    <t>V559</t>
  </si>
  <si>
    <t>V560</t>
  </si>
  <si>
    <t>V561</t>
  </si>
  <si>
    <t>V562</t>
  </si>
  <si>
    <t>V563</t>
  </si>
  <si>
    <t>V564</t>
  </si>
  <si>
    <t>V565</t>
  </si>
  <si>
    <t>V566</t>
  </si>
  <si>
    <t>V567</t>
  </si>
  <si>
    <t>V568</t>
  </si>
  <si>
    <t>V569</t>
  </si>
  <si>
    <t>V570</t>
  </si>
  <si>
    <t>V571</t>
  </si>
  <si>
    <t>V572</t>
  </si>
  <si>
    <t>V573</t>
  </si>
  <si>
    <t>V574</t>
  </si>
  <si>
    <t>V575</t>
  </si>
  <si>
    <t>V576</t>
  </si>
  <si>
    <t>V577</t>
  </si>
  <si>
    <t>V578</t>
  </si>
  <si>
    <t>V579</t>
  </si>
  <si>
    <t>V580</t>
  </si>
  <si>
    <t>V581</t>
  </si>
  <si>
    <t>V582</t>
  </si>
  <si>
    <t>V583</t>
  </si>
  <si>
    <t>V584</t>
  </si>
  <si>
    <t>V585</t>
  </si>
  <si>
    <t>V586</t>
  </si>
  <si>
    <t>V587</t>
  </si>
  <si>
    <t>V588</t>
  </si>
  <si>
    <t>V589</t>
  </si>
  <si>
    <t>V590</t>
  </si>
  <si>
    <t>V591</t>
  </si>
  <si>
    <t>V592</t>
  </si>
  <si>
    <t>V593</t>
  </si>
  <si>
    <t>V594</t>
  </si>
  <si>
    <t>V595</t>
  </si>
  <si>
    <t>V596</t>
  </si>
  <si>
    <t>V597</t>
  </si>
  <si>
    <t>V598</t>
  </si>
  <si>
    <t>V599</t>
  </si>
  <si>
    <t>V600</t>
  </si>
  <si>
    <t>V601</t>
  </si>
  <si>
    <t>V602</t>
  </si>
  <si>
    <t>V603</t>
  </si>
  <si>
    <t>V604</t>
  </si>
  <si>
    <t>V605</t>
  </si>
  <si>
    <t>V606</t>
  </si>
  <si>
    <t>V607</t>
  </si>
  <si>
    <t>V608</t>
  </si>
  <si>
    <t>V609</t>
  </si>
  <si>
    <t>V610</t>
  </si>
  <si>
    <t>V611</t>
  </si>
  <si>
    <t>V612</t>
  </si>
  <si>
    <t>V613</t>
  </si>
  <si>
    <t>V614</t>
  </si>
  <si>
    <t>V615</t>
  </si>
  <si>
    <t>V616</t>
  </si>
  <si>
    <t>V617</t>
  </si>
  <si>
    <t>V618</t>
  </si>
  <si>
    <t>V619</t>
  </si>
  <si>
    <t>V620</t>
  </si>
  <si>
    <t>V621</t>
  </si>
  <si>
    <t>V622</t>
  </si>
  <si>
    <t>V623</t>
  </si>
  <si>
    <t>V624</t>
  </si>
  <si>
    <t>V625</t>
  </si>
  <si>
    <t>V626</t>
  </si>
  <si>
    <t>V627</t>
  </si>
  <si>
    <t>V628</t>
  </si>
  <si>
    <t>V629</t>
  </si>
  <si>
    <t>V630</t>
  </si>
  <si>
    <t>V631</t>
  </si>
  <si>
    <t>V632</t>
  </si>
  <si>
    <t>V633</t>
  </si>
  <si>
    <t>V634</t>
  </si>
  <si>
    <t>V635</t>
  </si>
  <si>
    <t>V636</t>
  </si>
  <si>
    <t>V637</t>
  </si>
  <si>
    <t>V638</t>
  </si>
  <si>
    <t>V639</t>
  </si>
  <si>
    <t>V640</t>
  </si>
  <si>
    <t>V641</t>
  </si>
  <si>
    <t>V642</t>
  </si>
  <si>
    <t>V643</t>
  </si>
  <si>
    <t>V644</t>
  </si>
  <si>
    <t>V645</t>
  </si>
  <si>
    <t>V646</t>
  </si>
  <si>
    <t>V647</t>
  </si>
  <si>
    <t>V648</t>
  </si>
  <si>
    <t>V649</t>
  </si>
  <si>
    <t>V650</t>
  </si>
  <si>
    <t>V651</t>
  </si>
  <si>
    <t>V652</t>
  </si>
  <si>
    <t>V653</t>
  </si>
  <si>
    <t>V654</t>
  </si>
  <si>
    <t>V655</t>
  </si>
  <si>
    <t>V656</t>
  </si>
  <si>
    <t>V657</t>
  </si>
  <si>
    <t>V658</t>
  </si>
  <si>
    <t>V659</t>
  </si>
  <si>
    <t>V660</t>
  </si>
  <si>
    <t>V661</t>
  </si>
  <si>
    <t>V662</t>
  </si>
  <si>
    <t>V663</t>
  </si>
  <si>
    <t>V664</t>
  </si>
  <si>
    <t>V665</t>
  </si>
  <si>
    <t>V666</t>
  </si>
  <si>
    <t>V667</t>
  </si>
  <si>
    <t>V668</t>
  </si>
  <si>
    <t>V669</t>
  </si>
  <si>
    <t>V670</t>
  </si>
  <si>
    <t>V671</t>
  </si>
  <si>
    <t>V672</t>
  </si>
  <si>
    <t>V673</t>
  </si>
  <si>
    <t>V674</t>
  </si>
  <si>
    <t>V675</t>
  </si>
  <si>
    <t>V676</t>
  </si>
  <si>
    <t>V677</t>
  </si>
  <si>
    <t>V678</t>
  </si>
  <si>
    <t>V679</t>
  </si>
  <si>
    <t>V680</t>
  </si>
  <si>
    <t>V681</t>
  </si>
  <si>
    <t>V682</t>
  </si>
  <si>
    <t>V683</t>
  </si>
  <si>
    <t>V684</t>
  </si>
  <si>
    <t>V685</t>
  </si>
  <si>
    <t>V686</t>
  </si>
  <si>
    <t>V687</t>
  </si>
  <si>
    <t>V688</t>
  </si>
  <si>
    <t>V689</t>
  </si>
  <si>
    <t>AN24</t>
  </si>
  <si>
    <t>AN25</t>
  </si>
  <si>
    <t>AN26</t>
  </si>
  <si>
    <t>AN27</t>
  </si>
  <si>
    <t>AN28</t>
  </si>
  <si>
    <t>AN29</t>
  </si>
  <si>
    <t>AN30</t>
  </si>
  <si>
    <t>AN31</t>
  </si>
  <si>
    <t>AN32</t>
  </si>
  <si>
    <t>AN33</t>
  </si>
  <si>
    <t>AN34</t>
  </si>
  <si>
    <t>AN35</t>
  </si>
  <si>
    <t>AN36</t>
  </si>
  <si>
    <t>AN37</t>
  </si>
  <si>
    <t>AN38</t>
  </si>
  <si>
    <t>AN39</t>
  </si>
  <si>
    <t>AN40</t>
  </si>
  <si>
    <t>AN41</t>
  </si>
  <si>
    <t>AN42</t>
  </si>
  <si>
    <t>AN43</t>
  </si>
  <si>
    <t>AN44</t>
  </si>
  <si>
    <t>AN45</t>
  </si>
  <si>
    <t>AN46</t>
  </si>
  <si>
    <t>AN47</t>
  </si>
  <si>
    <t>AN48</t>
  </si>
  <si>
    <t>AN49</t>
  </si>
  <si>
    <t>SUM('C2'!V14,'C2'!V15)='C2'!V16</t>
  </si>
  <si>
    <t>SUM(V14,V15)</t>
  </si>
  <si>
    <t>SUM('C2'!V17,'C2'!V18)='C2'!V19</t>
  </si>
  <si>
    <t>SUM(V17,V18)</t>
  </si>
  <si>
    <t>SUM('C2'!V14,'C2'!V17)='C2'!V20</t>
  </si>
  <si>
    <t>SUM(V14,V17)</t>
  </si>
  <si>
    <t>SUM('C2'!V15,'C2'!V18)='C2'!V21</t>
  </si>
  <si>
    <t>SUM(V15,V18)</t>
  </si>
  <si>
    <t>SUM('C2'!V16,'C2'!V19)='C2'!V22</t>
  </si>
  <si>
    <t>SUM(V16,V19)</t>
  </si>
  <si>
    <t>SUM(Y14,Y15)</t>
  </si>
  <si>
    <t>SUM(Y17,Y18)</t>
  </si>
  <si>
    <t>SUM(Y14,Y17)</t>
  </si>
  <si>
    <t>SUM(Y15,Y18)</t>
  </si>
  <si>
    <t>SUM(Y16,Y19)</t>
  </si>
  <si>
    <t>SUM('C2'!AB14,'C2'!AB15)='C2'!AB16</t>
  </si>
  <si>
    <t>SUM(AB14,AB15)</t>
  </si>
  <si>
    <t>SUM('C2'!AB17,'C2'!AB18)='C2'!AB19</t>
  </si>
  <si>
    <t>SUM(AB17,AB18)</t>
  </si>
  <si>
    <t>SUM('C2'!AB14,'C2'!AB17)='C2'!AB20</t>
  </si>
  <si>
    <t>SUM(AB14,AB17)</t>
  </si>
  <si>
    <t>SUM('C2'!AB15,'C2'!AB18)='C2'!AB21</t>
  </si>
  <si>
    <t>SUM(AB15,AB18)</t>
  </si>
  <si>
    <t>SUM('C2'!AB16,'C2'!AB19)='C2'!AB22</t>
  </si>
  <si>
    <t>SUM(AB16,AB19)</t>
  </si>
  <si>
    <t>SUM('C2'!AE14,'C2'!AE15)='C2'!AE16</t>
  </si>
  <si>
    <t>SUM(AE14,AE15)</t>
  </si>
  <si>
    <t>SUM('C2'!AE17,'C2'!AE18)='C2'!AE19</t>
  </si>
  <si>
    <t>SUM(AE17,AE18)</t>
  </si>
  <si>
    <t>SUM('C2'!AE14,'C2'!AE17)='C2'!AE20</t>
  </si>
  <si>
    <t>SUM(AE14,AE17)</t>
  </si>
  <si>
    <t>SUM('C2'!AE15,'C2'!AE18)='C2'!AE21</t>
  </si>
  <si>
    <t>SUM(AE15,AE18)</t>
  </si>
  <si>
    <t>SUM('C2'!AE16,'C2'!AE19)='C2'!AE22</t>
  </si>
  <si>
    <t>SUM(AE16,AE19)</t>
  </si>
  <si>
    <t>SUM('C2'!AH14,'C2'!AH15)='C2'!AH16</t>
  </si>
  <si>
    <t>SUM(AH14,AH15)</t>
  </si>
  <si>
    <t>SUM('C2'!AH17,'C2'!AH18)='C2'!AH19</t>
  </si>
  <si>
    <t>SUM(AH17,AH18)</t>
  </si>
  <si>
    <t>SUM('C2'!AH14,'C2'!AH17)='C2'!AH20</t>
  </si>
  <si>
    <t>SUM(AH14,AH17)</t>
  </si>
  <si>
    <t>SUM('C2'!AH15,'C2'!AH18)='C2'!AH21</t>
  </si>
  <si>
    <t>SUM(AH15,AH18)</t>
  </si>
  <si>
    <t>SUM('C2'!AH16,'C2'!AH19)='C2'!AH22</t>
  </si>
  <si>
    <t>SUM(AH16,AH19)</t>
  </si>
  <si>
    <t>SUM('C2'!AK14,'C2'!AK15)='C2'!AK16</t>
  </si>
  <si>
    <t>SUM(AK14,AK15)</t>
  </si>
  <si>
    <t>SUM('C2'!AK17,'C2'!AK18)='C2'!AK19</t>
  </si>
  <si>
    <t>SUM(AK17,AK18)</t>
  </si>
  <si>
    <t>SUM('C2'!AK14,'C2'!AK17)='C2'!AK20</t>
  </si>
  <si>
    <t>SUM(AK14,AK17)</t>
  </si>
  <si>
    <t>SUM('C2'!AK15,'C2'!AK18)='C2'!AK21</t>
  </si>
  <si>
    <t>SUM(AK15,AK18)</t>
  </si>
  <si>
    <t>SUM('C2'!AK16,'C2'!AK19)='C2'!AK22</t>
  </si>
  <si>
    <t>SUM(AK16,AK19)</t>
  </si>
  <si>
    <t>SUM(V14,Y14,AE14,AK14)</t>
  </si>
  <si>
    <t>SUM(V15,Y15,AE15,AK15)</t>
  </si>
  <si>
    <t>SUM('C2'!AN14,'C2'!AN15)='C2'!AN16</t>
  </si>
  <si>
    <t>SUM(AN14,AN15)</t>
  </si>
  <si>
    <t>SUM(V17,Y17,AE17,AK17)</t>
  </si>
  <si>
    <t>SUM(V18,Y18,AE18,AK18)</t>
  </si>
  <si>
    <t>SUM('C2'!AN17,'C2'!AN18)='C2'!AN19</t>
  </si>
  <si>
    <t>SUM(AN17,AN18)</t>
  </si>
  <si>
    <t>SUM('C2'!AN14,'C2'!AN17)='C2'!AN20</t>
  </si>
  <si>
    <t>SUM(AN14,AN17)</t>
  </si>
  <si>
    <t>SUM('C2'!AN15,'C2'!AN18)='C2'!AN21</t>
  </si>
  <si>
    <t>SUM(AN15,AN18)</t>
  </si>
  <si>
    <t>SUM('C2'!AN16,'C2'!AN19)='C2'!AN22</t>
  </si>
  <si>
    <t>SUM(AN16,AN19)</t>
  </si>
  <si>
    <t>SUM(V23,Y23,AE23,AK23)</t>
  </si>
  <si>
    <t>SUM('C3'!V14:'C3'!V24)='C3'!V25</t>
  </si>
  <si>
    <t>SUM(V14:V24)</t>
  </si>
  <si>
    <t>SUM('C3'!V26:'C3'!V36)='C3'!V37</t>
  </si>
  <si>
    <t>SUM(V26:V36)</t>
  </si>
  <si>
    <t>SUM('C3'!V14,'C3'!V26)='C3'!V38</t>
  </si>
  <si>
    <t>SUM(V14,V26)</t>
  </si>
  <si>
    <t>SUM('C3'!V15,'C3'!V27)='C3'!V39</t>
  </si>
  <si>
    <t>SUM(V15,V27)</t>
  </si>
  <si>
    <t>SUM('C3'!V16,'C3'!V28)='C3'!V40</t>
  </si>
  <si>
    <t>SUM(V16,V28)</t>
  </si>
  <si>
    <t>SUM('C3'!V17,'C3'!V29)='C3'!V41</t>
  </si>
  <si>
    <t>SUM(V17,V29)</t>
  </si>
  <si>
    <t>SUM('C3'!V18,'C3'!V30)='C3'!V42</t>
  </si>
  <si>
    <t>SUM(V18,V30)</t>
  </si>
  <si>
    <t>SUM('C3'!V19,'C3'!V31)='C3'!V43</t>
  </si>
  <si>
    <t>SUM(V19,V31)</t>
  </si>
  <si>
    <t>SUM('C3'!V20,'C3'!V32)='C3'!V44</t>
  </si>
  <si>
    <t>SUM(V20,V32)</t>
  </si>
  <si>
    <t>SUM('C3'!V21,'C3'!V33)='C3'!V45</t>
  </si>
  <si>
    <t>SUM(V21,V33)</t>
  </si>
  <si>
    <t>SUM('C3'!V22,'C3'!V34)='C3'!V46</t>
  </si>
  <si>
    <t>SUM(V22,V34)</t>
  </si>
  <si>
    <t>SUM('C3'!V23,'C3'!V35)='C3'!V47</t>
  </si>
  <si>
    <t>SUM(V23,V35)</t>
  </si>
  <si>
    <t>SUM('C3'!V24,'C3'!V36)='C3'!V48</t>
  </si>
  <si>
    <t>SUM(V24,V36)</t>
  </si>
  <si>
    <t>SUM('C3'!V25,'C3'!V37)='C3'!V49</t>
  </si>
  <si>
    <t>SUM(V25,V37)</t>
  </si>
  <si>
    <t>SUM('C3'!Y14:'C3'!Y24)='C3'!Y25</t>
  </si>
  <si>
    <t>SUM(Y14:Y24)</t>
  </si>
  <si>
    <t>SUM('C3'!Y26:'C3'!Y36)='C3'!Y37</t>
  </si>
  <si>
    <t>SUM(Y26:Y36)</t>
  </si>
  <si>
    <t>SUM('C3'!Y14,'C3'!Y26)='C3'!Y38</t>
  </si>
  <si>
    <t>SUM(Y14,Y26)</t>
  </si>
  <si>
    <t>SUM('C3'!Y15,'C3'!Y27)='C3'!Y39</t>
  </si>
  <si>
    <t>SUM(Y15,Y27)</t>
  </si>
  <si>
    <t>SUM('C3'!Y16,'C3'!Y28)='C3'!Y40</t>
  </si>
  <si>
    <t>SUM(Y16,Y28)</t>
  </si>
  <si>
    <t>SUM('C3'!Y17,'C3'!Y29)='C3'!Y41</t>
  </si>
  <si>
    <t>SUM(Y17,Y29)</t>
  </si>
  <si>
    <t>SUM('C3'!Y18,'C3'!Y30)='C3'!Y42</t>
  </si>
  <si>
    <t>SUM(Y18,Y30)</t>
  </si>
  <si>
    <t>SUM('C3'!Y19,'C3'!Y31)='C3'!Y43</t>
  </si>
  <si>
    <t>SUM(Y19,Y31)</t>
  </si>
  <si>
    <t>SUM('C3'!Y20,'C3'!Y32)='C3'!Y44</t>
  </si>
  <si>
    <t>SUM(Y20,Y32)</t>
  </si>
  <si>
    <t>SUM('C3'!Y21,'C3'!Y33)='C3'!Y45</t>
  </si>
  <si>
    <t>SUM(Y21,Y33)</t>
  </si>
  <si>
    <t>SUM('C3'!Y22,'C3'!Y34)='C3'!Y46</t>
  </si>
  <si>
    <t>SUM(Y22,Y34)</t>
  </si>
  <si>
    <t>SUM('C3'!Y23,'C3'!Y35)='C3'!Y47</t>
  </si>
  <si>
    <t>SUM(Y23,Y35)</t>
  </si>
  <si>
    <t>SUM('C3'!Y24,'C3'!Y36)='C3'!Y48</t>
  </si>
  <si>
    <t>SUM(Y24,Y36)</t>
  </si>
  <si>
    <t>SUM('C3'!Y25,'C3'!Y37)='C3'!Y49</t>
  </si>
  <si>
    <t>SUM(Y25,Y37)</t>
  </si>
  <si>
    <t>SUM('C3'!AB14:'C3'!AB24)='C3'!AB25</t>
  </si>
  <si>
    <t>SUM(AB14:AB24)</t>
  </si>
  <si>
    <t>SUM('C3'!AB26:'C3'!AB36)='C3'!AB37</t>
  </si>
  <si>
    <t>SUM(AB26:AB36)</t>
  </si>
  <si>
    <t>SUM('C3'!AB14,'C3'!AB26)='C3'!AB38</t>
  </si>
  <si>
    <t>SUM(AB14,AB26)</t>
  </si>
  <si>
    <t>SUM('C3'!AB15,'C3'!AB27)='C3'!AB39</t>
  </si>
  <si>
    <t>SUM(AB15,AB27)</t>
  </si>
  <si>
    <t>SUM('C3'!AB16,'C3'!AB28)='C3'!AB40</t>
  </si>
  <si>
    <t>SUM(AB16,AB28)</t>
  </si>
  <si>
    <t>SUM('C3'!AB17,'C3'!AB29)='C3'!AB41</t>
  </si>
  <si>
    <t>SUM(AB17,AB29)</t>
  </si>
  <si>
    <t>SUM('C3'!AB18,'C3'!AB30)='C3'!AB42</t>
  </si>
  <si>
    <t>SUM(AB18,AB30)</t>
  </si>
  <si>
    <t>SUM('C3'!AB19,'C3'!AB31)='C3'!AB43</t>
  </si>
  <si>
    <t>SUM(AB19,AB31)</t>
  </si>
  <si>
    <t>SUM('C3'!AB20,'C3'!AB32)='C3'!AB44</t>
  </si>
  <si>
    <t>SUM(AB20,AB32)</t>
  </si>
  <si>
    <t>SUM('C3'!AB21,'C3'!AB33)='C3'!AB45</t>
  </si>
  <si>
    <t>SUM(AB21,AB33)</t>
  </si>
  <si>
    <t>SUM('C3'!AB22,'C3'!AB34)='C3'!AB46</t>
  </si>
  <si>
    <t>SUM(AB22,AB34)</t>
  </si>
  <si>
    <t>SUM('C3'!AB23,'C3'!AB35)='C3'!AB47</t>
  </si>
  <si>
    <t>SUM(AB23,AB35)</t>
  </si>
  <si>
    <t>SUM('C3'!AB24,'C3'!AB36)='C3'!AB48</t>
  </si>
  <si>
    <t>SUM(AB24,AB36)</t>
  </si>
  <si>
    <t>SUM('C3'!AB25,'C3'!AB37)='C3'!AB49</t>
  </si>
  <si>
    <t>SUM(AB25,AB37)</t>
  </si>
  <si>
    <t>SUM('C3'!AE14:'C3'!AE24)='C3'!AE25</t>
  </si>
  <si>
    <t>SUM(AE14:AE24)</t>
  </si>
  <si>
    <t>SUM('C3'!AE26:'C3'!AE36)='C3'!AE37</t>
  </si>
  <si>
    <t>SUM(AE26:AE36)</t>
  </si>
  <si>
    <t>SUM('C3'!AE14,'C3'!AE26)='C3'!AE38</t>
  </si>
  <si>
    <t>SUM(AE14,AE26)</t>
  </si>
  <si>
    <t>SUM('C3'!AE15,'C3'!AE27)='C3'!AE39</t>
  </si>
  <si>
    <t>SUM(AE15,AE27)</t>
  </si>
  <si>
    <t>SUM('C3'!AE16,'C3'!AE28)='C3'!AE40</t>
  </si>
  <si>
    <t>SUM(AE16,AE28)</t>
  </si>
  <si>
    <t>SUM('C3'!AE17,'C3'!AE29)='C3'!AE41</t>
  </si>
  <si>
    <t>SUM(AE17,AE29)</t>
  </si>
  <si>
    <t>SUM('C3'!AE18,'C3'!AE30)='C3'!AE42</t>
  </si>
  <si>
    <t>SUM(AE18,AE30)</t>
  </si>
  <si>
    <t>SUM('C3'!AE19,'C3'!AE31)='C3'!AE43</t>
  </si>
  <si>
    <t>SUM(AE19,AE31)</t>
  </si>
  <si>
    <t>SUM('C3'!AE20,'C3'!AE32)='C3'!AE44</t>
  </si>
  <si>
    <t>SUM(AE20,AE32)</t>
  </si>
  <si>
    <t>SUM('C3'!AE21,'C3'!AE33)='C3'!AE45</t>
  </si>
  <si>
    <t>SUM(AE21,AE33)</t>
  </si>
  <si>
    <t>SUM('C3'!AE22,'C3'!AE34)='C3'!AE46</t>
  </si>
  <si>
    <t>SUM(AE22,AE34)</t>
  </si>
  <si>
    <t>SUM('C3'!AE23,'C3'!AE35)='C3'!AE47</t>
  </si>
  <si>
    <t>SUM(AE23,AE35)</t>
  </si>
  <si>
    <t>SUM('C3'!AE24,'C3'!AE36)='C3'!AE48</t>
  </si>
  <si>
    <t>SUM(AE24,AE36)</t>
  </si>
  <si>
    <t>SUM('C3'!AE25,'C3'!AE37)='C3'!AE49</t>
  </si>
  <si>
    <t>SUM(AE25,AE37)</t>
  </si>
  <si>
    <t>SUM('C3'!AH14:'C3'!AH24)='C3'!AH25</t>
  </si>
  <si>
    <t>SUM(AH14:AH24)</t>
  </si>
  <si>
    <t>SUM('C3'!AH26:'C3'!AH36)='C3'!AH37</t>
  </si>
  <si>
    <t>SUM(AH26:AH36)</t>
  </si>
  <si>
    <t>SUM('C3'!AH14,'C3'!AH26)='C3'!AH38</t>
  </si>
  <si>
    <t>SUM(AH14,AH26)</t>
  </si>
  <si>
    <t>SUM('C3'!AH15,'C3'!AH27)='C3'!AH39</t>
  </si>
  <si>
    <t>SUM(AH15,AH27)</t>
  </si>
  <si>
    <t>SUM('C3'!AH16,'C3'!AH28)='C3'!AH40</t>
  </si>
  <si>
    <t>SUM(AH16,AH28)</t>
  </si>
  <si>
    <t>SUM('C3'!AH17,'C3'!AH29)='C3'!AH41</t>
  </si>
  <si>
    <t>SUM(AH17,AH29)</t>
  </si>
  <si>
    <t>SUM('C3'!AH18,'C3'!AH30)='C3'!AH42</t>
  </si>
  <si>
    <t>SUM(AH18,AH30)</t>
  </si>
  <si>
    <t>SUM('C3'!AH19,'C3'!AH31)='C3'!AH43</t>
  </si>
  <si>
    <t>SUM(AH19,AH31)</t>
  </si>
  <si>
    <t>SUM('C3'!AH20,'C3'!AH32)='C3'!AH44</t>
  </si>
  <si>
    <t>SUM(AH20,AH32)</t>
  </si>
  <si>
    <t>SUM('C3'!AH21,'C3'!AH33)='C3'!AH45</t>
  </si>
  <si>
    <t>SUM(AH21,AH33)</t>
  </si>
  <si>
    <t>SUM('C3'!AH22,'C3'!AH34)='C3'!AH46</t>
  </si>
  <si>
    <t>SUM(AH22,AH34)</t>
  </si>
  <si>
    <t>SUM('C3'!AH23,'C3'!AH35)='C3'!AH47</t>
  </si>
  <si>
    <t>SUM(AH23,AH35)</t>
  </si>
  <si>
    <t>SUM('C3'!AH24,'C3'!AH36)='C3'!AH48</t>
  </si>
  <si>
    <t>SUM(AH24,AH36)</t>
  </si>
  <si>
    <t>SUM('C3'!AH25,'C3'!AH37)='C3'!AH49</t>
  </si>
  <si>
    <t>SUM(AH25,AH37)</t>
  </si>
  <si>
    <t>SUM('C4'!V14,'C4'!V15)='C4'!V16</t>
  </si>
  <si>
    <t>SUM('C4'!Y14,'C4'!Y15)='C4'!Y16</t>
  </si>
  <si>
    <t>SUM('C4'!AB14,'C4'!AB15)='C4'!AB16</t>
  </si>
  <si>
    <t>SUM('C4'!AE14,'C4'!AE15)='C4'!AE16</t>
  </si>
  <si>
    <t>SUM('C4'!AH14,'C4'!AH15)='C4'!AH16</t>
  </si>
  <si>
    <t>SUM('C4'!AK14,'C4'!AK15)='C4'!AK16</t>
  </si>
  <si>
    <t>SUM('C4'!AN14,'C4'!AN15)='C4'!AN16</t>
  </si>
  <si>
    <t>SUM('C5'!V14:'C5'!V41)='C5'!V42</t>
  </si>
  <si>
    <t>SUM(V14:V41)</t>
  </si>
  <si>
    <t>SUM('C5'!V44:'C5'!V71)='C5'!V72</t>
  </si>
  <si>
    <t>SUM(V44:V71)</t>
  </si>
  <si>
    <t>SUM('C5'!V14,'C5'!V44)='C5'!V74</t>
  </si>
  <si>
    <t>SUM(V14,V44)</t>
  </si>
  <si>
    <t>SUM('C5'!V15,'C5'!V45)='C5'!V75</t>
  </si>
  <si>
    <t>SUM(V15,V45)</t>
  </si>
  <si>
    <t>SUM('C5'!V16,'C5'!V46)='C5'!V76</t>
  </si>
  <si>
    <t>SUM(V16,V46)</t>
  </si>
  <si>
    <t>SUM('C5'!V17,'C5'!V47)='C5'!V77</t>
  </si>
  <si>
    <t>SUM(V17,V47)</t>
  </si>
  <si>
    <t>SUM('C5'!V18,'C5'!V48)='C5'!V78</t>
  </si>
  <si>
    <t>SUM(V18,V48)</t>
  </si>
  <si>
    <t>SUM('C5'!V19,'C5'!V49)='C5'!V79</t>
  </si>
  <si>
    <t>SUM(V19,V49)</t>
  </si>
  <si>
    <t>SUM('C5'!V20,'C5'!V50)='C5'!V80</t>
  </si>
  <si>
    <t>SUM(V20,V50)</t>
  </si>
  <si>
    <t>SUM('C5'!V21,'C5'!V51)='C5'!V81</t>
  </si>
  <si>
    <t>SUM(V21,V51)</t>
  </si>
  <si>
    <t>SUM('C5'!V22,'C5'!V52)='C5'!V82</t>
  </si>
  <si>
    <t>SUM(V22,V52)</t>
  </si>
  <si>
    <t>SUM('C5'!V23,'C5'!V53)='C5'!V83</t>
  </si>
  <si>
    <t>SUM(V23,V53)</t>
  </si>
  <si>
    <t>SUM('C5'!V24,'C5'!V54)='C5'!V84</t>
  </si>
  <si>
    <t>SUM(V24,V54)</t>
  </si>
  <si>
    <t>SUM('C5'!V25,'C5'!V55)='C5'!V85</t>
  </si>
  <si>
    <t>SUM(V25,V55)</t>
  </si>
  <si>
    <t>SUM('C5'!V26,'C5'!V56)='C5'!V86</t>
  </si>
  <si>
    <t>SUM(V26,V56)</t>
  </si>
  <si>
    <t>SUM('C5'!V27,'C5'!V57)='C5'!V87</t>
  </si>
  <si>
    <t>SUM(V27,V57)</t>
  </si>
  <si>
    <t>SUM('C5'!V28,'C5'!V58)='C5'!V88</t>
  </si>
  <si>
    <t>SUM(V28,V58)</t>
  </si>
  <si>
    <t>SUM('C5'!V29,'C5'!V59)='C5'!V89</t>
  </si>
  <si>
    <t>SUM(V29,V59)</t>
  </si>
  <si>
    <t>SUM('C5'!V30,'C5'!V60)='C5'!V90</t>
  </si>
  <si>
    <t>SUM(V30,V60)</t>
  </si>
  <si>
    <t>SUM('C5'!V31,'C5'!V61)='C5'!V91</t>
  </si>
  <si>
    <t>SUM(V31,V61)</t>
  </si>
  <si>
    <t>SUM('C5'!V32,'C5'!V62)='C5'!V92</t>
  </si>
  <si>
    <t>SUM(V32,V62)</t>
  </si>
  <si>
    <t>SUM('C5'!V33,'C5'!V63)='C5'!V93</t>
  </si>
  <si>
    <t>SUM(V33,V63)</t>
  </si>
  <si>
    <t>SUM('C5'!V34,'C5'!V64)='C5'!V94</t>
  </si>
  <si>
    <t>SUM(V34,V64)</t>
  </si>
  <si>
    <t>SUM('C5'!V35,'C5'!V65)='C5'!V95</t>
  </si>
  <si>
    <t>SUM(V35,V65)</t>
  </si>
  <si>
    <t>SUM('C5'!V36,'C5'!V66)='C5'!V96</t>
  </si>
  <si>
    <t>SUM(V36,V66)</t>
  </si>
  <si>
    <t>SUM('C5'!V37,'C5'!V67)='C5'!V97</t>
  </si>
  <si>
    <t>SUM(V37,V67)</t>
  </si>
  <si>
    <t>SUM('C5'!V38,'C5'!V68)='C5'!V98</t>
  </si>
  <si>
    <t>SUM(V38,V68)</t>
  </si>
  <si>
    <t>SUM('C5'!V39,'C5'!V69)='C5'!V99</t>
  </si>
  <si>
    <t>SUM(V39,V69)</t>
  </si>
  <si>
    <t>SUM('C5'!V40,'C5'!V70)='C5'!V100</t>
  </si>
  <si>
    <t>SUM(V40,V70)</t>
  </si>
  <si>
    <t>SUM('C5'!V41,'C5'!V71)='C5'!V101</t>
  </si>
  <si>
    <t>SUM(V41,V71)</t>
  </si>
  <si>
    <t>SUM('C5'!V42,'C5'!V72)='C5'!V102</t>
  </si>
  <si>
    <t>SUM(V42,V72)</t>
  </si>
  <si>
    <t>SUM('C5'!Y14:'C5'!Y41)='C5'!Y42</t>
  </si>
  <si>
    <t>SUM(Y14:Y41)</t>
  </si>
  <si>
    <t>SUM('C5'!Y44:'C5'!Y71)='C5'!Y72</t>
  </si>
  <si>
    <t>SUM(Y44:Y71)</t>
  </si>
  <si>
    <t>SUM('C5'!Y14,'C5'!Y44)='C5'!Y74</t>
  </si>
  <si>
    <t>SUM(Y14,Y44)</t>
  </si>
  <si>
    <t>SUM('C5'!Y15,'C5'!Y45)='C5'!Y75</t>
  </si>
  <si>
    <t>SUM(Y15,Y45)</t>
  </si>
  <si>
    <t>SUM('C5'!Y16,'C5'!Y46)='C5'!Y76</t>
  </si>
  <si>
    <t>SUM(Y16,Y46)</t>
  </si>
  <si>
    <t>SUM('C5'!Y17,'C5'!Y47)='C5'!Y77</t>
  </si>
  <si>
    <t>SUM(Y17,Y47)</t>
  </si>
  <si>
    <t>SUM('C5'!Y18,'C5'!Y48)='C5'!Y78</t>
  </si>
  <si>
    <t>SUM(Y18,Y48)</t>
  </si>
  <si>
    <t>SUM('C5'!Y19,'C5'!Y49)='C5'!Y79</t>
  </si>
  <si>
    <t>SUM(Y19,Y49)</t>
  </si>
  <si>
    <t>SUM('C5'!Y20,'C5'!Y50)='C5'!Y80</t>
  </si>
  <si>
    <t>SUM(Y20,Y50)</t>
  </si>
  <si>
    <t>SUM('C5'!Y21,'C5'!Y51)='C5'!Y81</t>
  </si>
  <si>
    <t>SUM(Y21,Y51)</t>
  </si>
  <si>
    <t>SUM('C5'!Y22,'C5'!Y52)='C5'!Y82</t>
  </si>
  <si>
    <t>SUM(Y22,Y52)</t>
  </si>
  <si>
    <t>SUM('C5'!Y23,'C5'!Y53)='C5'!Y83</t>
  </si>
  <si>
    <t>SUM(Y23,Y53)</t>
  </si>
  <si>
    <t>SUM('C5'!Y24,'C5'!Y54)='C5'!Y84</t>
  </si>
  <si>
    <t>SUM(Y24,Y54)</t>
  </si>
  <si>
    <t>SUM('C5'!Y25,'C5'!Y55)='C5'!Y85</t>
  </si>
  <si>
    <t>SUM(Y25,Y55)</t>
  </si>
  <si>
    <t>SUM('C5'!Y26,'C5'!Y56)='C5'!Y86</t>
  </si>
  <si>
    <t>SUM(Y26,Y56)</t>
  </si>
  <si>
    <t>SUM('C5'!Y27,'C5'!Y57)='C5'!Y87</t>
  </si>
  <si>
    <t>SUM(Y27,Y57)</t>
  </si>
  <si>
    <t>SUM('C5'!Y28,'C5'!Y58)='C5'!Y88</t>
  </si>
  <si>
    <t>SUM(Y28,Y58)</t>
  </si>
  <si>
    <t>SUM('C5'!Y29,'C5'!Y59)='C5'!Y89</t>
  </si>
  <si>
    <t>SUM(Y29,Y59)</t>
  </si>
  <si>
    <t>SUM('C5'!Y30,'C5'!Y60)='C5'!Y90</t>
  </si>
  <si>
    <t>SUM(Y30,Y60)</t>
  </si>
  <si>
    <t>SUM('C5'!Y31,'C5'!Y61)='C5'!Y91</t>
  </si>
  <si>
    <t>SUM(Y31,Y61)</t>
  </si>
  <si>
    <t>SUM('C5'!Y32,'C5'!Y62)='C5'!Y92</t>
  </si>
  <si>
    <t>SUM(Y32,Y62)</t>
  </si>
  <si>
    <t>SUM('C5'!Y33,'C5'!Y63)='C5'!Y93</t>
  </si>
  <si>
    <t>SUM(Y33,Y63)</t>
  </si>
  <si>
    <t>SUM('C5'!Y34,'C5'!Y64)='C5'!Y94</t>
  </si>
  <si>
    <t>SUM(Y34,Y64)</t>
  </si>
  <si>
    <t>SUM('C5'!Y35,'C5'!Y65)='C5'!Y95</t>
  </si>
  <si>
    <t>SUM(Y35,Y65)</t>
  </si>
  <si>
    <t>SUM('C5'!Y36,'C5'!Y66)='C5'!Y96</t>
  </si>
  <si>
    <t>SUM(Y36,Y66)</t>
  </si>
  <si>
    <t>SUM('C5'!Y37,'C5'!Y67)='C5'!Y97</t>
  </si>
  <si>
    <t>SUM(Y37,Y67)</t>
  </si>
  <si>
    <t>SUM('C5'!Y38,'C5'!Y68)='C5'!Y98</t>
  </si>
  <si>
    <t>SUM(Y38,Y68)</t>
  </si>
  <si>
    <t>SUM('C5'!Y39,'C5'!Y69)='C5'!Y99</t>
  </si>
  <si>
    <t>SUM(Y39,Y69)</t>
  </si>
  <si>
    <t>SUM('C5'!Y40,'C5'!Y70)='C5'!Y100</t>
  </si>
  <si>
    <t>SUM(Y40,Y70)</t>
  </si>
  <si>
    <t>SUM('C5'!Y41,'C5'!Y71)='C5'!Y101</t>
  </si>
  <si>
    <t>SUM(Y41,Y71)</t>
  </si>
  <si>
    <t>SUM('C5'!Y42,'C5'!Y72)='C5'!Y102</t>
  </si>
  <si>
    <t>SUM(Y42,Y72)</t>
  </si>
  <si>
    <t>SUM('C6'!V14:'C6'!V68)='C6'!V69</t>
  </si>
  <si>
    <t>SUM(V14:V68)</t>
  </si>
  <si>
    <t>SUM('C6'!V70:'C6'!V73)='C6'!V74</t>
  </si>
  <si>
    <t>SUM(V70:V73)</t>
  </si>
  <si>
    <t>SUM('C6'!V75:'C6'!V117)='C6'!V118</t>
  </si>
  <si>
    <t>SUM(V75:V117)</t>
  </si>
  <si>
    <t>SUM('C6'!V119:'C6'!V169)='C6'!V170</t>
  </si>
  <si>
    <t>SUM(V119:V169)</t>
  </si>
  <si>
    <t>SUM('C6'!V171:'C6'!V216)='C6'!V217</t>
  </si>
  <si>
    <t>SUM(V171:V216)</t>
  </si>
  <si>
    <t>SUM('C6'!V218:'C6'!V235)='C6'!V236</t>
  </si>
  <si>
    <t>SUM(V218:V235)</t>
  </si>
  <si>
    <t>SUM('C6'!V69,'C6'!V74,'C6'!V118,'C6'!V170,'C6'!V217,'C6'!V236,'C6'!V237)='C6'!V238</t>
  </si>
  <si>
    <t>SUM(V69,V74,V118,V170,V217,V236,V237)</t>
  </si>
  <si>
    <t>SUM('C6'!V240:'C6'!V294)='C6'!V295</t>
  </si>
  <si>
    <t>SUM(V240:V294)</t>
  </si>
  <si>
    <t>SUM('C6'!V296:'C6'!V299)='C6'!V300</t>
  </si>
  <si>
    <t>SUM(V296:V299)</t>
  </si>
  <si>
    <t>SUM('C6'!V301:'C6'!V343)='C6'!V344</t>
  </si>
  <si>
    <t>SUM(V301:V343)</t>
  </si>
  <si>
    <t>SUM('C6'!V345:'C6'!V395)='C6'!V396</t>
  </si>
  <si>
    <t>SUM(V345:V395)</t>
  </si>
  <si>
    <t>SUM('C6'!V397:'C6'!V442)='C6'!V443</t>
  </si>
  <si>
    <t>SUM(V397:V442)</t>
  </si>
  <si>
    <t>SUM('C6'!V444:'C6'!V461)='C6'!V462</t>
  </si>
  <si>
    <t>SUM(V444:V461)</t>
  </si>
  <si>
    <t>SUM('C6'!V295,'C6'!V300,'C6'!V344,'C6'!V396,'C6'!V443,'C6'!V462,'C6'!V463)='C6'!V464</t>
  </si>
  <si>
    <t>SUM(V295,V300,V344,V396,V443,V462,V463)</t>
  </si>
  <si>
    <t>SUM('C6'!V14,'C6'!V240)='C6'!V466</t>
  </si>
  <si>
    <t>SUM(V14,V240)</t>
  </si>
  <si>
    <t>SUM('C6'!V15,'C6'!V241)='C6'!V467</t>
  </si>
  <si>
    <t>SUM(V15,V241)</t>
  </si>
  <si>
    <t>SUM('C6'!V16,'C6'!V242)='C6'!V468</t>
  </si>
  <si>
    <t>SUM(V16,V242)</t>
  </si>
  <si>
    <t>SUM('C6'!V17,'C6'!V243)='C6'!V469</t>
  </si>
  <si>
    <t>SUM(V17,V243)</t>
  </si>
  <si>
    <t>SUM('C6'!V18,'C6'!V244)='C6'!V470</t>
  </si>
  <si>
    <t>SUM(V18,V244)</t>
  </si>
  <si>
    <t>SUM('C6'!V19,'C6'!V245)='C6'!V471</t>
  </si>
  <si>
    <t>SUM(V19,V245)</t>
  </si>
  <si>
    <t>SUM('C6'!V20,'C6'!V246)='C6'!V472</t>
  </si>
  <si>
    <t>SUM(V20,V246)</t>
  </si>
  <si>
    <t>SUM('C6'!V21,'C6'!V247)='C6'!V473</t>
  </si>
  <si>
    <t>SUM(V21,V247)</t>
  </si>
  <si>
    <t>SUM('C6'!V22,'C6'!V248)='C6'!V474</t>
  </si>
  <si>
    <t>SUM(V22,V248)</t>
  </si>
  <si>
    <t>SUM('C6'!V23,'C6'!V249)='C6'!V475</t>
  </si>
  <si>
    <t>SUM(V23,V249)</t>
  </si>
  <si>
    <t>SUM('C6'!V24,'C6'!V250)='C6'!V476</t>
  </si>
  <si>
    <t>SUM(V24,V250)</t>
  </si>
  <si>
    <t>SUM('C6'!V25,'C6'!V251)='C6'!V477</t>
  </si>
  <si>
    <t>SUM(V25,V251)</t>
  </si>
  <si>
    <t>SUM('C6'!V26,'C6'!V252)='C6'!V478</t>
  </si>
  <si>
    <t>SUM(V26,V252)</t>
  </si>
  <si>
    <t>SUM('C6'!V27,'C6'!V253)='C6'!V479</t>
  </si>
  <si>
    <t>SUM(V27,V253)</t>
  </si>
  <si>
    <t>SUM('C6'!V28,'C6'!V254)='C6'!V480</t>
  </si>
  <si>
    <t>SUM(V28,V254)</t>
  </si>
  <si>
    <t>SUM('C6'!V29,'C6'!V255)='C6'!V481</t>
  </si>
  <si>
    <t>SUM(V29,V255)</t>
  </si>
  <si>
    <t>SUM('C6'!V30,'C6'!V256)='C6'!V482</t>
  </si>
  <si>
    <t>SUM(V30,V256)</t>
  </si>
  <si>
    <t>SUM('C6'!V31,'C6'!V257)='C6'!V483</t>
  </si>
  <si>
    <t>SUM(V31,V257)</t>
  </si>
  <si>
    <t>SUM('C6'!V32,'C6'!V258)='C6'!V484</t>
  </si>
  <si>
    <t>SUM(V32,V258)</t>
  </si>
  <si>
    <t>SUM('C6'!V33,'C6'!V259)='C6'!V485</t>
  </si>
  <si>
    <t>SUM(V33,V259)</t>
  </si>
  <si>
    <t>SUM('C6'!V34,'C6'!V260)='C6'!V486</t>
  </si>
  <si>
    <t>SUM(V34,V260)</t>
  </si>
  <si>
    <t>SUM('C6'!V35,'C6'!V261)='C6'!V487</t>
  </si>
  <si>
    <t>SUM(V35,V261)</t>
  </si>
  <si>
    <t>SUM('C6'!V36,'C6'!V262)='C6'!V488</t>
  </si>
  <si>
    <t>SUM(V36,V262)</t>
  </si>
  <si>
    <t>SUM('C6'!V37,'C6'!V263)='C6'!V489</t>
  </si>
  <si>
    <t>SUM(V37,V263)</t>
  </si>
  <si>
    <t>SUM('C6'!V38,'C6'!V264)='C6'!V490</t>
  </si>
  <si>
    <t>SUM(V38,V264)</t>
  </si>
  <si>
    <t>SUM('C6'!V39,'C6'!V265)='C6'!V491</t>
  </si>
  <si>
    <t>SUM(V39,V265)</t>
  </si>
  <si>
    <t>SUM('C6'!V40,'C6'!V266)='C6'!V492</t>
  </si>
  <si>
    <t>SUM(V40,V266)</t>
  </si>
  <si>
    <t>SUM('C6'!V41,'C6'!V267)='C6'!V493</t>
  </si>
  <si>
    <t>SUM(V41,V267)</t>
  </si>
  <si>
    <t>SUM('C6'!V42,'C6'!V268)='C6'!V494</t>
  </si>
  <si>
    <t>SUM(V42,V268)</t>
  </si>
  <si>
    <t>SUM('C6'!V43,'C6'!V269)='C6'!V495</t>
  </si>
  <si>
    <t>SUM(V43,V269)</t>
  </si>
  <si>
    <t>SUM('C6'!V44,'C6'!V270)='C6'!V496</t>
  </si>
  <si>
    <t>SUM(V44,V270)</t>
  </si>
  <si>
    <t>SUM('C6'!V45,'C6'!V271)='C6'!V497</t>
  </si>
  <si>
    <t>SUM(V45,V271)</t>
  </si>
  <si>
    <t>SUM('C6'!V46,'C6'!V272)='C6'!V498</t>
  </si>
  <si>
    <t>SUM(V46,V272)</t>
  </si>
  <si>
    <t>SUM('C6'!V47,'C6'!V273)='C6'!V499</t>
  </si>
  <si>
    <t>SUM(V47,V273)</t>
  </si>
  <si>
    <t>SUM('C6'!V48,'C6'!V274)='C6'!V500</t>
  </si>
  <si>
    <t>SUM(V48,V274)</t>
  </si>
  <si>
    <t>SUM('C6'!V49,'C6'!V275)='C6'!V501</t>
  </si>
  <si>
    <t>SUM(V49,V275)</t>
  </si>
  <si>
    <t>SUM('C6'!V50,'C6'!V276)='C6'!V502</t>
  </si>
  <si>
    <t>SUM(V50,V276)</t>
  </si>
  <si>
    <t>SUM('C6'!V51,'C6'!V277)='C6'!V503</t>
  </si>
  <si>
    <t>SUM(V51,V277)</t>
  </si>
  <si>
    <t>SUM('C6'!V52,'C6'!V278)='C6'!V504</t>
  </si>
  <si>
    <t>SUM(V52,V278)</t>
  </si>
  <si>
    <t>SUM('C6'!V53,'C6'!V279)='C6'!V505</t>
  </si>
  <si>
    <t>SUM(V53,V279)</t>
  </si>
  <si>
    <t>SUM('C6'!V54,'C6'!V280)='C6'!V506</t>
  </si>
  <si>
    <t>SUM(V54,V280)</t>
  </si>
  <si>
    <t>SUM('C6'!V55,'C6'!V281)='C6'!V507</t>
  </si>
  <si>
    <t>SUM(V55,V281)</t>
  </si>
  <si>
    <t>SUM('C6'!V56,'C6'!V282)='C6'!V508</t>
  </si>
  <si>
    <t>SUM(V56,V282)</t>
  </si>
  <si>
    <t>SUM('C6'!V57,'C6'!V283)='C6'!V509</t>
  </si>
  <si>
    <t>SUM(V57,V283)</t>
  </si>
  <si>
    <t>SUM('C6'!V58,'C6'!V284)='C6'!V510</t>
  </si>
  <si>
    <t>SUM(V58,V284)</t>
  </si>
  <si>
    <t>SUM('C6'!V59,'C6'!V285)='C6'!V511</t>
  </si>
  <si>
    <t>SUM(V59,V285)</t>
  </si>
  <si>
    <t>SUM('C6'!V60,'C6'!V286)='C6'!V512</t>
  </si>
  <si>
    <t>SUM(V60,V286)</t>
  </si>
  <si>
    <t>SUM('C6'!V61,'C6'!V287)='C6'!V513</t>
  </si>
  <si>
    <t>SUM(V61,V287)</t>
  </si>
  <si>
    <t>SUM('C6'!V62,'C6'!V288)='C6'!V514</t>
  </si>
  <si>
    <t>SUM(V62,V288)</t>
  </si>
  <si>
    <t>SUM('C6'!V63,'C6'!V289)='C6'!V515</t>
  </si>
  <si>
    <t>SUM(V63,V289)</t>
  </si>
  <si>
    <t>SUM('C6'!V64,'C6'!V290)='C6'!V516</t>
  </si>
  <si>
    <t>SUM(V64,V290)</t>
  </si>
  <si>
    <t>SUM('C6'!V65,'C6'!V291)='C6'!V517</t>
  </si>
  <si>
    <t>SUM(V65,V291)</t>
  </si>
  <si>
    <t>SUM('C6'!V66,'C6'!V292)='C6'!V518</t>
  </si>
  <si>
    <t>SUM(V66,V292)</t>
  </si>
  <si>
    <t>SUM('C6'!V67,'C6'!V293)='C6'!V519</t>
  </si>
  <si>
    <t>SUM(V67,V293)</t>
  </si>
  <si>
    <t>SUM('C6'!V68,'C6'!V294)='C6'!V520</t>
  </si>
  <si>
    <t>SUM(V68,V294)</t>
  </si>
  <si>
    <t>SUM('C6'!V69,'C6'!V295)='C6'!V521</t>
  </si>
  <si>
    <t>SUM(V69,V295)</t>
  </si>
  <si>
    <t>SUM('C6'!V70,'C6'!V296)='C6'!V522</t>
  </si>
  <si>
    <t>SUM(V70,V296)</t>
  </si>
  <si>
    <t>SUM('C6'!V71,'C6'!V297)='C6'!V523</t>
  </si>
  <si>
    <t>SUM(V71,V297)</t>
  </si>
  <si>
    <t>SUM('C6'!V72,'C6'!V298)='C6'!V524</t>
  </si>
  <si>
    <t>SUM(V72,V298)</t>
  </si>
  <si>
    <t>SUM('C6'!V73,'C6'!V299)='C6'!V525</t>
  </si>
  <si>
    <t>SUM(V73,V299)</t>
  </si>
  <si>
    <t>SUM('C6'!V74,'C6'!V300)='C6'!V526</t>
  </si>
  <si>
    <t>SUM(V74,V300)</t>
  </si>
  <si>
    <t>SUM('C6'!V75,'C6'!V301)='C6'!V527</t>
  </si>
  <si>
    <t>SUM(V75,V301)</t>
  </si>
  <si>
    <t>SUM('C6'!V76,'C6'!V302)='C6'!V528</t>
  </si>
  <si>
    <t>SUM(V76,V302)</t>
  </si>
  <si>
    <t>SUM('C6'!V77,'C6'!V303)='C6'!V529</t>
  </si>
  <si>
    <t>SUM(V77,V303)</t>
  </si>
  <si>
    <t>SUM('C6'!V78,'C6'!V304)='C6'!V530</t>
  </si>
  <si>
    <t>SUM(V78,V304)</t>
  </si>
  <si>
    <t>SUM('C6'!V79,'C6'!V305)='C6'!V531</t>
  </si>
  <si>
    <t>SUM(V79,V305)</t>
  </si>
  <si>
    <t>SUM('C6'!V80,'C6'!V306)='C6'!V532</t>
  </si>
  <si>
    <t>SUM(V80,V306)</t>
  </si>
  <si>
    <t>SUM('C6'!V81,'C6'!V307)='C6'!V533</t>
  </si>
  <si>
    <t>SUM(V81,V307)</t>
  </si>
  <si>
    <t>SUM('C6'!V82,'C6'!V308)='C6'!V534</t>
  </si>
  <si>
    <t>SUM(V82,V308)</t>
  </si>
  <si>
    <t>SUM('C6'!V83,'C6'!V309)='C6'!V535</t>
  </si>
  <si>
    <t>SUM(V83,V309)</t>
  </si>
  <si>
    <t>SUM('C6'!V84,'C6'!V310)='C6'!V536</t>
  </si>
  <si>
    <t>SUM(V84,V310)</t>
  </si>
  <si>
    <t>SUM('C6'!V85,'C6'!V311)='C6'!V537</t>
  </si>
  <si>
    <t>SUM(V85,V311)</t>
  </si>
  <si>
    <t>SUM('C6'!V86,'C6'!V312)='C6'!V538</t>
  </si>
  <si>
    <t>SUM(V86,V312)</t>
  </si>
  <si>
    <t>SUM('C6'!V87,'C6'!V313)='C6'!V539</t>
  </si>
  <si>
    <t>SUM(V87,V313)</t>
  </si>
  <si>
    <t>SUM('C6'!V88,'C6'!V314)='C6'!V540</t>
  </si>
  <si>
    <t>SUM(V88,V314)</t>
  </si>
  <si>
    <t>SUM('C6'!V89,'C6'!V315)='C6'!V541</t>
  </si>
  <si>
    <t>SUM(V89,V315)</t>
  </si>
  <si>
    <t>SUM('C6'!V90,'C6'!V316)='C6'!V542</t>
  </si>
  <si>
    <t>SUM(V90,V316)</t>
  </si>
  <si>
    <t>SUM('C6'!V91,'C6'!V317)='C6'!V543</t>
  </si>
  <si>
    <t>SUM(V91,V317)</t>
  </si>
  <si>
    <t>SUM('C6'!V92,'C6'!V318)='C6'!V544</t>
  </si>
  <si>
    <t>SUM(V92,V318)</t>
  </si>
  <si>
    <t>SUM('C6'!V93,'C6'!V319)='C6'!V545</t>
  </si>
  <si>
    <t>SUM(V93,V319)</t>
  </si>
  <si>
    <t>SUM('C6'!V94,'C6'!V320)='C6'!V546</t>
  </si>
  <si>
    <t>SUM(V94,V320)</t>
  </si>
  <si>
    <t>SUM('C6'!V95,'C6'!V321)='C6'!V547</t>
  </si>
  <si>
    <t>SUM(V95,V321)</t>
  </si>
  <si>
    <t>SUM('C6'!V96,'C6'!V322)='C6'!V548</t>
  </si>
  <si>
    <t>SUM(V96,V322)</t>
  </si>
  <si>
    <t>SUM('C6'!V97,'C6'!V323)='C6'!V549</t>
  </si>
  <si>
    <t>SUM(V97,V323)</t>
  </si>
  <si>
    <t>SUM('C6'!V98,'C6'!V324)='C6'!V550</t>
  </si>
  <si>
    <t>SUM(V98,V324)</t>
  </si>
  <si>
    <t>SUM('C6'!V99,'C6'!V325)='C6'!V551</t>
  </si>
  <si>
    <t>SUM(V99,V325)</t>
  </si>
  <si>
    <t>SUM('C6'!V100,'C6'!V326)='C6'!V552</t>
  </si>
  <si>
    <t>SUM(V100,V326)</t>
  </si>
  <si>
    <t>SUM('C6'!V101,'C6'!V327)='C6'!V553</t>
  </si>
  <si>
    <t>SUM(V101,V327)</t>
  </si>
  <si>
    <t>SUM('C6'!V102,'C6'!V328)='C6'!V554</t>
  </si>
  <si>
    <t>SUM(V102,V328)</t>
  </si>
  <si>
    <t>SUM('C6'!V103,'C6'!V329)='C6'!V555</t>
  </si>
  <si>
    <t>SUM(V103,V329)</t>
  </si>
  <si>
    <t>SUM('C6'!V104,'C6'!V330)='C6'!V556</t>
  </si>
  <si>
    <t>SUM(V104,V330)</t>
  </si>
  <si>
    <t>SUM('C6'!V105,'C6'!V331)='C6'!V557</t>
  </si>
  <si>
    <t>SUM(V105,V331)</t>
  </si>
  <si>
    <t>SUM('C6'!V106,'C6'!V332)='C6'!V558</t>
  </si>
  <si>
    <t>SUM(V106,V332)</t>
  </si>
  <si>
    <t>SUM('C6'!V107,'C6'!V333)='C6'!V559</t>
  </si>
  <si>
    <t>SUM(V107,V333)</t>
  </si>
  <si>
    <t>SUM('C6'!V108,'C6'!V334)='C6'!V560</t>
  </si>
  <si>
    <t>SUM(V108,V334)</t>
  </si>
  <si>
    <t>SUM('C6'!V109,'C6'!V335)='C6'!V561</t>
  </si>
  <si>
    <t>SUM(V109,V335)</t>
  </si>
  <si>
    <t>SUM('C6'!V110,'C6'!V336)='C6'!V562</t>
  </si>
  <si>
    <t>SUM(V110,V336)</t>
  </si>
  <si>
    <t>SUM('C6'!V111,'C6'!V337)='C6'!V563</t>
  </si>
  <si>
    <t>SUM(V111,V337)</t>
  </si>
  <si>
    <t>SUM('C6'!V112,'C6'!V338)='C6'!V564</t>
  </si>
  <si>
    <t>SUM(V112,V338)</t>
  </si>
  <si>
    <t>SUM('C6'!V113,'C6'!V339)='C6'!V565</t>
  </si>
  <si>
    <t>SUM(V113,V339)</t>
  </si>
  <si>
    <t>SUM('C6'!V114,'C6'!V340)='C6'!V566</t>
  </si>
  <si>
    <t>SUM(V114,V340)</t>
  </si>
  <si>
    <t>SUM('C6'!V115,'C6'!V341)='C6'!V567</t>
  </si>
  <si>
    <t>SUM(V115,V341)</t>
  </si>
  <si>
    <t>SUM('C6'!V116,'C6'!V342)='C6'!V568</t>
  </si>
  <si>
    <t>SUM(V116,V342)</t>
  </si>
  <si>
    <t>SUM('C6'!V117,'C6'!V343)='C6'!V569</t>
  </si>
  <si>
    <t>SUM(V117,V343)</t>
  </si>
  <si>
    <t>SUM('C6'!V118,'C6'!V344)='C6'!V570</t>
  </si>
  <si>
    <t>SUM(V118,V344)</t>
  </si>
  <si>
    <t>SUM('C6'!V119,'C6'!V345)='C6'!V571</t>
  </si>
  <si>
    <t>SUM(V119,V345)</t>
  </si>
  <si>
    <t>SUM('C6'!V120,'C6'!V346)='C6'!V572</t>
  </si>
  <si>
    <t>SUM(V120,V346)</t>
  </si>
  <si>
    <t>SUM('C6'!V121,'C6'!V347)='C6'!V573</t>
  </si>
  <si>
    <t>SUM(V121,V347)</t>
  </si>
  <si>
    <t>SUM('C6'!V122,'C6'!V348)='C6'!V574</t>
  </si>
  <si>
    <t>SUM(V122,V348)</t>
  </si>
  <si>
    <t>SUM('C6'!V123,'C6'!V349)='C6'!V575</t>
  </si>
  <si>
    <t>SUM(V123,V349)</t>
  </si>
  <si>
    <t>SUM('C6'!V124,'C6'!V350)='C6'!V576</t>
  </si>
  <si>
    <t>SUM(V124,V350)</t>
  </si>
  <si>
    <t>SUM('C6'!V125,'C6'!V351)='C6'!V577</t>
  </si>
  <si>
    <t>SUM(V125,V351)</t>
  </si>
  <si>
    <t>SUM('C6'!V126,'C6'!V352)='C6'!V578</t>
  </si>
  <si>
    <t>SUM(V126,V352)</t>
  </si>
  <si>
    <t>SUM('C6'!V127,'C6'!V353)='C6'!V579</t>
  </si>
  <si>
    <t>SUM(V127,V353)</t>
  </si>
  <si>
    <t>SUM('C6'!V128,'C6'!V354)='C6'!V580</t>
  </si>
  <si>
    <t>SUM(V128,V354)</t>
  </si>
  <si>
    <t>SUM('C6'!V129,'C6'!V355)='C6'!V581</t>
  </si>
  <si>
    <t>SUM(V129,V355)</t>
  </si>
  <si>
    <t>SUM('C6'!V130,'C6'!V356)='C6'!V582</t>
  </si>
  <si>
    <t>SUM(V130,V356)</t>
  </si>
  <si>
    <t>SUM('C6'!V131,'C6'!V357)='C6'!V583</t>
  </si>
  <si>
    <t>SUM(V131,V357)</t>
  </si>
  <si>
    <t>SUM('C6'!V132,'C6'!V358)='C6'!V584</t>
  </si>
  <si>
    <t>SUM(V132,V358)</t>
  </si>
  <si>
    <t>SUM('C6'!V133,'C6'!V359)='C6'!V585</t>
  </si>
  <si>
    <t>SUM(V133,V359)</t>
  </si>
  <si>
    <t>SUM('C6'!V134,'C6'!V360)='C6'!V586</t>
  </si>
  <si>
    <t>SUM(V134,V360)</t>
  </si>
  <si>
    <t>SUM('C6'!V135,'C6'!V361)='C6'!V587</t>
  </si>
  <si>
    <t>SUM(V135,V361)</t>
  </si>
  <si>
    <t>SUM('C6'!V136,'C6'!V362)='C6'!V588</t>
  </si>
  <si>
    <t>SUM(V136,V362)</t>
  </si>
  <si>
    <t>SUM('C6'!V137,'C6'!V363)='C6'!V589</t>
  </si>
  <si>
    <t>SUM(V137,V363)</t>
  </si>
  <si>
    <t>SUM('C6'!V138,'C6'!V364)='C6'!V590</t>
  </si>
  <si>
    <t>SUM(V138,V364)</t>
  </si>
  <si>
    <t>SUM('C6'!V139,'C6'!V365)='C6'!V591</t>
  </si>
  <si>
    <t>SUM(V139,V365)</t>
  </si>
  <si>
    <t>SUM('C6'!V140,'C6'!V366)='C6'!V592</t>
  </si>
  <si>
    <t>SUM(V140,V366)</t>
  </si>
  <si>
    <t>SUM('C6'!V141,'C6'!V367)='C6'!V593</t>
  </si>
  <si>
    <t>SUM(V141,V367)</t>
  </si>
  <si>
    <t>SUM('C6'!V142,'C6'!V368)='C6'!V594</t>
  </si>
  <si>
    <t>SUM(V142,V368)</t>
  </si>
  <si>
    <t>SUM('C6'!V143,'C6'!V369)='C6'!V595</t>
  </si>
  <si>
    <t>SUM(V143,V369)</t>
  </si>
  <si>
    <t>SUM('C6'!V144,'C6'!V370)='C6'!V596</t>
  </si>
  <si>
    <t>SUM(V144,V370)</t>
  </si>
  <si>
    <t>SUM('C6'!V145,'C6'!V371)='C6'!V597</t>
  </si>
  <si>
    <t>SUM(V145,V371)</t>
  </si>
  <si>
    <t>SUM('C6'!V146,'C6'!V372)='C6'!V598</t>
  </si>
  <si>
    <t>SUM(V146,V372)</t>
  </si>
  <si>
    <t>SUM('C6'!V147,'C6'!V373)='C6'!V599</t>
  </si>
  <si>
    <t>SUM(V147,V373)</t>
  </si>
  <si>
    <t>SUM('C6'!V148,'C6'!V374)='C6'!V600</t>
  </si>
  <si>
    <t>SUM(V148,V374)</t>
  </si>
  <si>
    <t>SUM('C6'!V149,'C6'!V375)='C6'!V601</t>
  </si>
  <si>
    <t>SUM(V149,V375)</t>
  </si>
  <si>
    <t>SUM('C6'!V150,'C6'!V376)='C6'!V602</t>
  </si>
  <si>
    <t>SUM(V150,V376)</t>
  </si>
  <si>
    <t>SUM('C6'!V151,'C6'!V377)='C6'!V603</t>
  </si>
  <si>
    <t>SUM(V151,V377)</t>
  </si>
  <si>
    <t>SUM('C6'!V152,'C6'!V378)='C6'!V604</t>
  </si>
  <si>
    <t>SUM(V152,V378)</t>
  </si>
  <si>
    <t>SUM('C6'!V153,'C6'!V379)='C6'!V605</t>
  </si>
  <si>
    <t>SUM(V153,V379)</t>
  </si>
  <si>
    <t>SUM('C6'!V154,'C6'!V380)='C6'!V606</t>
  </si>
  <si>
    <t>SUM(V154,V380)</t>
  </si>
  <si>
    <t>SUM('C6'!V155,'C6'!V381)='C6'!V607</t>
  </si>
  <si>
    <t>SUM(V155,V381)</t>
  </si>
  <si>
    <t>SUM('C6'!V156,'C6'!V382)='C6'!V608</t>
  </si>
  <si>
    <t>SUM(V156,V382)</t>
  </si>
  <si>
    <t>SUM('C6'!V157,'C6'!V383)='C6'!V609</t>
  </si>
  <si>
    <t>SUM(V157,V383)</t>
  </si>
  <si>
    <t>SUM('C6'!V158,'C6'!V384)='C6'!V610</t>
  </si>
  <si>
    <t>SUM(V158,V384)</t>
  </si>
  <si>
    <t>SUM('C6'!V159,'C6'!V385)='C6'!V611</t>
  </si>
  <si>
    <t>SUM(V159,V385)</t>
  </si>
  <si>
    <t>SUM('C6'!V160,'C6'!V386)='C6'!V612</t>
  </si>
  <si>
    <t>SUM(V160,V386)</t>
  </si>
  <si>
    <t>SUM('C6'!V161,'C6'!V387)='C6'!V613</t>
  </si>
  <si>
    <t>SUM(V161,V387)</t>
  </si>
  <si>
    <t>SUM('C6'!V162,'C6'!V388)='C6'!V614</t>
  </si>
  <si>
    <t>SUM(V162,V388)</t>
  </si>
  <si>
    <t>SUM('C6'!V163,'C6'!V389)='C6'!V615</t>
  </si>
  <si>
    <t>SUM(V163,V389)</t>
  </si>
  <si>
    <t>SUM('C6'!V164,'C6'!V390)='C6'!V616</t>
  </si>
  <si>
    <t>SUM(V164,V390)</t>
  </si>
  <si>
    <t>SUM('C6'!V165,'C6'!V391)='C6'!V617</t>
  </si>
  <si>
    <t>SUM(V165,V391)</t>
  </si>
  <si>
    <t>SUM('C6'!V166,'C6'!V392)='C6'!V618</t>
  </si>
  <si>
    <t>SUM(V166,V392)</t>
  </si>
  <si>
    <t>SUM('C6'!V167,'C6'!V393)='C6'!V619</t>
  </si>
  <si>
    <t>SUM(V167,V393)</t>
  </si>
  <si>
    <t>SUM('C6'!V168,'C6'!V394)='C6'!V620</t>
  </si>
  <si>
    <t>SUM(V168,V394)</t>
  </si>
  <si>
    <t>SUM('C6'!V169,'C6'!V395)='C6'!V621</t>
  </si>
  <si>
    <t>SUM(V169,V395)</t>
  </si>
  <si>
    <t>SUM('C6'!V170,'C6'!V396)='C6'!V622</t>
  </si>
  <si>
    <t>SUM(V170,V396)</t>
  </si>
  <si>
    <t>SUM('C6'!V171,'C6'!V397)='C6'!V623</t>
  </si>
  <si>
    <t>SUM(V171,V397)</t>
  </si>
  <si>
    <t>SUM('C6'!V172,'C6'!V398)='C6'!V624</t>
  </si>
  <si>
    <t>SUM(V172,V398)</t>
  </si>
  <si>
    <t>SUM('C6'!V173,'C6'!V399)='C6'!V625</t>
  </si>
  <si>
    <t>SUM(V173,V399)</t>
  </si>
  <si>
    <t>SUM('C6'!V174,'C6'!V400)='C6'!V626</t>
  </si>
  <si>
    <t>SUM(V174,V400)</t>
  </si>
  <si>
    <t>SUM('C6'!V175,'C6'!V401)='C6'!V627</t>
  </si>
  <si>
    <t>SUM(V175,V401)</t>
  </si>
  <si>
    <t>SUM('C6'!V176,'C6'!V402)='C6'!V628</t>
  </si>
  <si>
    <t>SUM(V176,V402)</t>
  </si>
  <si>
    <t>SUM('C6'!V177,'C6'!V403)='C6'!V629</t>
  </si>
  <si>
    <t>SUM(V177,V403)</t>
  </si>
  <si>
    <t>SUM('C6'!V178,'C6'!V404)='C6'!V630</t>
  </si>
  <si>
    <t>SUM(V178,V404)</t>
  </si>
  <si>
    <t>SUM('C6'!V179,'C6'!V405)='C6'!V631</t>
  </si>
  <si>
    <t>SUM(V179,V405)</t>
  </si>
  <si>
    <t>SUM('C6'!V180,'C6'!V406)='C6'!V632</t>
  </si>
  <si>
    <t>SUM(V180,V406)</t>
  </si>
  <si>
    <t>SUM('C6'!V181,'C6'!V407)='C6'!V633</t>
  </si>
  <si>
    <t>SUM(V181,V407)</t>
  </si>
  <si>
    <t>SUM('C6'!V182,'C6'!V408)='C6'!V634</t>
  </si>
  <si>
    <t>SUM(V182,V408)</t>
  </si>
  <si>
    <t>SUM('C6'!V183,'C6'!V409)='C6'!V635</t>
  </si>
  <si>
    <t>SUM(V183,V409)</t>
  </si>
  <si>
    <t>SUM('C6'!V184,'C6'!V410)='C6'!V636</t>
  </si>
  <si>
    <t>SUM(V184,V410)</t>
  </si>
  <si>
    <t>SUM('C6'!V185,'C6'!V411)='C6'!V637</t>
  </si>
  <si>
    <t>SUM(V185,V411)</t>
  </si>
  <si>
    <t>SUM('C6'!V186,'C6'!V412)='C6'!V638</t>
  </si>
  <si>
    <t>SUM(V186,V412)</t>
  </si>
  <si>
    <t>SUM('C6'!V187,'C6'!V413)='C6'!V639</t>
  </si>
  <si>
    <t>SUM(V187,V413)</t>
  </si>
  <si>
    <t>SUM('C6'!V188,'C6'!V414)='C6'!V640</t>
  </si>
  <si>
    <t>SUM(V188,V414)</t>
  </si>
  <si>
    <t>SUM('C6'!V189,'C6'!V415)='C6'!V641</t>
  </si>
  <si>
    <t>SUM(V189,V415)</t>
  </si>
  <si>
    <t>SUM('C6'!V190,'C6'!V416)='C6'!V642</t>
  </si>
  <si>
    <t>SUM(V190,V416)</t>
  </si>
  <si>
    <t>SUM('C6'!V191,'C6'!V417)='C6'!V643</t>
  </si>
  <si>
    <t>SUM(V191,V417)</t>
  </si>
  <si>
    <t>SUM('C6'!V192,'C6'!V418)='C6'!V644</t>
  </si>
  <si>
    <t>SUM(V192,V418)</t>
  </si>
  <si>
    <t>SUM('C6'!V193,'C6'!V419)='C6'!V645</t>
  </si>
  <si>
    <t>SUM(V193,V419)</t>
  </si>
  <si>
    <t>SUM('C6'!V194,'C6'!V420)='C6'!V646</t>
  </si>
  <si>
    <t>SUM(V194,V420)</t>
  </si>
  <si>
    <t>SUM('C6'!V195,'C6'!V421)='C6'!V647</t>
  </si>
  <si>
    <t>SUM(V195,V421)</t>
  </si>
  <si>
    <t>SUM('C6'!V196,'C6'!V422)='C6'!V648</t>
  </si>
  <si>
    <t>SUM(V196,V422)</t>
  </si>
  <si>
    <t>SUM('C6'!V197,'C6'!V423)='C6'!V649</t>
  </si>
  <si>
    <t>SUM(V197,V423)</t>
  </si>
  <si>
    <t>SUM('C6'!V198,'C6'!V424)='C6'!V650</t>
  </si>
  <si>
    <t>SUM(V198,V424)</t>
  </si>
  <si>
    <t>SUM('C6'!V199,'C6'!V425)='C6'!V651</t>
  </si>
  <si>
    <t>SUM(V199,V425)</t>
  </si>
  <si>
    <t>SUM('C6'!V200,'C6'!V426)='C6'!V652</t>
  </si>
  <si>
    <t>SUM(V200,V426)</t>
  </si>
  <si>
    <t>SUM('C6'!V201,'C6'!V427)='C6'!V653</t>
  </si>
  <si>
    <t>SUM(V201,V427)</t>
  </si>
  <si>
    <t>SUM('C6'!V202,'C6'!V428)='C6'!V654</t>
  </si>
  <si>
    <t>SUM(V202,V428)</t>
  </si>
  <si>
    <t>SUM('C6'!V203,'C6'!V429)='C6'!V655</t>
  </si>
  <si>
    <t>SUM(V203,V429)</t>
  </si>
  <si>
    <t>SUM('C6'!V204,'C6'!V430)='C6'!V656</t>
  </si>
  <si>
    <t>SUM(V204,V430)</t>
  </si>
  <si>
    <t>SUM('C6'!V205,'C6'!V431)='C6'!V657</t>
  </si>
  <si>
    <t>SUM(V205,V431)</t>
  </si>
  <si>
    <t>SUM('C6'!V206,'C6'!V432)='C6'!V658</t>
  </si>
  <si>
    <t>SUM(V206,V432)</t>
  </si>
  <si>
    <t>SUM('C6'!V207,'C6'!V433)='C6'!V659</t>
  </si>
  <si>
    <t>SUM(V207,V433)</t>
  </si>
  <si>
    <t>SUM('C6'!V208,'C6'!V434)='C6'!V660</t>
  </si>
  <si>
    <t>SUM(V208,V434)</t>
  </si>
  <si>
    <t>SUM('C6'!V209,'C6'!V435)='C6'!V661</t>
  </si>
  <si>
    <t>SUM(V209,V435)</t>
  </si>
  <si>
    <t>SUM('C6'!V210,'C6'!V436)='C6'!V662</t>
  </si>
  <si>
    <t>SUM(V210,V436)</t>
  </si>
  <si>
    <t>SUM('C6'!V211,'C6'!V437)='C6'!V663</t>
  </si>
  <si>
    <t>SUM(V211,V437)</t>
  </si>
  <si>
    <t>SUM('C6'!V212,'C6'!V438)='C6'!V664</t>
  </si>
  <si>
    <t>SUM(V212,V438)</t>
  </si>
  <si>
    <t>SUM('C6'!V213,'C6'!V439)='C6'!V665</t>
  </si>
  <si>
    <t>SUM(V213,V439)</t>
  </si>
  <si>
    <t>SUM('C6'!V214,'C6'!V440)='C6'!V666</t>
  </si>
  <si>
    <t>SUM(V214,V440)</t>
  </si>
  <si>
    <t>SUM('C6'!V215,'C6'!V441)='C6'!V667</t>
  </si>
  <si>
    <t>SUM(V215,V441)</t>
  </si>
  <si>
    <t>SUM('C6'!V216,'C6'!V442)='C6'!V668</t>
  </si>
  <si>
    <t>SUM(V216,V442)</t>
  </si>
  <si>
    <t>SUM('C6'!V217,'C6'!V443)='C6'!V669</t>
  </si>
  <si>
    <t>SUM(V217,V443)</t>
  </si>
  <si>
    <t>SUM('C6'!V218,'C6'!V444)='C6'!V670</t>
  </si>
  <si>
    <t>SUM(V218,V444)</t>
  </si>
  <si>
    <t>SUM('C6'!V219,'C6'!V445)='C6'!V671</t>
  </si>
  <si>
    <t>SUM(V219,V445)</t>
  </si>
  <si>
    <t>SUM('C6'!V220,'C6'!V446)='C6'!V672</t>
  </si>
  <si>
    <t>SUM(V220,V446)</t>
  </si>
  <si>
    <t>SUM('C6'!V221,'C6'!V447)='C6'!V673</t>
  </si>
  <si>
    <t>SUM(V221,V447)</t>
  </si>
  <si>
    <t>SUM('C6'!V222,'C6'!V448)='C6'!V674</t>
  </si>
  <si>
    <t>SUM(V222,V448)</t>
  </si>
  <si>
    <t>SUM('C6'!V223,'C6'!V449)='C6'!V675</t>
  </si>
  <si>
    <t>SUM(V223,V449)</t>
  </si>
  <si>
    <t>SUM('C6'!V224,'C6'!V450)='C6'!V676</t>
  </si>
  <si>
    <t>SUM(V224,V450)</t>
  </si>
  <si>
    <t>SUM('C6'!V225,'C6'!V451)='C6'!V677</t>
  </si>
  <si>
    <t>SUM(V225,V451)</t>
  </si>
  <si>
    <t>SUM('C6'!V226,'C6'!V452)='C6'!V678</t>
  </si>
  <si>
    <t>SUM(V226,V452)</t>
  </si>
  <si>
    <t>SUM('C6'!V227,'C6'!V453)='C6'!V679</t>
  </si>
  <si>
    <t>SUM(V227,V453)</t>
  </si>
  <si>
    <t>SUM('C6'!V228,'C6'!V454)='C6'!V680</t>
  </si>
  <si>
    <t>SUM(V228,V454)</t>
  </si>
  <si>
    <t>SUM('C6'!V229,'C6'!V455)='C6'!V681</t>
  </si>
  <si>
    <t>SUM(V229,V455)</t>
  </si>
  <si>
    <t>SUM('C6'!V230,'C6'!V456)='C6'!V682</t>
  </si>
  <si>
    <t>SUM(V230,V456)</t>
  </si>
  <si>
    <t>SUM('C6'!V231,'C6'!V457)='C6'!V683</t>
  </si>
  <si>
    <t>SUM(V231,V457)</t>
  </si>
  <si>
    <t>SUM('C6'!V232,'C6'!V458)='C6'!V684</t>
  </si>
  <si>
    <t>SUM(V232,V458)</t>
  </si>
  <si>
    <t>SUM('C6'!V233,'C6'!V459)='C6'!V685</t>
  </si>
  <si>
    <t>SUM(V233,V459)</t>
  </si>
  <si>
    <t>SUM('C6'!V234,'C6'!V460)='C6'!V686</t>
  </si>
  <si>
    <t>SUM(V234,V460)</t>
  </si>
  <si>
    <t>SUM('C6'!V235,'C6'!V461)='C6'!V687</t>
  </si>
  <si>
    <t>SUM(V235,V461)</t>
  </si>
  <si>
    <t>SUM('C6'!V236,'C6'!V462)='C6'!V688</t>
  </si>
  <si>
    <t>SUM(V236,V462)</t>
  </si>
  <si>
    <t>SUM('C6'!V237,'C6'!V463)='C6'!V689</t>
  </si>
  <si>
    <t>SUM(V237,V463)</t>
  </si>
  <si>
    <t>SUM('C6'!V238,'C6'!V464)='C6'!V690</t>
  </si>
  <si>
    <t>SUM(V238,V464)</t>
  </si>
  <si>
    <t>SUM('C7'!V14:'C7'!V24)='C7'!V25</t>
  </si>
  <si>
    <t>SUM('C7'!V26:'C7'!V36)='C7'!V37</t>
  </si>
  <si>
    <t>SUM('C7'!V14,'C7'!V26)='C7'!V38</t>
  </si>
  <si>
    <t>SUM('C7'!V15,'C7'!V27)='C7'!V39</t>
  </si>
  <si>
    <t>SUM('C7'!V16,'C7'!V28)='C7'!V40</t>
  </si>
  <si>
    <t>SUM('C7'!V17,'C7'!V29)='C7'!V41</t>
  </si>
  <si>
    <t>SUM('C7'!V18,'C7'!V30)='C7'!V42</t>
  </si>
  <si>
    <t>SUM('C7'!V19,'C7'!V31)='C7'!V43</t>
  </si>
  <si>
    <t>SUM('C7'!V20,'C7'!V32)='C7'!V44</t>
  </si>
  <si>
    <t>SUM('C7'!V21,'C7'!V33)='C7'!V45</t>
  </si>
  <si>
    <t>SUM('C7'!V22,'C7'!V34)='C7'!V46</t>
  </si>
  <si>
    <t>SUM('C7'!V23,'C7'!V35)='C7'!V47</t>
  </si>
  <si>
    <t>SUM('C7'!V24,'C7'!V36)='C7'!V48</t>
  </si>
  <si>
    <t>SUM('C7'!V25,'C7'!V37)='C7'!V49</t>
  </si>
  <si>
    <t>SUM('C7'!Y14:'C7'!Y24)='C7'!Y25</t>
  </si>
  <si>
    <t>SUM('C7'!Y26:'C7'!Y36)='C7'!Y37</t>
  </si>
  <si>
    <t>SUM('C7'!Y14,'C7'!Y26)='C7'!Y38</t>
  </si>
  <si>
    <t>SUM('C7'!Y15,'C7'!Y27)='C7'!Y39</t>
  </si>
  <si>
    <t>SUM('C7'!Y16,'C7'!Y28)='C7'!Y40</t>
  </si>
  <si>
    <t>SUM('C7'!Y17,'C7'!Y29)='C7'!Y41</t>
  </si>
  <si>
    <t>SUM('C7'!Y18,'C7'!Y30)='C7'!Y42</t>
  </si>
  <si>
    <t>SUM('C7'!Y19,'C7'!Y31)='C7'!Y43</t>
  </si>
  <si>
    <t>SUM('C7'!Y20,'C7'!Y32)='C7'!Y44</t>
  </si>
  <si>
    <t>SUM('C7'!Y21,'C7'!Y33)='C7'!Y45</t>
  </si>
  <si>
    <t>SUM('C7'!Y22,'C7'!Y34)='C7'!Y46</t>
  </si>
  <si>
    <t>SUM('C7'!Y23,'C7'!Y35)='C7'!Y47</t>
  </si>
  <si>
    <t>SUM('C7'!Y24,'C7'!Y36)='C7'!Y48</t>
  </si>
  <si>
    <t>SUM('C7'!Y25,'C7'!Y37)='C7'!Y49</t>
  </si>
  <si>
    <t>SUM('C7'!AB14:'C7'!AB24)='C7'!AB25</t>
  </si>
  <si>
    <t>SUM('C7'!AB26:'C7'!AB36)='C7'!AB37</t>
  </si>
  <si>
    <t>SUM('C7'!AB14,'C7'!AB26)='C7'!AB38</t>
  </si>
  <si>
    <t>SUM('C7'!AB15,'C7'!AB27)='C7'!AB39</t>
  </si>
  <si>
    <t>SUM('C7'!AB16,'C7'!AB28)='C7'!AB40</t>
  </si>
  <si>
    <t>SUM('C7'!AB17,'C7'!AB29)='C7'!AB41</t>
  </si>
  <si>
    <t>SUM('C7'!AB18,'C7'!AB30)='C7'!AB42</t>
  </si>
  <si>
    <t>SUM('C7'!AB19,'C7'!AB31)='C7'!AB43</t>
  </si>
  <si>
    <t>SUM('C7'!AB20,'C7'!AB32)='C7'!AB44</t>
  </si>
  <si>
    <t>SUM('C7'!AB21,'C7'!AB33)='C7'!AB45</t>
  </si>
  <si>
    <t>SUM('C7'!AB22,'C7'!AB34)='C7'!AB46</t>
  </si>
  <si>
    <t>SUM('C7'!AB23,'C7'!AB35)='C7'!AB47</t>
  </si>
  <si>
    <t>SUM('C7'!AB24,'C7'!AB36)='C7'!AB48</t>
  </si>
  <si>
    <t>SUM('C7'!AB25,'C7'!AB37)='C7'!AB49</t>
  </si>
  <si>
    <t>SUM('C7'!AE14:'C7'!AE24)='C7'!AE25</t>
  </si>
  <si>
    <t>SUM('C7'!AE26:'C7'!AE36)='C7'!AE37</t>
  </si>
  <si>
    <t>SUM('C7'!AE14,'C7'!AE26)='C7'!AE38</t>
  </si>
  <si>
    <t>SUM('C7'!AE15,'C7'!AE27)='C7'!AE39</t>
  </si>
  <si>
    <t>SUM('C7'!AE16,'C7'!AE28)='C7'!AE40</t>
  </si>
  <si>
    <t>SUM('C7'!AE17,'C7'!AE29)='C7'!AE41</t>
  </si>
  <si>
    <t>SUM('C7'!AE18,'C7'!AE30)='C7'!AE42</t>
  </si>
  <si>
    <t>SUM('C7'!AE19,'C7'!AE31)='C7'!AE43</t>
  </si>
  <si>
    <t>SUM('C7'!AE20,'C7'!AE32)='C7'!AE44</t>
  </si>
  <si>
    <t>SUM('C7'!AE21,'C7'!AE33)='C7'!AE45</t>
  </si>
  <si>
    <t>SUM('C7'!AE22,'C7'!AE34)='C7'!AE46</t>
  </si>
  <si>
    <t>SUM('C7'!AE23,'C7'!AE35)='C7'!AE47</t>
  </si>
  <si>
    <t>SUM('C7'!AE24,'C7'!AE36)='C7'!AE48</t>
  </si>
  <si>
    <t>SUM('C7'!AE25,'C7'!AE37)='C7'!AE49</t>
  </si>
  <si>
    <t>SUM('C7'!AH14:'C7'!AH24)='C7'!AH25</t>
  </si>
  <si>
    <t>SUM('C7'!AH26:'C7'!AH36)='C7'!AH37</t>
  </si>
  <si>
    <t>SUM('C7'!AH14,'C7'!AH26)='C7'!AH38</t>
  </si>
  <si>
    <t>SUM('C7'!AH15,'C7'!AH27)='C7'!AH39</t>
  </si>
  <si>
    <t>SUM('C7'!AH16,'C7'!AH28)='C7'!AH40</t>
  </si>
  <si>
    <t>SUM('C7'!AH17,'C7'!AH29)='C7'!AH41</t>
  </si>
  <si>
    <t>SUM('C7'!AH18,'C7'!AH30)='C7'!AH42</t>
  </si>
  <si>
    <t>SUM('C7'!AH19,'C7'!AH31)='C7'!AH43</t>
  </si>
  <si>
    <t>SUM('C7'!AH20,'C7'!AH32)='C7'!AH44</t>
  </si>
  <si>
    <t>SUM('C7'!AH21,'C7'!AH33)='C7'!AH45</t>
  </si>
  <si>
    <t>SUM('C7'!AH22,'C7'!AH34)='C7'!AH46</t>
  </si>
  <si>
    <t>SUM('C7'!AH23,'C7'!AH35)='C7'!AH47</t>
  </si>
  <si>
    <t>SUM('C7'!AH24,'C7'!AH36)='C7'!AH48</t>
  </si>
  <si>
    <t>SUM('C7'!AH25,'C7'!AH37)='C7'!AH49</t>
  </si>
  <si>
    <t>SUM('C7'!AK14:'C7'!AK24)='C7'!AK25</t>
  </si>
  <si>
    <t>SUM(AK14:AK24)</t>
  </si>
  <si>
    <t>SUM('C7'!AK26:'C7'!AK36)='C7'!AK37</t>
  </si>
  <si>
    <t>SUM(AK26:AK36)</t>
  </si>
  <si>
    <t>SUM('C7'!AK14,'C7'!AK26)='C7'!AK38</t>
  </si>
  <si>
    <t>SUM(AK14,AK26)</t>
  </si>
  <si>
    <t>SUM('C7'!AK15,'C7'!AK27)='C7'!AK39</t>
  </si>
  <si>
    <t>SUM(AK15,AK27)</t>
  </si>
  <si>
    <t>SUM('C7'!AK16,'C7'!AK28)='C7'!AK40</t>
  </si>
  <si>
    <t>SUM(AK16,AK28)</t>
  </si>
  <si>
    <t>SUM('C7'!AK17,'C7'!AK29)='C7'!AK41</t>
  </si>
  <si>
    <t>SUM(AK17,AK29)</t>
  </si>
  <si>
    <t>SUM('C7'!AK18,'C7'!AK30)='C7'!AK42</t>
  </si>
  <si>
    <t>SUM(AK18,AK30)</t>
  </si>
  <si>
    <t>SUM('C7'!AK19,'C7'!AK31)='C7'!AK43</t>
  </si>
  <si>
    <t>SUM(AK19,AK31)</t>
  </si>
  <si>
    <t>SUM('C7'!AK20,'C7'!AK32)='C7'!AK44</t>
  </si>
  <si>
    <t>SUM(AK20,AK32)</t>
  </si>
  <si>
    <t>SUM('C7'!AK21,'C7'!AK33)='C7'!AK45</t>
  </si>
  <si>
    <t>SUM(AK21,AK33)</t>
  </si>
  <si>
    <t>SUM('C7'!AK22,'C7'!AK34)='C7'!AK46</t>
  </si>
  <si>
    <t>SUM(AK22,AK34)</t>
  </si>
  <si>
    <t>SUM('C7'!AK23,'C7'!AK35)='C7'!AK47</t>
  </si>
  <si>
    <t>SUM(AK23,AK35)</t>
  </si>
  <si>
    <t>SUM('C7'!AK24,'C7'!AK36)='C7'!AK48</t>
  </si>
  <si>
    <t>SUM(AK24,AK36)</t>
  </si>
  <si>
    <t>SUM('C7'!AK25,'C7'!AK37)='C7'!AK49</t>
  </si>
  <si>
    <t>SUM(AK25,AK37)</t>
  </si>
  <si>
    <t>SUM('C7'!V14,'C7'!Y14,'C7'!AE14,'C7'!AK14)='C7'!AN14</t>
  </si>
  <si>
    <t>SUM('C7'!V15,'C7'!Y15,'C7'!AE15,'C7'!AK15)='C7'!AN15</t>
  </si>
  <si>
    <t>SUM('C7'!V16,'C7'!Y16,'C7'!AE16,'C7'!AK16)='C7'!AN16</t>
  </si>
  <si>
    <t>SUM(V16,Y16,AE16,AK16)</t>
  </si>
  <si>
    <t>SUM('C7'!V17,'C7'!Y17,'C7'!AE17,'C7'!AK17)='C7'!AN17</t>
  </si>
  <si>
    <t>SUM('C7'!V18,'C7'!Y18,'C7'!AE18,'C7'!AK18)='C7'!AN18</t>
  </si>
  <si>
    <t>SUM('C7'!V19,'C7'!Y19,'C7'!AE19,'C7'!AK19)='C7'!AN19</t>
  </si>
  <si>
    <t>SUM(V19,Y19,AE19,AK19)</t>
  </si>
  <si>
    <t>SUM('C7'!V20,'C7'!Y20,'C7'!AE20,'C7'!AK20)='C7'!AN20</t>
  </si>
  <si>
    <t>SUM(V20,Y20,AE20,AK20)</t>
  </si>
  <si>
    <t>SUM('C7'!V21,'C7'!Y21,'C7'!AE21,'C7'!AK21)='C7'!AN21</t>
  </si>
  <si>
    <t>SUM(V21,Y21,AE21,AK21)</t>
  </si>
  <si>
    <t>SUM('C7'!V22,'C7'!Y22,'C7'!AE22,'C7'!AK22)='C7'!AN22</t>
  </si>
  <si>
    <t>SUM(V22,Y22,AE22,AK22)</t>
  </si>
  <si>
    <t>SUM('C7'!V23,'C7'!Y23,'C7'!AE23,'C7'!AK23)='C7'!AN23</t>
  </si>
  <si>
    <t>SUM('C7'!V24,'C7'!Y24,'C7'!AE24,'C7'!AK24)='C7'!AN24</t>
  </si>
  <si>
    <t>SUM(V24,Y24,AE24,AK24)</t>
  </si>
  <si>
    <t>SUM('C7'!AN14:'C7'!AN24)='C7'!AN25</t>
  </si>
  <si>
    <t>SUM(AN14:AN24)</t>
  </si>
  <si>
    <t>SUM('C7'!V26,'C7'!Y26,'C7'!AE26,'C7'!AK26)='C7'!AN26</t>
  </si>
  <si>
    <t>SUM(V26,Y26,AE26,AK26)</t>
  </si>
  <si>
    <t>SUM('C7'!V27,'C7'!Y27,'C7'!AE27,'C7'!AK27)='C7'!AN27</t>
  </si>
  <si>
    <t>SUM(V27,Y27,AE27,AK27)</t>
  </si>
  <si>
    <t>SUM('C7'!V28,'C7'!Y28,'C7'!AE28,'C7'!AK28)='C7'!AN28</t>
  </si>
  <si>
    <t>SUM(V28,Y28,AE28,AK28)</t>
  </si>
  <si>
    <t>SUM('C7'!V29,'C7'!Y29,'C7'!AE29,'C7'!AK29)='C7'!AN29</t>
  </si>
  <si>
    <t>SUM(V29,Y29,AE29,AK29)</t>
  </si>
  <si>
    <t>SUM('C7'!V30,'C7'!Y30,'C7'!AE30,'C7'!AK30)='C7'!AN30</t>
  </si>
  <si>
    <t>SUM(V30,Y30,AE30,AK30)</t>
  </si>
  <si>
    <t>SUM('C7'!V31,'C7'!Y31,'C7'!AE31,'C7'!AK31)='C7'!AN31</t>
  </si>
  <si>
    <t>SUM(V31,Y31,AE31,AK31)</t>
  </si>
  <si>
    <t>SUM('C7'!V32,'C7'!Y32,'C7'!AE32,'C7'!AK32)='C7'!AN32</t>
  </si>
  <si>
    <t>SUM(V32,Y32,AE32,AK32)</t>
  </si>
  <si>
    <t>SUM('C7'!V33,'C7'!Y33,'C7'!AE33,'C7'!AK33)='C7'!AN33</t>
  </si>
  <si>
    <t>SUM(V33,Y33,AE33,AK33)</t>
  </si>
  <si>
    <t>SUM('C7'!V34,'C7'!Y34,'C7'!AE34,'C7'!AK34)='C7'!AN34</t>
  </si>
  <si>
    <t>SUM(V34,Y34,AE34,AK34)</t>
  </si>
  <si>
    <t>SUM('C7'!V35,'C7'!Y35,'C7'!AE35,'C7'!AK35)='C7'!AN35</t>
  </si>
  <si>
    <t>SUM(V35,Y35,AE35,AK35)</t>
  </si>
  <si>
    <t>SUM('C7'!V36,'C7'!Y36,'C7'!AE36,'C7'!AK36)='C7'!AN36</t>
  </si>
  <si>
    <t>SUM(V36,Y36,AE36,AK36)</t>
  </si>
  <si>
    <t>SUM('C7'!AN26:'C7'!AN36)='C7'!AN37</t>
  </si>
  <si>
    <t>SUM(AN26:AN36)</t>
  </si>
  <si>
    <t>SUM('C7'!AN14,'C7'!AN26)='C7'!AN38</t>
  </si>
  <si>
    <t>SUM(AN14,AN26)</t>
  </si>
  <si>
    <t>SUM('C7'!AN15,'C7'!AN27)='C7'!AN39</t>
  </si>
  <si>
    <t>SUM(AN15,AN27)</t>
  </si>
  <si>
    <t>SUM('C7'!AN16,'C7'!AN28)='C7'!AN40</t>
  </si>
  <si>
    <t>SUM(AN16,AN28)</t>
  </si>
  <si>
    <t>SUM('C7'!AN17,'C7'!AN29)='C7'!AN41</t>
  </si>
  <si>
    <t>SUM(AN17,AN29)</t>
  </si>
  <si>
    <t>SUM('C7'!AN18,'C7'!AN30)='C7'!AN42</t>
  </si>
  <si>
    <t>SUM(AN18,AN30)</t>
  </si>
  <si>
    <t>SUM('C7'!AN19,'C7'!AN31)='C7'!AN43</t>
  </si>
  <si>
    <t>SUM(AN19,AN31)</t>
  </si>
  <si>
    <t>SUM('C7'!AN20,'C7'!AN32)='C7'!AN44</t>
  </si>
  <si>
    <t>SUM(AN20,AN32)</t>
  </si>
  <si>
    <t>SUM('C7'!AN21,'C7'!AN33)='C7'!AN45</t>
  </si>
  <si>
    <t>SUM(AN21,AN33)</t>
  </si>
  <si>
    <t>SUM('C7'!AN22,'C7'!AN34)='C7'!AN46</t>
  </si>
  <si>
    <t>SUM(AN22,AN34)</t>
  </si>
  <si>
    <t>SUM('C7'!AN23,'C7'!AN35)='C7'!AN47</t>
  </si>
  <si>
    <t>SUM(AN23,AN35)</t>
  </si>
  <si>
    <t>SUM('C7'!AN24,'C7'!AN36)='C7'!AN48</t>
  </si>
  <si>
    <t>SUM(AN24,AN36)</t>
  </si>
  <si>
    <t>SUM('C7'!AN25,'C7'!AN37)='C7'!AN49</t>
  </si>
  <si>
    <t>SUM(AN25,AN37)</t>
  </si>
  <si>
    <t>SUM('C8'!V14,'C8'!V15)='C8'!V16</t>
  </si>
  <si>
    <t>SUM('C8'!V17,'C8'!V18)='C8'!V19</t>
  </si>
  <si>
    <t>SUM('C8'!V14,'C8'!V17)='C8'!V20</t>
  </si>
  <si>
    <t>SUM('C8'!V15,'C8'!V18)='C8'!V21</t>
  </si>
  <si>
    <t>SUM('C8'!V16,'C8'!V19)='C8'!V22</t>
  </si>
  <si>
    <t>SUM('C8'!Y14,'C8'!Y15)='C8'!Y16</t>
  </si>
  <si>
    <t>SUM('C8'!Y17,'C8'!Y18)='C8'!Y19</t>
  </si>
  <si>
    <t>SUM('C8'!Y14,'C8'!Y17)='C8'!Y20</t>
  </si>
  <si>
    <t>SUM('C8'!Y15,'C8'!Y18)='C8'!Y21</t>
  </si>
  <si>
    <t>SUM('C8'!Y16,'C8'!Y19)='C8'!Y22</t>
  </si>
  <si>
    <t>C8'!Y14 &lt;=C8'!V14</t>
  </si>
  <si>
    <t>C8'!Y15 &lt;=C8'!V15</t>
  </si>
  <si>
    <t>C8'!Y16 &lt;=C8'!V16</t>
  </si>
  <si>
    <t>C8'!Y17 &lt;=C8'!V17</t>
  </si>
  <si>
    <t>C8'!Y18 &lt;=C8'!V18</t>
  </si>
  <si>
    <t>C8'!Y19 &lt;=C8'!V19</t>
  </si>
  <si>
    <t>C8'!Y20 &lt;=C8'!V20</t>
  </si>
  <si>
    <t>C8'!Y21 &lt;=C8'!V21</t>
  </si>
  <si>
    <t>C8'!Y23 &lt;=C8'!V23</t>
  </si>
  <si>
    <t>First tertiary programmes less than or equal to all programmes</t>
  </si>
  <si>
    <t>Full-time equivalents less than or equal to Full- and part-time</t>
  </si>
  <si>
    <t>First time new entrants less than or equal to all new entrants</t>
  </si>
  <si>
    <t>New entrants less than or equal to all students</t>
  </si>
  <si>
    <t>Mobile students less than all students</t>
  </si>
  <si>
    <t>Graduates less than or equal to students</t>
  </si>
  <si>
    <t>ISCED 5 less than or equal to ISCED 5+6+7+8</t>
  </si>
  <si>
    <t>This questionnaire is designed to collect internationally comparable data on formal education at the tertiary level necessary for the evaluation and monitoring of education systems worldwide. The data form a central part of the database of education statistics produced by the UNESCO Institute for Statistics (UIS). They are disseminated widely to the user community and help to inform policymakers at both national and international levels. The data are required for the calculation of many education indicators used in the monitoring of progress towards regional and global goals, including the Sustainable Development Goals (SDGs) and the Education 2030 agenda.</t>
  </si>
  <si>
    <t>Of which: first tertiary programmes</t>
  </si>
  <si>
    <t>Of which: first-time new entrants to tertiary education</t>
  </si>
  <si>
    <t>Of which: first degree programmes</t>
  </si>
  <si>
    <t>Of which:
Short-cycle tertiary</t>
  </si>
  <si>
    <t>Of which:  Vocational programmes</t>
  </si>
  <si>
    <t>ISCED 551 + 554</t>
  </si>
  <si>
    <t>ISC_CAT5</t>
  </si>
  <si>
    <t>Vocational programmes only</t>
  </si>
  <si>
    <t>2019 SURVEY OF FORMAL EDUCATION</t>
  </si>
  <si>
    <t>Data for the academic year ending in 2018</t>
  </si>
  <si>
    <t>Deadline for returning the completed questionnaire: 15 February 2019</t>
  </si>
  <si>
    <t>This questionnaire collects data on the academic year ending in 2018 or a more recent year. If data are not available for 2018, please report the latest year for which data are available.</t>
  </si>
  <si>
    <t>UIS_ED_C_2019</t>
  </si>
  <si>
    <t>Eswatini</t>
  </si>
  <si>
    <t>SUM('C2'!V14,'C2'!AB14,'C2'!AH14,'C2'!AN14)='C2'!AQ14</t>
  </si>
  <si>
    <t>SUM(V14,AB14,AH14,AN14)</t>
  </si>
  <si>
    <t>AQ14</t>
  </si>
  <si>
    <t>SUM('C2'!V15,'C2'!AB15,'C2'!AH15,'C2'!AN15)='C2'!AQ15</t>
  </si>
  <si>
    <t>SUM(V15,AB15,AH15,AN15)</t>
  </si>
  <si>
    <t>AQ15</t>
  </si>
  <si>
    <t>SUM('C2'!AQ14,'C2'!AQ15)='C2'!AQ16</t>
  </si>
  <si>
    <t>SUM(AQ14,AQ15)</t>
  </si>
  <si>
    <t>AQ16</t>
  </si>
  <si>
    <t>SUM('C2'!V17,'C2'!AB17,'C2'!AH17,'C2'!AN17)='C2'!AQ17</t>
  </si>
  <si>
    <t>SUM(V17,AB17,AH17,AN17)</t>
  </si>
  <si>
    <t>AQ17</t>
  </si>
  <si>
    <t>SUM('C2'!V18,'C2'!AB18,'C2'!AH18,'C2'!AN18)='C2'!AQ18</t>
  </si>
  <si>
    <t>SUM(V18,AB18,AH18,AN18)</t>
  </si>
  <si>
    <t>AQ18</t>
  </si>
  <si>
    <t>SUM('C2'!AQ17,'C2'!AQ18)='C2'!AQ19</t>
  </si>
  <si>
    <t>SUM(AQ17,AQ18)</t>
  </si>
  <si>
    <t>AQ19</t>
  </si>
  <si>
    <t>SUM('C2'!AQ14,'C2'!AQ17)='C2'!AQ20</t>
  </si>
  <si>
    <t>SUM(AQ14,AQ17)</t>
  </si>
  <si>
    <t>AQ20</t>
  </si>
  <si>
    <t>SUM('C2'!AQ15,'C2'!AQ18)='C2'!AQ21</t>
  </si>
  <si>
    <t>SUM(AQ15,AQ18)</t>
  </si>
  <si>
    <t>AQ21</t>
  </si>
  <si>
    <t>SUM('C2'!AQ16,'C2'!AQ19)='C2'!AQ22</t>
  </si>
  <si>
    <t>SUM(AQ16,AQ19)</t>
  </si>
  <si>
    <t>AQ22</t>
  </si>
  <si>
    <t>SUM('C2'!V23,'C2'!AB23,'C2'!AH23,'C2'!AN23)='C2'!AQ23</t>
  </si>
  <si>
    <t>SUM(V23,AB23,AH23,AN23)</t>
  </si>
  <si>
    <t>AQ23</t>
  </si>
  <si>
    <t>SUM('C5'!AB14:'C5'!AB41)='C5'!AB42</t>
  </si>
  <si>
    <t>SUM(AB14:AB41)</t>
  </si>
  <si>
    <t>SUM('C5'!AB44:'C5'!AB71)='C5'!AB72</t>
  </si>
  <si>
    <t>SUM(AB44:AB71)</t>
  </si>
  <si>
    <t>AB72</t>
  </si>
  <si>
    <t>SUM('C5'!AB14,'C5'!AB44)='C5'!AB74</t>
  </si>
  <si>
    <t>SUM(AB14,AB44)</t>
  </si>
  <si>
    <t>AB74</t>
  </si>
  <si>
    <t>SUM('C5'!AB15,'C5'!AB45)='C5'!AB75</t>
  </si>
  <si>
    <t>SUM(AB15,AB45)</t>
  </si>
  <si>
    <t>AB75</t>
  </si>
  <si>
    <t>SUM('C5'!AB16,'C5'!AB46)='C5'!AB76</t>
  </si>
  <si>
    <t>SUM(AB16,AB46)</t>
  </si>
  <si>
    <t>AB76</t>
  </si>
  <si>
    <t>SUM('C5'!AB17,'C5'!AB47)='C5'!AB77</t>
  </si>
  <si>
    <t>SUM(AB17,AB47)</t>
  </si>
  <si>
    <t>AB77</t>
  </si>
  <si>
    <t>SUM('C5'!AB18,'C5'!AB48)='C5'!AB78</t>
  </si>
  <si>
    <t>SUM(AB18,AB48)</t>
  </si>
  <si>
    <t>AB78</t>
  </si>
  <si>
    <t>SUM('C5'!AB19,'C5'!AB49)='C5'!AB79</t>
  </si>
  <si>
    <t>SUM(AB19,AB49)</t>
  </si>
  <si>
    <t>AB79</t>
  </si>
  <si>
    <t>SUM('C5'!AB20,'C5'!AB50)='C5'!AB80</t>
  </si>
  <si>
    <t>SUM(AB20,AB50)</t>
  </si>
  <si>
    <t>AB80</t>
  </si>
  <si>
    <t>SUM('C5'!AB21,'C5'!AB51)='C5'!AB81</t>
  </si>
  <si>
    <t>SUM(AB21,AB51)</t>
  </si>
  <si>
    <t>AB81</t>
  </si>
  <si>
    <t>SUM('C5'!AB22,'C5'!AB52)='C5'!AB82</t>
  </si>
  <si>
    <t>SUM(AB22,AB52)</t>
  </si>
  <si>
    <t>AB82</t>
  </si>
  <si>
    <t>SUM('C5'!AB23,'C5'!AB53)='C5'!AB83</t>
  </si>
  <si>
    <t>SUM(AB23,AB53)</t>
  </si>
  <si>
    <t>AB83</t>
  </si>
  <si>
    <t>SUM('C5'!AB24,'C5'!AB54)='C5'!AB84</t>
  </si>
  <si>
    <t>SUM(AB24,AB54)</t>
  </si>
  <si>
    <t>AB84</t>
  </si>
  <si>
    <t>SUM('C5'!AB25,'C5'!AB55)='C5'!AB85</t>
  </si>
  <si>
    <t>SUM(AB25,AB55)</t>
  </si>
  <si>
    <t>AB85</t>
  </si>
  <si>
    <t>SUM('C5'!AB26,'C5'!AB56)='C5'!AB86</t>
  </si>
  <si>
    <t>SUM(AB26,AB56)</t>
  </si>
  <si>
    <t>AB86</t>
  </si>
  <si>
    <t>SUM('C5'!AB27,'C5'!AB57)='C5'!AB87</t>
  </si>
  <si>
    <t>SUM(AB27,AB57)</t>
  </si>
  <si>
    <t>AB87</t>
  </si>
  <si>
    <t>SUM('C5'!AB28,'C5'!AB58)='C5'!AB88</t>
  </si>
  <si>
    <t>SUM(AB28,AB58)</t>
  </si>
  <si>
    <t>AB88</t>
  </si>
  <si>
    <t>SUM('C5'!AB29,'C5'!AB59)='C5'!AB89</t>
  </si>
  <si>
    <t>SUM(AB29,AB59)</t>
  </si>
  <si>
    <t>AB89</t>
  </si>
  <si>
    <t>SUM('C5'!AB30,'C5'!AB60)='C5'!AB90</t>
  </si>
  <si>
    <t>SUM(AB30,AB60)</t>
  </si>
  <si>
    <t>AB90</t>
  </si>
  <si>
    <t>SUM('C5'!AB31,'C5'!AB61)='C5'!AB91</t>
  </si>
  <si>
    <t>SUM(AB31,AB61)</t>
  </si>
  <si>
    <t>AB91</t>
  </si>
  <si>
    <t>SUM('C5'!AB32,'C5'!AB62)='C5'!AB92</t>
  </si>
  <si>
    <t>SUM(AB32,AB62)</t>
  </si>
  <si>
    <t>AB92</t>
  </si>
  <si>
    <t>SUM('C5'!AB33,'C5'!AB63)='C5'!AB93</t>
  </si>
  <si>
    <t>SUM(AB33,AB63)</t>
  </si>
  <si>
    <t>AB93</t>
  </si>
  <si>
    <t>SUM('C5'!AB34,'C5'!AB64)='C5'!AB94</t>
  </si>
  <si>
    <t>SUM(AB34,AB64)</t>
  </si>
  <si>
    <t>AB94</t>
  </si>
  <si>
    <t>SUM('C5'!AB35,'C5'!AB65)='C5'!AB95</t>
  </si>
  <si>
    <t>SUM(AB35,AB65)</t>
  </si>
  <si>
    <t>AB95</t>
  </si>
  <si>
    <t>SUM('C5'!AB36,'C5'!AB66)='C5'!AB96</t>
  </si>
  <si>
    <t>SUM(AB36,AB66)</t>
  </si>
  <si>
    <t>AB96</t>
  </si>
  <si>
    <t>SUM('C5'!AB37,'C5'!AB67)='C5'!AB97</t>
  </si>
  <si>
    <t>SUM(AB37,AB67)</t>
  </si>
  <si>
    <t>AB97</t>
  </si>
  <si>
    <t>SUM('C5'!AB38,'C5'!AB68)='C5'!AB98</t>
  </si>
  <si>
    <t>SUM(AB38,AB68)</t>
  </si>
  <si>
    <t>AB98</t>
  </si>
  <si>
    <t>SUM('C5'!AB39,'C5'!AB69)='C5'!AB99</t>
  </si>
  <si>
    <t>SUM(AB39,AB69)</t>
  </si>
  <si>
    <t>AB99</t>
  </si>
  <si>
    <t>SUM('C5'!AB40,'C5'!AB70)='C5'!AB100</t>
  </si>
  <si>
    <t>SUM(AB40,AB70)</t>
  </si>
  <si>
    <t>AB100</t>
  </si>
  <si>
    <t>SUM('C5'!AB41,'C5'!AB71)='C5'!AB101</t>
  </si>
  <si>
    <t>SUM(AB41,AB71)</t>
  </si>
  <si>
    <t>AB101</t>
  </si>
  <si>
    <t>SUM('C5'!AB42,'C5'!AB72)='C5'!AB102</t>
  </si>
  <si>
    <t>SUM(AB42,AB72)</t>
  </si>
  <si>
    <t>AB102</t>
  </si>
  <si>
    <t xml:space="preserve">The most recent ISCED mapping for your country is available here: </t>
  </si>
  <si>
    <t>http://uis.unesco.org/en/isced-mappings</t>
  </si>
  <si>
    <t>Vocational programmes less than or equal to all programmes</t>
  </si>
  <si>
    <t>C2'!AQ22 =C3'!AH49</t>
  </si>
  <si>
    <t>C2'!AQ22 =C5'!V102</t>
  </si>
  <si>
    <t>C2'!Y22 =C5'!AB102</t>
  </si>
  <si>
    <t>C2'!AB22 =C3'!Y49</t>
  </si>
  <si>
    <t>C2'!AH22 =C3'!AB49</t>
  </si>
  <si>
    <t>C2'!AN22 =C3'!AE49</t>
  </si>
  <si>
    <t>C2'!AQ21 =C3'!AH37</t>
  </si>
  <si>
    <t>C2'!AQ21 =C5'!V72</t>
  </si>
  <si>
    <t>C2'!AB21 =C3'!Y37</t>
  </si>
  <si>
    <t>C2'!AH21 =C3'!AB37</t>
  </si>
  <si>
    <t>C2'!AN21 =C3'!AE37</t>
  </si>
  <si>
    <t>C2'!AQ20 =C3'!AH25</t>
  </si>
  <si>
    <t>C2'!AQ20 =C5'!V42</t>
  </si>
  <si>
    <t>C2'!AB20 =C3'!Y25</t>
  </si>
  <si>
    <t>C2'!AH20 =C3'!AB25</t>
  </si>
  <si>
    <t>C2'!AN20 =C3'!AE25</t>
  </si>
  <si>
    <t>C2'!Y16 &lt;=C2'!V16</t>
  </si>
  <si>
    <t>C2'!Y19 &lt;=C2'!V19</t>
  </si>
  <si>
    <t>C2'!Y22 &lt;=C2'!V22</t>
  </si>
  <si>
    <t>C2'!Y23 &lt;=C2'!V23</t>
  </si>
  <si>
    <t>C2'!AE14 &lt;=C2'!AB14</t>
  </si>
  <si>
    <t>C2'!AE15 &lt;=C2'!AB15</t>
  </si>
  <si>
    <t>C2'!AE16 &lt;=C2'!AB16</t>
  </si>
  <si>
    <t>C2'!AE17 &lt;=C2'!AB17</t>
  </si>
  <si>
    <t>C2'!AE18 &lt;=C2'!AB18</t>
  </si>
  <si>
    <t>C2'!AE19 &lt;=C2'!AB19</t>
  </si>
  <si>
    <t>C2'!AE20 &lt;=C2'!AB20</t>
  </si>
  <si>
    <t>C2'!AE21 &lt;=C2'!AB21</t>
  </si>
  <si>
    <t>C2'!AE22 &lt;=C2'!AB22</t>
  </si>
  <si>
    <t>C2'!AE23 &lt;=C2'!AB23</t>
  </si>
  <si>
    <t>C2'!AK14 &lt;=C2'!AH14</t>
  </si>
  <si>
    <t>C2'!AK15 &lt;=C2'!AH15</t>
  </si>
  <si>
    <t>C2'!AK16 &lt;=C2'!AH16</t>
  </si>
  <si>
    <t>C2'!AK17 &lt;=C2'!AH17</t>
  </si>
  <si>
    <t>C2'!AK18 &lt;=C2'!AH18</t>
  </si>
  <si>
    <t>C2'!AK19 &lt;=C2'!AH19</t>
  </si>
  <si>
    <t>C2'!AK20 &lt;=C2'!AH20</t>
  </si>
  <si>
    <t>C2'!AK21 &lt;=C2'!AH21</t>
  </si>
  <si>
    <t>C2'!AK22 &lt;=C2'!AH22</t>
  </si>
  <si>
    <t>C2'!AK23 &lt;=C2'!AH23</t>
  </si>
  <si>
    <t>C2'!AQ23 &lt;=C2'!AQ22</t>
  </si>
  <si>
    <t>C4'!Y16 &lt;=C2'!AE22</t>
  </si>
  <si>
    <t>C4'!AB16 &lt;=C2'!AH22</t>
  </si>
  <si>
    <t>C4'!AE16 &lt;=C2'!AN22</t>
  </si>
  <si>
    <t>C5'!AB42 &lt;=C5'!V42</t>
  </si>
  <si>
    <t>C5'!AB72 &lt;=C5'!V72</t>
  </si>
  <si>
    <t>C5'!AB102 &lt;=C5'!V102</t>
  </si>
  <si>
    <t>C6'!V238 &lt;=C2'!AQ20</t>
  </si>
  <si>
    <t>C6'!V464 &lt;=C2'!AQ21</t>
  </si>
  <si>
    <t>C6'!V690 &lt;=C2'!AQ22</t>
  </si>
  <si>
    <t>SUM('C2'!Y14,'C2'!Y15)='C2'!Y16</t>
  </si>
  <si>
    <t>SUM('C2'!Y17,'C2'!Y18)='C2'!Y19</t>
  </si>
  <si>
    <t>SUM('C2'!Y14,'C2'!Y17)='C2'!Y20</t>
  </si>
  <si>
    <t>SUM('C2'!Y15,'C2'!Y18)='C2'!Y21</t>
  </si>
  <si>
    <t>SUM('C2'!Y16,'C2'!Y19)='C2'!Y22</t>
  </si>
  <si>
    <t>SUM('C2'!V23,'C2'!Y23,'C2'!AE23,'C2'!AK23)='C2'!AN23</t>
  </si>
  <si>
    <t>http://data.uis.unesco.org/</t>
  </si>
  <si>
    <t>VAL_Changes</t>
  </si>
  <si>
    <t>The main changes introduced to this questionnaire with respect to last year survey are listed below.</t>
  </si>
  <si>
    <t>Tab</t>
  </si>
  <si>
    <t>Change</t>
  </si>
  <si>
    <t>Reason</t>
  </si>
  <si>
    <t>C2 and C5</t>
  </si>
  <si>
    <t>Addition of ISCED level 551 + 554</t>
  </si>
  <si>
    <t>To calculate correctly SDG 4.3.3 indicator</t>
  </si>
  <si>
    <t>Équivalent plein temps (ETP)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</si>
</sst>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 #,##0.00_-;_-* &quot;-&quot;??_-;_-@_-"/>
    <numFmt numFmtId="165" formatCode="_-* #,##0\ _€_-;\-* #,##0\ _€_-;_-* &quot;-&quot;\ _€_-;_-@_-"/>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0.0"/>
  </numFmts>
  <fonts count="78">
    <font>
      <sz val="11"/>
      <color theme="1"/>
      <name val="Calibri"/>
      <family val="2"/>
      <scheme val="minor"/>
    </font>
    <font>
      <b/>
      <sz val="11"/>
      <color theme="1"/>
      <name val="Calibri"/>
      <family val="2"/>
      <scheme val="minor"/>
    </font>
    <font>
      <sz val="10"/>
      <name val="Arial"/>
      <family val="2"/>
    </font>
    <font>
      <sz val="10"/>
      <name val="Verdana"/>
      <family val="2"/>
    </font>
    <font>
      <sz val="10"/>
      <color indexed="8"/>
      <name val="Arial"/>
      <family val="2"/>
    </font>
    <font>
      <b/>
      <sz val="11"/>
      <color theme="0"/>
      <name val="Calibri"/>
      <family val="2"/>
      <scheme val="minor"/>
    </font>
    <font>
      <sz val="11"/>
      <name val="Calibri"/>
      <family val="2"/>
      <scheme val="minor"/>
    </font>
    <font>
      <b/>
      <sz val="11"/>
      <name val="Calibri"/>
      <family val="2"/>
      <scheme val="minor"/>
    </font>
    <font>
      <b/>
      <sz val="16"/>
      <color theme="0"/>
      <name val="Calibri"/>
      <family val="2"/>
      <scheme val="minor"/>
    </font>
    <font>
      <sz val="10"/>
      <color theme="1"/>
      <name val="Arial"/>
      <family val="2"/>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1"/>
      <color theme="1"/>
      <name val="Calibri"/>
      <family val="2"/>
      <scheme val="minor"/>
    </font>
    <font>
      <b/>
      <sz val="8"/>
      <color theme="1"/>
      <name val="Arial"/>
      <family val="2"/>
    </font>
    <font>
      <sz val="11"/>
      <color rgb="FFFF0000"/>
      <name val="Calibri"/>
      <family val="2"/>
      <scheme val="minor"/>
    </font>
    <font>
      <sz val="11"/>
      <color theme="1"/>
      <name val="Arial"/>
      <family val="2"/>
    </font>
    <font>
      <sz val="8"/>
      <name val="Calibri"/>
      <family val="2"/>
      <scheme val="minor"/>
    </font>
    <font>
      <sz val="8"/>
      <color theme="1"/>
      <name val="Calibri"/>
      <family val="2"/>
      <scheme val="minor"/>
    </font>
    <font>
      <sz val="10"/>
      <name val="Calibri"/>
      <family val="2"/>
      <scheme val="minor"/>
    </font>
    <font>
      <sz val="10"/>
      <color theme="1"/>
      <name val="Calibri"/>
      <family val="2"/>
      <scheme val="minor"/>
    </font>
    <font>
      <sz val="11"/>
      <name val="Arial"/>
      <family val="2"/>
    </font>
    <font>
      <b/>
      <sz val="10"/>
      <color theme="1"/>
      <name val="Calibri"/>
      <family val="2"/>
      <scheme val="minor"/>
    </font>
    <font>
      <sz val="10"/>
      <name val="Arial"/>
      <family val="2"/>
      <charset val="1"/>
    </font>
    <font>
      <u/>
      <sz val="11"/>
      <color indexed="12"/>
      <name val="Arial"/>
      <family val="2"/>
    </font>
    <font>
      <sz val="9"/>
      <color theme="1"/>
      <name val="Arial"/>
      <family val="2"/>
    </font>
    <font>
      <sz val="9"/>
      <color theme="1"/>
      <name val="Calibri"/>
      <family val="2"/>
      <scheme val="minor"/>
    </font>
    <font>
      <sz val="9"/>
      <color rgb="FFFF0000"/>
      <name val="Arial"/>
      <family val="2"/>
    </font>
    <font>
      <sz val="9"/>
      <name val="Arial"/>
      <family val="2"/>
    </font>
    <font>
      <i/>
      <sz val="8"/>
      <name val="Calibri"/>
      <family val="2"/>
      <scheme val="minor"/>
    </font>
    <font>
      <sz val="8"/>
      <color rgb="FF000000"/>
      <name val="Arial"/>
      <family val="2"/>
    </font>
    <font>
      <sz val="11"/>
      <name val="Calibri"/>
      <family val="2"/>
    </font>
    <font>
      <b/>
      <sz val="16"/>
      <name val="Calibri"/>
      <family val="2"/>
      <scheme val="minor"/>
    </font>
    <font>
      <b/>
      <sz val="16"/>
      <color theme="1"/>
      <name val="Calibri"/>
      <family val="2"/>
      <scheme val="minor"/>
    </font>
    <font>
      <b/>
      <sz val="24"/>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b/>
      <sz val="12"/>
      <color theme="0" tint="-4.9989318521683403E-2"/>
      <name val="Calibri"/>
      <family val="2"/>
      <scheme val="minor"/>
    </font>
    <font>
      <sz val="12"/>
      <color theme="1"/>
      <name val="Calibri"/>
      <family val="2"/>
      <scheme val="minor"/>
    </font>
    <font>
      <sz val="10"/>
      <color theme="0"/>
      <name val="Arial"/>
      <family val="2"/>
    </font>
    <font>
      <b/>
      <sz val="15"/>
      <color theme="3"/>
      <name val="Arial"/>
      <family val="2"/>
    </font>
    <font>
      <b/>
      <sz val="13"/>
      <color theme="3"/>
      <name val="Arial"/>
      <family val="2"/>
    </font>
    <font>
      <u/>
      <sz val="11"/>
      <color theme="10"/>
      <name val="Calibri"/>
      <family val="2"/>
      <charset val="1"/>
    </font>
    <font>
      <u/>
      <sz val="10"/>
      <color theme="10"/>
      <name val="Arial"/>
      <family val="2"/>
    </font>
    <font>
      <sz val="11"/>
      <color indexed="8"/>
      <name val="Calibri"/>
      <family val="2"/>
    </font>
    <font>
      <sz val="11"/>
      <color indexed="8"/>
      <name val="Calibri"/>
      <family val="2"/>
      <charset val="1"/>
    </font>
    <font>
      <b/>
      <sz val="8"/>
      <color theme="1"/>
      <name val="Calibri"/>
      <family val="2"/>
      <scheme val="minor"/>
    </font>
    <font>
      <b/>
      <sz val="8"/>
      <color theme="0"/>
      <name val="Calibri"/>
      <family val="2"/>
      <scheme val="minor"/>
    </font>
    <font>
      <sz val="8"/>
      <color rgb="FFFF0000"/>
      <name val="Arial"/>
      <family val="2"/>
    </font>
    <font>
      <b/>
      <sz val="8"/>
      <color rgb="FFFF0000"/>
      <name val="Calibri"/>
      <family val="2"/>
      <scheme val="minor"/>
    </font>
    <font>
      <b/>
      <sz val="12"/>
      <name val="Arial"/>
      <family val="2"/>
    </font>
    <font>
      <sz val="10"/>
      <color indexed="24"/>
      <name val="MS Sans Serif"/>
      <family val="2"/>
    </font>
    <font>
      <sz val="12"/>
      <name val="돋움체"/>
      <family val="3"/>
      <charset val="129"/>
    </font>
    <font>
      <i/>
      <sz val="11"/>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sz val="10"/>
      <color rgb="FFFF0000"/>
      <name val="Arial"/>
      <family val="2"/>
    </font>
    <font>
      <b/>
      <i/>
      <sz val="10"/>
      <color theme="0"/>
      <name val="Arial"/>
      <family val="2"/>
    </font>
    <font>
      <u/>
      <sz val="8"/>
      <color theme="1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C0C0C0"/>
        <bgColor rgb="FFCCCCFF"/>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10"/>
        <bgColor indexed="64"/>
      </patternFill>
    </fill>
    <fill>
      <patternFill patternType="solid">
        <fgColor rgb="FFFFA72B"/>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rgb="FFFFFF00"/>
        <bgColor indexed="64"/>
      </patternFill>
    </fill>
    <fill>
      <patternFill patternType="solid">
        <fgColor theme="2" tint="-9.9978637043366805E-2"/>
        <bgColor indexed="64"/>
      </patternFill>
    </fill>
    <fill>
      <patternFill patternType="solid">
        <fgColor rgb="FFEEEEEE"/>
        <bgColor indexed="64"/>
      </patternFill>
    </fill>
    <fill>
      <patternFill patternType="solid">
        <fgColor rgb="FF605F5D"/>
        <bgColor indexed="64"/>
      </patternFill>
    </fill>
    <fill>
      <patternFill patternType="solid">
        <fgColor rgb="FF908F8C"/>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63"/>
        <bgColor indexed="64"/>
      </patternFill>
    </fill>
    <fill>
      <patternFill patternType="solid">
        <fgColor indexed="22"/>
        <bgColor indexed="31"/>
      </patternFill>
    </fill>
    <fill>
      <patternFill patternType="solid">
        <fgColor theme="0" tint="-0.24994659260841701"/>
        <bgColor indexed="64"/>
      </patternFill>
    </fill>
    <fill>
      <patternFill patternType="solid">
        <fgColor rgb="FFFFC00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rgb="FFFFFF00"/>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bottom style="thin">
        <color auto="1"/>
      </bottom>
      <diagonal/>
    </border>
    <border>
      <left style="thin">
        <color auto="1"/>
      </left>
      <right style="thin">
        <color auto="1"/>
      </right>
      <top/>
      <bottom/>
      <diagonal/>
    </border>
    <border>
      <left style="thin">
        <color indexed="55"/>
      </left>
      <right style="thin">
        <color indexed="55"/>
      </right>
      <top style="thin">
        <color indexed="55"/>
      </top>
      <bottom style="thin">
        <color indexed="55"/>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top style="thin">
        <color theme="0" tint="-0.14996795556505021"/>
      </top>
      <bottom style="thin">
        <color theme="0" tint="-0.1499679555650502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34998626667073579"/>
      </top>
      <bottom/>
      <diagonal/>
    </border>
    <border>
      <left/>
      <right/>
      <top style="thin">
        <color theme="0" tint="-0.34998626667073579"/>
      </top>
      <bottom style="thin">
        <color theme="0" tint="-0.34998626667073579"/>
      </bottom>
      <diagonal/>
    </border>
  </borders>
  <cellStyleXfs count="39233">
    <xf numFmtId="0" fontId="0" fillId="0" borderId="0"/>
    <xf numFmtId="0" fontId="2" fillId="0" borderId="0"/>
    <xf numFmtId="0" fontId="3" fillId="0" borderId="0"/>
    <xf numFmtId="0" fontId="4" fillId="5" borderId="0">
      <alignment horizontal="left"/>
    </xf>
    <xf numFmtId="0" fontId="2" fillId="0" borderId="0"/>
    <xf numFmtId="0" fontId="9" fillId="0" borderId="0"/>
    <xf numFmtId="0" fontId="11" fillId="0" borderId="1"/>
    <xf numFmtId="0" fontId="12" fillId="0" borderId="0"/>
    <xf numFmtId="0" fontId="13" fillId="6" borderId="5"/>
    <xf numFmtId="0" fontId="11" fillId="5" borderId="3">
      <alignment horizontal="center" wrapText="1"/>
    </xf>
    <xf numFmtId="0" fontId="11" fillId="5" borderId="5"/>
    <xf numFmtId="0" fontId="14" fillId="7" borderId="6">
      <alignment horizontal="left" vertical="top"/>
    </xf>
    <xf numFmtId="0" fontId="16" fillId="7" borderId="6">
      <alignment horizontal="left" vertical="top" wrapText="1"/>
    </xf>
    <xf numFmtId="0" fontId="17" fillId="7" borderId="0">
      <alignment horizontal="right" vertical="top" textRotation="90" wrapText="1"/>
    </xf>
    <xf numFmtId="0" fontId="13" fillId="6" borderId="5"/>
    <xf numFmtId="0" fontId="11" fillId="5" borderId="5"/>
    <xf numFmtId="0" fontId="14" fillId="7" borderId="6">
      <alignment horizontal="left" vertical="top"/>
    </xf>
    <xf numFmtId="0" fontId="16" fillId="7" borderId="6">
      <alignment horizontal="left" vertical="top" wrapText="1"/>
    </xf>
    <xf numFmtId="0" fontId="11" fillId="0" borderId="0"/>
    <xf numFmtId="0" fontId="11" fillId="9" borderId="9"/>
    <xf numFmtId="0" fontId="17" fillId="10" borderId="10">
      <alignment horizontal="right" vertical="top" wrapText="1"/>
    </xf>
    <xf numFmtId="0" fontId="22" fillId="5" borderId="0">
      <alignment horizontal="center"/>
    </xf>
    <xf numFmtId="0" fontId="20" fillId="5" borderId="0">
      <alignment horizontal="center" vertical="center"/>
    </xf>
    <xf numFmtId="0" fontId="2" fillId="8" borderId="0">
      <alignment horizontal="center" wrapText="1"/>
    </xf>
    <xf numFmtId="0" fontId="21" fillId="5" borderId="0">
      <alignment horizontal="center"/>
    </xf>
    <xf numFmtId="0" fontId="24" fillId="4" borderId="1">
      <protection locked="0"/>
    </xf>
    <xf numFmtId="0" fontId="25" fillId="4" borderId="9">
      <protection locked="0"/>
    </xf>
    <xf numFmtId="0" fontId="2" fillId="4" borderId="1"/>
    <xf numFmtId="0" fontId="2" fillId="5" borderId="0"/>
    <xf numFmtId="0" fontId="23" fillId="5" borderId="1">
      <alignment horizontal="left"/>
    </xf>
    <xf numFmtId="0" fontId="17" fillId="7" borderId="0">
      <alignment horizontal="right" vertical="top" wrapText="1"/>
    </xf>
    <xf numFmtId="0" fontId="19" fillId="8" borderId="0">
      <alignment horizontal="center"/>
    </xf>
    <xf numFmtId="0" fontId="2" fillId="5" borderId="1">
      <alignment horizontal="centerContinuous" wrapText="1"/>
    </xf>
    <xf numFmtId="0" fontId="15" fillId="11" borderId="0">
      <alignment horizontal="center" wrapText="1"/>
    </xf>
    <xf numFmtId="0" fontId="11" fillId="5" borderId="7">
      <alignment wrapText="1"/>
    </xf>
    <xf numFmtId="0" fontId="11" fillId="5" borderId="2"/>
    <xf numFmtId="0" fontId="11" fillId="5" borderId="4"/>
    <xf numFmtId="0" fontId="11" fillId="5" borderId="3">
      <alignment horizontal="center" wrapText="1"/>
    </xf>
    <xf numFmtId="0" fontId="2" fillId="0" borderId="0"/>
    <xf numFmtId="0" fontId="11" fillId="0" borderId="0"/>
    <xf numFmtId="0" fontId="11" fillId="5" borderId="1"/>
    <xf numFmtId="0" fontId="20" fillId="5" borderId="0">
      <alignment horizontal="right"/>
    </xf>
    <xf numFmtId="0" fontId="26" fillId="11" borderId="0">
      <alignment horizontal="center"/>
    </xf>
    <xf numFmtId="0" fontId="14" fillId="7" borderId="1">
      <alignment horizontal="left" vertical="top" wrapText="1"/>
    </xf>
    <xf numFmtId="0" fontId="14" fillId="7" borderId="8">
      <alignment horizontal="left" vertical="top" wrapText="1"/>
    </xf>
    <xf numFmtId="0" fontId="22" fillId="5" borderId="0">
      <alignment horizontal="center"/>
    </xf>
    <xf numFmtId="0" fontId="18" fillId="5" borderId="0"/>
    <xf numFmtId="0" fontId="27" fillId="0" borderId="0"/>
    <xf numFmtId="0" fontId="9" fillId="0" borderId="0"/>
    <xf numFmtId="0" fontId="13" fillId="6" borderId="1"/>
    <xf numFmtId="0" fontId="11" fillId="5" borderId="1"/>
    <xf numFmtId="0" fontId="16" fillId="7" borderId="20">
      <alignment horizontal="left" vertical="top" wrapText="1"/>
    </xf>
    <xf numFmtId="0" fontId="14" fillId="7" borderId="20">
      <alignment horizontal="left" vertical="top"/>
    </xf>
    <xf numFmtId="0" fontId="11" fillId="5" borderId="21"/>
    <xf numFmtId="0" fontId="11" fillId="5" borderId="22">
      <alignment horizontal="center" wrapText="1"/>
    </xf>
    <xf numFmtId="0" fontId="13" fillId="6" borderId="21"/>
    <xf numFmtId="0" fontId="11" fillId="5" borderId="18"/>
    <xf numFmtId="0" fontId="11" fillId="5" borderId="17"/>
    <xf numFmtId="0" fontId="2" fillId="0" borderId="0"/>
    <xf numFmtId="0" fontId="37" fillId="0" borderId="0"/>
    <xf numFmtId="0" fontId="11" fillId="0" borderId="1"/>
    <xf numFmtId="0" fontId="38" fillId="0" borderId="0" applyNumberFormat="0" applyFill="0" applyBorder="0" applyAlignment="0" applyProtection="0">
      <alignment vertical="top"/>
      <protection locked="0"/>
    </xf>
    <xf numFmtId="0" fontId="11" fillId="5" borderId="22">
      <alignment horizontal="center" wrapText="1"/>
    </xf>
    <xf numFmtId="0" fontId="2" fillId="0" borderId="0"/>
    <xf numFmtId="0" fontId="27" fillId="0" borderId="0"/>
    <xf numFmtId="0" fontId="27" fillId="0" borderId="0"/>
    <xf numFmtId="0" fontId="12" fillId="0" borderId="0"/>
    <xf numFmtId="0" fontId="27" fillId="0" borderId="0"/>
    <xf numFmtId="0" fontId="12" fillId="0" borderId="0"/>
    <xf numFmtId="0" fontId="16" fillId="7" borderId="31">
      <alignment horizontal="left" vertical="top" wrapText="1"/>
    </xf>
    <xf numFmtId="0" fontId="14" fillId="7" borderId="31">
      <alignment horizontal="left" vertical="top"/>
    </xf>
    <xf numFmtId="0" fontId="12" fillId="0" borderId="0"/>
    <xf numFmtId="0" fontId="9" fillId="0" borderId="0"/>
    <xf numFmtId="0" fontId="16" fillId="7" borderId="30">
      <alignment horizontal="left" vertical="top" wrapText="1"/>
    </xf>
    <xf numFmtId="0" fontId="14" fillId="7" borderId="30">
      <alignment horizontal="left" vertical="top"/>
    </xf>
    <xf numFmtId="0" fontId="13" fillId="6" borderId="1"/>
    <xf numFmtId="0" fontId="11" fillId="0" borderId="9"/>
    <xf numFmtId="0" fontId="11" fillId="0" borderId="1"/>
    <xf numFmtId="0" fontId="11" fillId="0" borderId="1"/>
    <xf numFmtId="0" fontId="11" fillId="0" borderId="1"/>
    <xf numFmtId="0" fontId="11" fillId="0" borderId="9"/>
    <xf numFmtId="0" fontId="24" fillId="4" borderId="9" applyBorder="0">
      <protection locked="0"/>
    </xf>
    <xf numFmtId="0" fontId="24" fillId="4" borderId="9" applyBorder="0">
      <protection locked="0"/>
    </xf>
    <xf numFmtId="0" fontId="24" fillId="4" borderId="9" applyBorder="0">
      <protection locked="0"/>
    </xf>
    <xf numFmtId="0" fontId="24" fillId="4" borderId="9" applyBorder="0">
      <protection locked="0"/>
    </xf>
    <xf numFmtId="0" fontId="2" fillId="4" borderId="1"/>
    <xf numFmtId="0" fontId="23" fillId="5" borderId="1">
      <alignment horizontal="left"/>
    </xf>
    <xf numFmtId="0" fontId="17" fillId="7" borderId="0">
      <alignment horizontal="right" vertical="top" wrapText="1"/>
    </xf>
    <xf numFmtId="0" fontId="17" fillId="7" borderId="0">
      <alignment horizontal="right" vertical="top" wrapText="1"/>
    </xf>
    <xf numFmtId="0" fontId="17" fillId="7" borderId="0">
      <alignment horizontal="right" vertical="top" textRotation="90" wrapText="1"/>
    </xf>
    <xf numFmtId="0" fontId="19" fillId="8" borderId="0">
      <alignment horizontal="center"/>
    </xf>
    <xf numFmtId="0" fontId="2" fillId="5" borderId="1">
      <alignment horizontal="centerContinuous" wrapText="1"/>
    </xf>
    <xf numFmtId="0" fontId="11" fillId="5" borderId="7">
      <alignment wrapText="1"/>
    </xf>
    <xf numFmtId="0" fontId="2" fillId="0" borderId="0"/>
    <xf numFmtId="0" fontId="11" fillId="5" borderId="1">
      <alignment wrapText="1"/>
    </xf>
    <xf numFmtId="0" fontId="14" fillId="7" borderId="1">
      <alignment horizontal="left" vertical="top" wrapText="1"/>
    </xf>
    <xf numFmtId="0" fontId="16" fillId="7" borderId="31">
      <alignment horizontal="left" vertical="top" wrapText="1"/>
    </xf>
    <xf numFmtId="0" fontId="14" fillId="7" borderId="8">
      <alignment horizontal="left" vertical="top" wrapText="1"/>
    </xf>
    <xf numFmtId="0" fontId="14" fillId="7" borderId="31">
      <alignment horizontal="left" vertical="top"/>
    </xf>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15" fillId="8" borderId="0"/>
    <xf numFmtId="0" fontId="51" fillId="0" borderId="0" applyNumberFormat="0" applyFill="0" applyBorder="0" applyAlignment="0" applyProtection="0"/>
    <xf numFmtId="0" fontId="11" fillId="0" borderId="44"/>
    <xf numFmtId="0" fontId="56" fillId="25" borderId="0" applyNumberFormat="0" applyBorder="0" applyAlignment="0" applyProtection="0"/>
    <xf numFmtId="0" fontId="56" fillId="26" borderId="0" applyNumberFormat="0" applyBorder="0" applyAlignment="0" applyProtection="0"/>
    <xf numFmtId="0" fontId="11" fillId="27" borderId="9"/>
    <xf numFmtId="0" fontId="11" fillId="9" borderId="9"/>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2" fillId="8" borderId="0">
      <alignment horizontal="center" wrapText="1"/>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5" borderId="0"/>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17" fillId="7" borderId="0">
      <alignment horizontal="right" vertical="top" textRotation="90" wrapText="1"/>
    </xf>
    <xf numFmtId="0" fontId="57" fillId="0" borderId="35" applyNumberFormat="0" applyFill="0" applyAlignment="0" applyProtection="0"/>
    <xf numFmtId="0" fontId="58" fillId="0" borderId="36"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9"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9" fillId="0" borderId="0"/>
    <xf numFmtId="0" fontId="27" fillId="0" borderId="0"/>
    <xf numFmtId="0" fontId="9" fillId="0" borderId="0"/>
    <xf numFmtId="0" fontId="27" fillId="0" borderId="0"/>
    <xf numFmtId="0" fontId="9"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12"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11" fillId="0" borderId="0"/>
    <xf numFmtId="0" fontId="37" fillId="0" borderId="0"/>
    <xf numFmtId="0" fontId="2"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3" fillId="6" borderId="44"/>
    <xf numFmtId="0" fontId="13" fillId="6" borderId="44"/>
    <xf numFmtId="0" fontId="13" fillId="6" borderId="44"/>
    <xf numFmtId="0" fontId="13" fillId="6"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2" fillId="0" borderId="0"/>
    <xf numFmtId="0" fontId="2" fillId="0" borderId="0"/>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1" fillId="0" borderId="44"/>
    <xf numFmtId="0" fontId="11" fillId="0" borderId="44"/>
    <xf numFmtId="0" fontId="11" fillId="0" borderId="44"/>
    <xf numFmtId="165" fontId="9"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17" fillId="7" borderId="0">
      <alignment horizontal="right" vertical="top" textRotation="90" wrapText="1"/>
    </xf>
    <xf numFmtId="0" fontId="67" fillId="0" borderId="47" applyNumberFormat="0" applyAlignment="0" applyProtection="0">
      <alignment horizontal="left" vertical="center"/>
    </xf>
    <xf numFmtId="0" fontId="67" fillId="0" borderId="7">
      <alignment horizontal="left" vertical="center"/>
    </xf>
    <xf numFmtId="0" fontId="67" fillId="0" borderId="7">
      <alignment horizontal="left" vertical="center"/>
    </xf>
    <xf numFmtId="0" fontId="2" fillId="5" borderId="44">
      <alignment horizontal="centerContinuous" wrapText="1"/>
    </xf>
    <xf numFmtId="0" fontId="9" fillId="0" borderId="0"/>
    <xf numFmtId="0" fontId="12" fillId="0" borderId="0"/>
    <xf numFmtId="0" fontId="9" fillId="0" borderId="0"/>
    <xf numFmtId="9" fontId="2" fillId="0" borderId="0" applyFont="0" applyFill="0" applyBorder="0" applyAlignment="0" applyProtection="0"/>
    <xf numFmtId="4" fontId="68" fillId="0" borderId="0" applyFont="0" applyFill="0" applyBorder="0" applyAlignment="0" applyProtection="0"/>
    <xf numFmtId="3" fontId="68" fillId="0" borderId="0" applyFont="0" applyFill="0" applyBorder="0" applyAlignment="0" applyProtection="0"/>
    <xf numFmtId="166" fontId="69" fillId="0" borderId="0" applyFont="0" applyFill="0" applyBorder="0" applyAlignment="0" applyProtection="0"/>
    <xf numFmtId="167" fontId="69" fillId="0" borderId="0" applyFont="0" applyFill="0" applyBorder="0" applyAlignment="0" applyProtection="0"/>
    <xf numFmtId="168" fontId="69" fillId="0" borderId="0" applyFont="0" applyFill="0" applyBorder="0" applyAlignment="0" applyProtection="0"/>
    <xf numFmtId="169" fontId="69" fillId="0" borderId="0" applyFont="0" applyFill="0" applyBorder="0" applyAlignment="0" applyProtection="0"/>
    <xf numFmtId="9" fontId="68" fillId="0" borderId="0" applyFont="0" applyFill="0" applyBorder="0" applyAlignment="0" applyProtection="0"/>
    <xf numFmtId="0" fontId="2" fillId="0" borderId="0"/>
    <xf numFmtId="0" fontId="68" fillId="0" borderId="0"/>
    <xf numFmtId="170" fontId="68" fillId="0" borderId="0" applyFont="0" applyFill="0" applyBorder="0" applyAlignment="0" applyProtection="0"/>
    <xf numFmtId="170" fontId="68" fillId="0" borderId="0" applyFont="0" applyFill="0" applyBorder="0" applyAlignment="0" applyProtection="0"/>
  </cellStyleXfs>
  <cellXfs count="468">
    <xf numFmtId="0" fontId="0" fillId="0" borderId="0" xfId="0"/>
    <xf numFmtId="0" fontId="29" fillId="20" borderId="0" xfId="0" applyFont="1" applyFill="1" applyBorder="1" applyAlignment="1" applyProtection="1">
      <alignment horizontal="right"/>
      <protection locked="0"/>
    </xf>
    <xf numFmtId="0" fontId="0" fillId="20" borderId="0" xfId="0" applyFill="1" applyProtection="1">
      <protection locked="0"/>
    </xf>
    <xf numFmtId="0" fontId="0" fillId="0" borderId="0" xfId="0" applyProtection="1">
      <protection locked="0"/>
    </xf>
    <xf numFmtId="0" fontId="10" fillId="20" borderId="0" xfId="5" applyFont="1" applyFill="1" applyAlignment="1" applyProtection="1">
      <alignment vertical="center"/>
      <protection locked="0"/>
    </xf>
    <xf numFmtId="0" fontId="39" fillId="20" borderId="0" xfId="0" applyFont="1" applyFill="1" applyProtection="1">
      <protection locked="0"/>
    </xf>
    <xf numFmtId="0" fontId="29" fillId="20" borderId="0" xfId="0" applyFont="1" applyFill="1" applyProtection="1">
      <protection locked="0"/>
    </xf>
    <xf numFmtId="0" fontId="41" fillId="20" borderId="0" xfId="0" applyFont="1" applyFill="1" applyProtection="1">
      <protection locked="0"/>
    </xf>
    <xf numFmtId="0" fontId="39" fillId="0" borderId="0" xfId="0" applyFont="1" applyProtection="1">
      <protection locked="0"/>
    </xf>
    <xf numFmtId="49" fontId="42" fillId="0" borderId="0" xfId="1" applyNumberFormat="1" applyFont="1" applyProtection="1">
      <protection locked="0"/>
    </xf>
    <xf numFmtId="0" fontId="40" fillId="0" borderId="0" xfId="0" applyFont="1" applyProtection="1">
      <protection locked="0"/>
    </xf>
    <xf numFmtId="0" fontId="32" fillId="0" borderId="0" xfId="0" applyFont="1" applyProtection="1">
      <protection locked="0"/>
    </xf>
    <xf numFmtId="0" fontId="2" fillId="0" borderId="0" xfId="58" applyFont="1" applyProtection="1">
      <protection locked="0"/>
    </xf>
    <xf numFmtId="0" fontId="2" fillId="19" borderId="0" xfId="58" applyFont="1" applyFill="1" applyProtection="1">
      <protection locked="0"/>
    </xf>
    <xf numFmtId="0" fontId="37" fillId="0" borderId="0" xfId="59" applyProtection="1">
      <protection locked="0"/>
    </xf>
    <xf numFmtId="0" fontId="37" fillId="20" borderId="0" xfId="59" applyFill="1" applyAlignment="1" applyProtection="1">
      <alignment horizontal="right"/>
      <protection locked="0"/>
    </xf>
    <xf numFmtId="0" fontId="6" fillId="0" borderId="0" xfId="0" applyFont="1" applyFill="1" applyBorder="1" applyAlignment="1" applyProtection="1">
      <protection locked="0"/>
    </xf>
    <xf numFmtId="0" fontId="2" fillId="20" borderId="0" xfId="59" applyFont="1" applyFill="1" applyProtection="1">
      <protection locked="0"/>
    </xf>
    <xf numFmtId="0" fontId="37" fillId="0" borderId="0" xfId="59" applyFill="1" applyProtection="1">
      <protection locked="0"/>
    </xf>
    <xf numFmtId="0" fontId="2" fillId="0" borderId="0" xfId="59" applyFont="1" applyFill="1" applyProtection="1">
      <protection locked="0"/>
    </xf>
    <xf numFmtId="0" fontId="37" fillId="21" borderId="0" xfId="59" applyFill="1" applyProtection="1">
      <protection locked="0"/>
    </xf>
    <xf numFmtId="0" fontId="44" fillId="16" borderId="29" xfId="0" applyNumberFormat="1" applyFont="1" applyFill="1" applyBorder="1" applyAlignment="1" applyProtection="1">
      <alignment horizontal="right"/>
      <protection locked="0"/>
    </xf>
    <xf numFmtId="0" fontId="44" fillId="17" borderId="29" xfId="0" applyFont="1" applyFill="1" applyBorder="1" applyAlignment="1" applyProtection="1">
      <alignment horizontal="center"/>
      <protection locked="0"/>
    </xf>
    <xf numFmtId="0" fontId="44" fillId="18" borderId="29" xfId="0" applyFont="1" applyFill="1" applyBorder="1" applyAlignment="1" applyProtection="1">
      <alignment horizontal="left"/>
      <protection locked="0"/>
    </xf>
    <xf numFmtId="0" fontId="44" fillId="16" borderId="46" xfId="0" applyNumberFormat="1" applyFont="1" applyFill="1" applyBorder="1" applyAlignment="1" applyProtection="1">
      <alignment horizontal="right"/>
      <protection locked="0"/>
    </xf>
    <xf numFmtId="0" fontId="44" fillId="17" borderId="46" xfId="0" applyFont="1" applyFill="1" applyBorder="1" applyAlignment="1" applyProtection="1">
      <alignment horizontal="center"/>
      <protection locked="0"/>
    </xf>
    <xf numFmtId="0" fontId="44" fillId="18" borderId="46" xfId="0" applyFont="1" applyFill="1" applyBorder="1" applyAlignment="1" applyProtection="1">
      <alignment horizontal="left"/>
      <protection locked="0"/>
    </xf>
    <xf numFmtId="0" fontId="2" fillId="20" borderId="0" xfId="59" applyFont="1" applyFill="1" applyAlignment="1" applyProtection="1">
      <alignment horizontal="left"/>
      <protection locked="0"/>
    </xf>
    <xf numFmtId="0" fontId="0" fillId="0" borderId="0" xfId="0" applyFont="1" applyProtection="1">
      <protection locked="0"/>
    </xf>
    <xf numFmtId="0" fontId="46" fillId="13" borderId="0" xfId="0" applyFont="1" applyFill="1" applyAlignment="1" applyProtection="1">
      <alignment horizontal="right" vertical="center"/>
      <protection locked="0"/>
    </xf>
    <xf numFmtId="0" fontId="6" fillId="20" borderId="0" xfId="0" applyFont="1" applyFill="1" applyBorder="1" applyAlignment="1" applyProtection="1"/>
    <xf numFmtId="0" fontId="6" fillId="20" borderId="0" xfId="0" applyFont="1" applyFill="1" applyBorder="1" applyAlignment="1" applyProtection="1">
      <alignment horizontal="right"/>
    </xf>
    <xf numFmtId="0" fontId="46" fillId="13" borderId="0" xfId="0" applyFont="1" applyFill="1" applyAlignment="1" applyProtection="1">
      <alignment horizontal="right" vertical="center"/>
    </xf>
    <xf numFmtId="0" fontId="46" fillId="13" borderId="0" xfId="0" applyFont="1" applyFill="1" applyAlignment="1" applyProtection="1">
      <alignment vertical="center"/>
    </xf>
    <xf numFmtId="0" fontId="0" fillId="0" borderId="0" xfId="0" applyProtection="1"/>
    <xf numFmtId="0" fontId="6" fillId="30" borderId="0" xfId="0" applyFont="1" applyFill="1" applyBorder="1" applyAlignment="1" applyProtection="1">
      <alignment horizontal="right"/>
    </xf>
    <xf numFmtId="0" fontId="8" fillId="13" borderId="0" xfId="0" applyFont="1" applyFill="1" applyAlignment="1" applyProtection="1">
      <alignment vertical="center"/>
    </xf>
    <xf numFmtId="0" fontId="6" fillId="13" borderId="0" xfId="0" applyFont="1" applyFill="1" applyProtection="1"/>
    <xf numFmtId="0" fontId="6" fillId="20" borderId="0" xfId="0" applyFont="1" applyFill="1" applyProtection="1"/>
    <xf numFmtId="0" fontId="11" fillId="20" borderId="0" xfId="5" applyFont="1" applyFill="1" applyAlignment="1" applyProtection="1">
      <alignment horizontal="left" vertical="center"/>
    </xf>
    <xf numFmtId="0" fontId="11" fillId="20" borderId="0" xfId="5" applyFont="1" applyFill="1" applyAlignment="1" applyProtection="1">
      <alignment wrapText="1"/>
    </xf>
    <xf numFmtId="0" fontId="11" fillId="20" borderId="0" xfId="5" applyFont="1" applyFill="1" applyAlignment="1" applyProtection="1">
      <alignment horizontal="left" vertical="center" wrapText="1"/>
    </xf>
    <xf numFmtId="0" fontId="11" fillId="20" borderId="0" xfId="5" applyFont="1" applyFill="1" applyBorder="1" applyAlignment="1" applyProtection="1">
      <alignment horizontal="left" vertical="center" wrapText="1"/>
    </xf>
    <xf numFmtId="0" fontId="11" fillId="20" borderId="0" xfId="5" applyFont="1" applyFill="1" applyAlignment="1" applyProtection="1">
      <alignment horizontal="center" vertical="center" wrapText="1"/>
    </xf>
    <xf numFmtId="0" fontId="6" fillId="0" borderId="0" xfId="0" applyFont="1" applyFill="1" applyBorder="1" applyAlignment="1" applyProtection="1"/>
    <xf numFmtId="0" fontId="6" fillId="0" borderId="0" xfId="0" applyFont="1" applyFill="1" applyBorder="1" applyAlignment="1" applyProtection="1">
      <alignment horizontal="right"/>
    </xf>
    <xf numFmtId="0" fontId="0" fillId="0" borderId="0" xfId="0" applyAlignment="1" applyProtection="1">
      <alignment horizontal="center"/>
    </xf>
    <xf numFmtId="0" fontId="0" fillId="20" borderId="0" xfId="0" applyFill="1" applyProtection="1"/>
    <xf numFmtId="0" fontId="11" fillId="20" borderId="0" xfId="5" applyFont="1" applyFill="1" applyAlignment="1" applyProtection="1">
      <alignment horizontal="center" vertical="center" textRotation="90" wrapText="1"/>
    </xf>
    <xf numFmtId="0" fontId="11" fillId="20" borderId="0" xfId="0" applyFont="1" applyFill="1" applyBorder="1" applyAlignment="1" applyProtection="1">
      <alignment wrapText="1"/>
    </xf>
    <xf numFmtId="0" fontId="11" fillId="20" borderId="0" xfId="0" applyFont="1" applyFill="1" applyBorder="1" applyProtection="1"/>
    <xf numFmtId="0" fontId="11" fillId="13" borderId="0" xfId="0" applyFont="1" applyFill="1" applyProtection="1"/>
    <xf numFmtId="0" fontId="6" fillId="15" borderId="29" xfId="0" applyFont="1" applyFill="1" applyBorder="1" applyAlignment="1" applyProtection="1">
      <alignment horizontal="left" vertical="center" indent="2"/>
    </xf>
    <xf numFmtId="0" fontId="0" fillId="13" borderId="0" xfId="0" applyFill="1" applyProtection="1"/>
    <xf numFmtId="0" fontId="10" fillId="20" borderId="0" xfId="0" applyNumberFormat="1" applyFont="1" applyFill="1" applyProtection="1"/>
    <xf numFmtId="0" fontId="10" fillId="20" borderId="0" xfId="0" applyFont="1" applyFill="1" applyProtection="1"/>
    <xf numFmtId="0" fontId="0" fillId="0" borderId="0" xfId="0" applyFont="1" applyProtection="1"/>
    <xf numFmtId="0" fontId="1" fillId="0" borderId="0" xfId="0" applyFont="1" applyFill="1" applyAlignment="1" applyProtection="1">
      <alignment vertical="center"/>
    </xf>
    <xf numFmtId="0" fontId="0" fillId="13" borderId="0" xfId="0" applyFont="1" applyFill="1" applyProtection="1"/>
    <xf numFmtId="0" fontId="6" fillId="2" borderId="29" xfId="5" applyFont="1" applyFill="1" applyBorder="1" applyAlignment="1" applyProtection="1">
      <alignment horizontal="left" vertical="center" wrapText="1" indent="1"/>
    </xf>
    <xf numFmtId="0" fontId="8" fillId="20" borderId="0" xfId="0" applyFont="1" applyFill="1" applyAlignment="1" applyProtection="1">
      <alignment vertical="center"/>
    </xf>
    <xf numFmtId="0" fontId="0" fillId="20" borderId="0" xfId="0" applyFont="1" applyFill="1" applyProtection="1"/>
    <xf numFmtId="0" fontId="11" fillId="20" borderId="0" xfId="5" applyFont="1" applyFill="1" applyBorder="1" applyAlignment="1" applyProtection="1">
      <alignment horizontal="center" vertical="center" wrapText="1"/>
    </xf>
    <xf numFmtId="0" fontId="30" fillId="0" borderId="0" xfId="0" applyFont="1" applyProtection="1"/>
    <xf numFmtId="0" fontId="6" fillId="2" borderId="29" xfId="0" applyFont="1" applyFill="1" applyBorder="1" applyAlignment="1" applyProtection="1">
      <alignment horizontal="left" wrapText="1" indent="1"/>
    </xf>
    <xf numFmtId="0" fontId="11" fillId="20" borderId="0" xfId="5" applyFont="1" applyFill="1" applyBorder="1" applyAlignment="1" applyProtection="1">
      <alignment horizontal="right" vertical="center" wrapText="1"/>
    </xf>
    <xf numFmtId="0" fontId="30" fillId="13" borderId="0" xfId="0" applyFont="1" applyFill="1" applyProtection="1"/>
    <xf numFmtId="0" fontId="6" fillId="15" borderId="29" xfId="0" applyFont="1" applyFill="1" applyBorder="1" applyAlignment="1" applyProtection="1">
      <alignment horizontal="left" wrapText="1" indent="1"/>
    </xf>
    <xf numFmtId="0" fontId="6" fillId="29" borderId="29" xfId="0" applyFont="1" applyFill="1" applyBorder="1" applyAlignment="1" applyProtection="1">
      <alignment horizontal="left" wrapText="1" indent="1"/>
    </xf>
    <xf numFmtId="0" fontId="0" fillId="0" borderId="0" xfId="0" applyFont="1" applyFill="1" applyProtection="1"/>
    <xf numFmtId="0" fontId="28" fillId="13" borderId="0" xfId="0" applyFont="1" applyFill="1" applyBorder="1" applyProtection="1"/>
    <xf numFmtId="0" fontId="29" fillId="13" borderId="0" xfId="0" applyFont="1" applyFill="1" applyAlignment="1" applyProtection="1"/>
    <xf numFmtId="0" fontId="0" fillId="13" borderId="0" xfId="0" applyFill="1" applyAlignment="1" applyProtection="1"/>
    <xf numFmtId="0" fontId="10" fillId="13" borderId="0" xfId="0" applyFont="1" applyFill="1" applyProtection="1"/>
    <xf numFmtId="0" fontId="10" fillId="0" borderId="0" xfId="0" applyFont="1" applyProtection="1"/>
    <xf numFmtId="0" fontId="10" fillId="13" borderId="0" xfId="0" applyFont="1" applyFill="1" applyAlignment="1" applyProtection="1">
      <alignment wrapText="1"/>
    </xf>
    <xf numFmtId="0" fontId="10" fillId="0" borderId="0" xfId="0" applyFont="1" applyAlignment="1" applyProtection="1">
      <alignment wrapText="1"/>
    </xf>
    <xf numFmtId="0" fontId="10" fillId="13" borderId="0" xfId="0" applyFont="1" applyFill="1" applyBorder="1" applyAlignment="1" applyProtection="1">
      <alignment wrapText="1"/>
    </xf>
    <xf numFmtId="0" fontId="6" fillId="0" borderId="0" xfId="0" applyFont="1" applyFill="1" applyProtection="1"/>
    <xf numFmtId="0" fontId="6" fillId="13" borderId="0" xfId="0" applyFont="1" applyFill="1" applyAlignment="1" applyProtection="1">
      <alignment horizontal="center"/>
    </xf>
    <xf numFmtId="0" fontId="0" fillId="0" borderId="0" xfId="0" applyAlignment="1" applyProtection="1">
      <alignment vertical="center"/>
    </xf>
    <xf numFmtId="0" fontId="7" fillId="13" borderId="0" xfId="48" applyFont="1" applyFill="1" applyBorder="1" applyAlignment="1" applyProtection="1">
      <alignment horizontal="center" vertical="center" wrapText="1"/>
    </xf>
    <xf numFmtId="0" fontId="7" fillId="13" borderId="0" xfId="48" applyFont="1" applyFill="1" applyBorder="1" applyAlignment="1" applyProtection="1">
      <alignment horizontal="center" wrapText="1"/>
    </xf>
    <xf numFmtId="0" fontId="11" fillId="13" borderId="0" xfId="6" applyFont="1" applyFill="1" applyBorder="1" applyAlignment="1" applyProtection="1">
      <alignment horizontal="right" wrapText="1"/>
    </xf>
    <xf numFmtId="0" fontId="7" fillId="0" borderId="0" xfId="48" applyFont="1" applyFill="1" applyBorder="1" applyAlignment="1" applyProtection="1">
      <alignment vertical="center"/>
    </xf>
    <xf numFmtId="0" fontId="27" fillId="0" borderId="0" xfId="48" applyFont="1" applyFill="1" applyBorder="1" applyProtection="1"/>
    <xf numFmtId="0" fontId="27" fillId="0" borderId="0" xfId="0" applyFont="1" applyProtection="1"/>
    <xf numFmtId="0" fontId="1" fillId="13" borderId="0" xfId="48" applyFont="1" applyFill="1" applyBorder="1" applyProtection="1"/>
    <xf numFmtId="0" fontId="27" fillId="13" borderId="0" xfId="48" applyFont="1" applyFill="1" applyAlignment="1" applyProtection="1">
      <alignment wrapText="1"/>
    </xf>
    <xf numFmtId="0" fontId="27" fillId="13" borderId="0" xfId="48" applyFont="1" applyFill="1" applyBorder="1" applyAlignment="1" applyProtection="1">
      <alignment wrapText="1"/>
    </xf>
    <xf numFmtId="0" fontId="7" fillId="0" borderId="0" xfId="48" applyFont="1" applyFill="1" applyBorder="1" applyAlignment="1" applyProtection="1">
      <alignment horizontal="center" vertical="center" wrapText="1"/>
    </xf>
    <xf numFmtId="0" fontId="7" fillId="0" borderId="0" xfId="48" quotePrefix="1" applyFont="1" applyFill="1" applyBorder="1" applyAlignment="1" applyProtection="1">
      <alignment horizontal="center" vertical="center" wrapText="1"/>
    </xf>
    <xf numFmtId="0" fontId="1" fillId="0" borderId="0" xfId="48" applyFont="1" applyFill="1" applyBorder="1" applyAlignment="1" applyProtection="1">
      <alignment horizontal="center" vertical="center" wrapText="1"/>
    </xf>
    <xf numFmtId="0" fontId="27" fillId="0" borderId="0" xfId="48" applyFont="1" applyFill="1" applyProtection="1"/>
    <xf numFmtId="0" fontId="27" fillId="0" borderId="0" xfId="48" applyFont="1" applyFill="1" applyBorder="1" applyAlignment="1" applyProtection="1">
      <alignment wrapText="1"/>
    </xf>
    <xf numFmtId="0" fontId="27" fillId="0" borderId="0" xfId="48" applyFont="1" applyAlignment="1" applyProtection="1">
      <alignment wrapText="1"/>
    </xf>
    <xf numFmtId="0" fontId="34" fillId="0" borderId="0" xfId="0" applyFont="1" applyProtection="1"/>
    <xf numFmtId="0" fontId="36" fillId="13" borderId="0" xfId="48" applyFont="1" applyFill="1" applyBorder="1" applyProtection="1"/>
    <xf numFmtId="0" fontId="34" fillId="13" borderId="0" xfId="48" applyFont="1" applyFill="1" applyProtection="1"/>
    <xf numFmtId="0" fontId="34" fillId="13" borderId="0" xfId="0" applyFont="1" applyFill="1" applyProtection="1"/>
    <xf numFmtId="0" fontId="34" fillId="0" borderId="0" xfId="48" applyFont="1" applyProtection="1"/>
    <xf numFmtId="0" fontId="34" fillId="13" borderId="0" xfId="48" applyFont="1" applyFill="1" applyBorder="1" applyProtection="1"/>
    <xf numFmtId="0" fontId="34" fillId="0" borderId="0" xfId="48" applyFont="1" applyFill="1" applyBorder="1" applyProtection="1"/>
    <xf numFmtId="0" fontId="34" fillId="13" borderId="0" xfId="48" applyFont="1" applyFill="1" applyAlignment="1" applyProtection="1">
      <alignment wrapText="1"/>
    </xf>
    <xf numFmtId="0" fontId="34" fillId="13" borderId="0" xfId="48" applyFont="1" applyFill="1" applyBorder="1" applyAlignment="1" applyProtection="1">
      <alignment wrapText="1"/>
    </xf>
    <xf numFmtId="0" fontId="34" fillId="0" borderId="0" xfId="48" applyFont="1" applyFill="1" applyBorder="1" applyAlignment="1" applyProtection="1">
      <alignment wrapText="1"/>
    </xf>
    <xf numFmtId="0" fontId="27" fillId="13" borderId="0" xfId="48" applyFont="1" applyFill="1" applyProtection="1"/>
    <xf numFmtId="0" fontId="27" fillId="0" borderId="0" xfId="48" applyFont="1" applyProtection="1"/>
    <xf numFmtId="0" fontId="27" fillId="13" borderId="0" xfId="48" applyFont="1" applyFill="1" applyBorder="1" applyProtection="1"/>
    <xf numFmtId="0" fontId="27" fillId="13" borderId="0" xfId="0" applyFont="1" applyFill="1" applyProtection="1"/>
    <xf numFmtId="0" fontId="1" fillId="13" borderId="0" xfId="48" applyFont="1" applyFill="1" applyBorder="1" applyAlignment="1" applyProtection="1"/>
    <xf numFmtId="0" fontId="63" fillId="13" borderId="0" xfId="48" applyFont="1" applyFill="1" applyBorder="1" applyProtection="1"/>
    <xf numFmtId="0" fontId="0" fillId="13" borderId="0" xfId="48" applyFont="1" applyFill="1" applyAlignment="1" applyProtection="1">
      <alignment wrapText="1"/>
    </xf>
    <xf numFmtId="0" fontId="32" fillId="13" borderId="0" xfId="48" applyFont="1" applyFill="1" applyBorder="1" applyAlignment="1" applyProtection="1">
      <alignment wrapText="1"/>
    </xf>
    <xf numFmtId="0" fontId="32" fillId="13" borderId="0" xfId="48" applyFont="1" applyFill="1" applyAlignment="1" applyProtection="1">
      <alignment wrapText="1"/>
    </xf>
    <xf numFmtId="0" fontId="27" fillId="0" borderId="0" xfId="0" applyFont="1" applyAlignment="1" applyProtection="1"/>
    <xf numFmtId="0" fontId="32" fillId="0" borderId="0" xfId="0" applyFont="1" applyProtection="1"/>
    <xf numFmtId="0" fontId="0" fillId="3" borderId="0" xfId="0" applyFont="1" applyFill="1" applyAlignment="1" applyProtection="1"/>
    <xf numFmtId="0" fontId="31" fillId="13" borderId="0" xfId="0" applyFont="1" applyFill="1" applyBorder="1" applyProtection="1"/>
    <xf numFmtId="0" fontId="0" fillId="3" borderId="0" xfId="0" applyFill="1" applyProtection="1"/>
    <xf numFmtId="0" fontId="32" fillId="3" borderId="0" xfId="0" applyFont="1" applyFill="1" applyBorder="1" applyProtection="1"/>
    <xf numFmtId="0" fontId="0" fillId="0" borderId="0" xfId="0" applyFill="1" applyProtection="1"/>
    <xf numFmtId="0" fontId="10" fillId="3" borderId="0" xfId="0" applyFont="1" applyFill="1" applyProtection="1"/>
    <xf numFmtId="0" fontId="6" fillId="15" borderId="29" xfId="0" applyFont="1" applyFill="1" applyBorder="1" applyAlignment="1" applyProtection="1">
      <alignment horizontal="left" vertical="center" wrapText="1" indent="2"/>
    </xf>
    <xf numFmtId="0" fontId="10" fillId="0" borderId="0" xfId="0" applyFont="1" applyFill="1" applyBorder="1" applyAlignment="1" applyProtection="1">
      <alignment wrapText="1"/>
    </xf>
    <xf numFmtId="0" fontId="11" fillId="20" borderId="0" xfId="5" applyFont="1" applyFill="1" applyAlignment="1" applyProtection="1">
      <alignment horizontal="left" vertical="center" wrapText="1"/>
      <protection locked="0"/>
    </xf>
    <xf numFmtId="0" fontId="11" fillId="20" borderId="0" xfId="5" applyFont="1" applyFill="1" applyAlignment="1" applyProtection="1">
      <alignment horizontal="center" vertical="center" wrapText="1"/>
      <protection locked="0"/>
    </xf>
    <xf numFmtId="0" fontId="11" fillId="20" borderId="0" xfId="5" applyFont="1" applyFill="1" applyAlignment="1" applyProtection="1">
      <alignment horizontal="center" vertical="center" textRotation="90" wrapText="1"/>
      <protection locked="0"/>
    </xf>
    <xf numFmtId="0" fontId="6" fillId="0" borderId="0" xfId="0" applyFont="1" applyFill="1" applyProtection="1">
      <protection locked="0"/>
    </xf>
    <xf numFmtId="0" fontId="0" fillId="0" borderId="0" xfId="0" applyFill="1" applyProtection="1">
      <protection locked="0"/>
    </xf>
    <xf numFmtId="0" fontId="11" fillId="20" borderId="0" xfId="0" applyFont="1" applyFill="1" applyBorder="1" applyProtection="1">
      <protection locked="0"/>
    </xf>
    <xf numFmtId="0" fontId="32" fillId="20" borderId="0" xfId="0" applyFont="1" applyFill="1" applyAlignment="1" applyProtection="1">
      <alignment horizontal="right"/>
      <protection locked="0"/>
    </xf>
    <xf numFmtId="0" fontId="1" fillId="0" borderId="0" xfId="0" applyFont="1" applyFill="1" applyAlignment="1" applyProtection="1">
      <alignment vertical="center"/>
      <protection locked="0"/>
    </xf>
    <xf numFmtId="0" fontId="6" fillId="2" borderId="29" xfId="5" applyFont="1" applyFill="1" applyBorder="1" applyAlignment="1" applyProtection="1">
      <alignment horizontal="center" vertical="center" wrapText="1"/>
      <protection locked="0"/>
    </xf>
    <xf numFmtId="0" fontId="8" fillId="20" borderId="0" xfId="0" applyFont="1" applyFill="1" applyAlignment="1" applyProtection="1">
      <alignment vertical="center"/>
      <protection locked="0"/>
    </xf>
    <xf numFmtId="0" fontId="0" fillId="20" borderId="0" xfId="0" applyFont="1" applyFill="1" applyProtection="1">
      <protection locked="0"/>
    </xf>
    <xf numFmtId="0" fontId="11" fillId="20" borderId="0" xfId="5" applyFont="1" applyFill="1" applyBorder="1" applyAlignment="1" applyProtection="1">
      <alignment horizontal="center" vertical="center" wrapText="1"/>
      <protection locked="0"/>
    </xf>
    <xf numFmtId="0" fontId="30" fillId="0" borderId="0" xfId="0" applyFont="1" applyProtection="1">
      <protection locked="0"/>
    </xf>
    <xf numFmtId="0" fontId="11" fillId="20" borderId="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right" vertical="center" wrapText="1"/>
      <protection locked="0"/>
    </xf>
    <xf numFmtId="0" fontId="10" fillId="0" borderId="0" xfId="0" applyFont="1" applyProtection="1">
      <protection locked="0"/>
    </xf>
    <xf numFmtId="0" fontId="10" fillId="0" borderId="0" xfId="0" applyFont="1" applyAlignment="1" applyProtection="1">
      <alignment wrapText="1"/>
      <protection locked="0"/>
    </xf>
    <xf numFmtId="0" fontId="0" fillId="0" borderId="0" xfId="0" applyAlignment="1" applyProtection="1">
      <alignment vertical="center"/>
      <protection locked="0"/>
    </xf>
    <xf numFmtId="0" fontId="11" fillId="13" borderId="0" xfId="6" applyFont="1" applyFill="1" applyBorder="1" applyAlignment="1" applyProtection="1">
      <alignment horizontal="right" wrapText="1"/>
      <protection locked="0"/>
    </xf>
    <xf numFmtId="0" fontId="7" fillId="0" borderId="0" xfId="48" applyFont="1" applyFill="1" applyBorder="1" applyAlignment="1" applyProtection="1">
      <alignment vertical="center"/>
      <protection locked="0"/>
    </xf>
    <xf numFmtId="0" fontId="27" fillId="0" borderId="0" xfId="0" applyFont="1" applyProtection="1">
      <protection locked="0"/>
    </xf>
    <xf numFmtId="0" fontId="7" fillId="0" borderId="0" xfId="48" applyFont="1" applyFill="1" applyBorder="1" applyAlignment="1" applyProtection="1">
      <alignment horizontal="center" vertical="center" wrapText="1"/>
      <protection locked="0"/>
    </xf>
    <xf numFmtId="0" fontId="7" fillId="0" borderId="0" xfId="48" quotePrefix="1" applyFont="1" applyFill="1" applyBorder="1" applyAlignment="1" applyProtection="1">
      <alignment horizontal="center" vertical="center" wrapText="1"/>
      <protection locked="0"/>
    </xf>
    <xf numFmtId="0" fontId="27" fillId="0" borderId="0" xfId="48" applyFont="1" applyFill="1" applyProtection="1">
      <protection locked="0"/>
    </xf>
    <xf numFmtId="0" fontId="27" fillId="0" borderId="0" xfId="48" applyFont="1" applyAlignment="1" applyProtection="1">
      <alignment wrapText="1"/>
      <protection locked="0"/>
    </xf>
    <xf numFmtId="0" fontId="34" fillId="0" borderId="0" xfId="0" applyFont="1" applyProtection="1">
      <protection locked="0"/>
    </xf>
    <xf numFmtId="0" fontId="63" fillId="13" borderId="0" xfId="48" applyFont="1" applyFill="1" applyBorder="1" applyProtection="1">
      <protection locked="0"/>
    </xf>
    <xf numFmtId="0" fontId="66" fillId="13" borderId="0" xfId="48" applyFont="1" applyFill="1" applyBorder="1" applyProtection="1">
      <protection locked="0"/>
    </xf>
    <xf numFmtId="0" fontId="0" fillId="3" borderId="0" xfId="0" applyFont="1" applyFill="1" applyAlignment="1" applyProtection="1">
      <protection locked="0"/>
    </xf>
    <xf numFmtId="0" fontId="0" fillId="3" borderId="0" xfId="0" applyFill="1" applyProtection="1">
      <protection locked="0"/>
    </xf>
    <xf numFmtId="0" fontId="6" fillId="2" borderId="29" xfId="0" applyFont="1" applyFill="1" applyBorder="1" applyAlignment="1" applyProtection="1">
      <alignment horizontal="left" vertical="center" indent="2"/>
    </xf>
    <xf numFmtId="0" fontId="44" fillId="3" borderId="29" xfId="110" applyNumberFormat="1" applyFont="1" applyFill="1" applyBorder="1" applyAlignment="1" applyProtection="1">
      <alignment horizontal="right"/>
      <protection locked="0"/>
    </xf>
    <xf numFmtId="0" fontId="44" fillId="3" borderId="29" xfId="110" applyFont="1" applyFill="1" applyBorder="1" applyAlignment="1" applyProtection="1">
      <alignment horizontal="center"/>
      <protection locked="0"/>
    </xf>
    <xf numFmtId="0" fontId="44" fillId="3" borderId="29" xfId="110" applyFont="1" applyFill="1" applyBorder="1" applyAlignment="1" applyProtection="1">
      <alignment horizontal="left"/>
      <protection locked="0"/>
    </xf>
    <xf numFmtId="0" fontId="44" fillId="3" borderId="46" xfId="115" applyNumberFormat="1" applyFont="1" applyFill="1" applyBorder="1" applyAlignment="1" applyProtection="1">
      <alignment horizontal="right"/>
      <protection locked="0"/>
    </xf>
    <xf numFmtId="0" fontId="44" fillId="3" borderId="46" xfId="115" applyFont="1" applyFill="1" applyBorder="1" applyAlignment="1" applyProtection="1">
      <alignment horizontal="center"/>
      <protection locked="0"/>
    </xf>
    <xf numFmtId="0" fontId="44" fillId="3" borderId="46" xfId="115" applyFont="1" applyFill="1" applyBorder="1" applyAlignment="1" applyProtection="1">
      <alignment horizontal="left"/>
      <protection locked="0"/>
    </xf>
    <xf numFmtId="0" fontId="44" fillId="3" borderId="29" xfId="115" applyNumberFormat="1" applyFont="1" applyFill="1" applyBorder="1" applyAlignment="1" applyProtection="1">
      <alignment horizontal="right"/>
      <protection locked="0"/>
    </xf>
    <xf numFmtId="0" fontId="44" fillId="3" borderId="29" xfId="115" applyFont="1" applyFill="1" applyBorder="1" applyAlignment="1" applyProtection="1">
      <alignment horizontal="center"/>
      <protection locked="0"/>
    </xf>
    <xf numFmtId="0" fontId="44" fillId="3" borderId="29" xfId="115" applyFont="1" applyFill="1" applyBorder="1" applyAlignment="1" applyProtection="1">
      <alignment horizontal="left"/>
      <protection locked="0"/>
    </xf>
    <xf numFmtId="0" fontId="11" fillId="13" borderId="0" xfId="115" applyFont="1" applyFill="1" applyBorder="1" applyAlignment="1" applyProtection="1">
      <alignment horizontal="right" wrapText="1"/>
    </xf>
    <xf numFmtId="0" fontId="44" fillId="3" borderId="29" xfId="0" applyFont="1" applyFill="1" applyBorder="1" applyAlignment="1" applyProtection="1">
      <alignment horizontal="center"/>
      <protection locked="0"/>
    </xf>
    <xf numFmtId="0" fontId="44" fillId="3" borderId="29" xfId="0" applyFont="1" applyFill="1" applyBorder="1" applyAlignment="1" applyProtection="1">
      <alignment horizontal="left"/>
      <protection locked="0"/>
    </xf>
    <xf numFmtId="0" fontId="10" fillId="13" borderId="0" xfId="7003" quotePrefix="1" applyFont="1" applyFill="1" applyBorder="1" applyAlignment="1" applyProtection="1">
      <alignment vertical="center" wrapText="1"/>
    </xf>
    <xf numFmtId="0" fontId="32" fillId="0" borderId="60" xfId="6991" applyFont="1" applyBorder="1" applyProtection="1">
      <protection locked="0"/>
    </xf>
    <xf numFmtId="0" fontId="10" fillId="13" borderId="0" xfId="7031" quotePrefix="1" applyFont="1" applyFill="1" applyAlignment="1" applyProtection="1">
      <alignment horizontal="center"/>
    </xf>
    <xf numFmtId="0" fontId="2" fillId="0" borderId="0" xfId="38796" applyFont="1" applyProtection="1">
      <protection locked="0"/>
    </xf>
    <xf numFmtId="49" fontId="2" fillId="0" borderId="0" xfId="38796" applyNumberFormat="1" applyFont="1" applyProtection="1">
      <protection locked="0"/>
    </xf>
    <xf numFmtId="0" fontId="2" fillId="19" borderId="0" xfId="38796" applyFont="1" applyFill="1" applyProtection="1">
      <protection locked="0"/>
    </xf>
    <xf numFmtId="49" fontId="2" fillId="19" borderId="0" xfId="38796" applyNumberFormat="1" applyFont="1" applyFill="1" applyProtection="1">
      <protection locked="0"/>
    </xf>
    <xf numFmtId="0" fontId="2" fillId="20" borderId="0" xfId="38796" applyFont="1" applyFill="1" applyProtection="1">
      <protection locked="0"/>
    </xf>
    <xf numFmtId="0" fontId="2" fillId="0" borderId="0" xfId="38796" applyProtection="1">
      <protection locked="0"/>
    </xf>
    <xf numFmtId="0" fontId="37" fillId="0" borderId="0" xfId="7041" applyProtection="1">
      <protection locked="0"/>
    </xf>
    <xf numFmtId="0" fontId="2" fillId="34" borderId="0" xfId="38796" applyFont="1" applyFill="1" applyProtection="1">
      <protection locked="0"/>
    </xf>
    <xf numFmtId="49" fontId="2" fillId="34" borderId="0" xfId="38796" applyNumberFormat="1" applyFont="1" applyFill="1" applyProtection="1">
      <protection locked="0"/>
    </xf>
    <xf numFmtId="0" fontId="8" fillId="20" borderId="0" xfId="0" applyFont="1" applyFill="1" applyBorder="1" applyAlignment="1" applyProtection="1">
      <alignment vertical="center"/>
      <protection locked="0"/>
    </xf>
    <xf numFmtId="0" fontId="11" fillId="20" borderId="40" xfId="5" applyFont="1" applyFill="1" applyBorder="1" applyAlignment="1" applyProtection="1">
      <alignment horizontal="center" vertical="center" wrapText="1"/>
      <protection locked="0"/>
    </xf>
    <xf numFmtId="0" fontId="10" fillId="20" borderId="0" xfId="0" applyFont="1" applyFill="1" applyBorder="1" applyAlignment="1" applyProtection="1">
      <alignment wrapText="1"/>
      <protection locked="0"/>
    </xf>
    <xf numFmtId="0" fontId="11" fillId="20" borderId="0" xfId="5" applyFont="1" applyFill="1" applyBorder="1" applyAlignment="1" applyProtection="1">
      <alignment horizontal="center" vertical="center" textRotation="90" wrapText="1"/>
      <protection locked="0"/>
    </xf>
    <xf numFmtId="0" fontId="11" fillId="20" borderId="39" xfId="5" applyFont="1" applyFill="1" applyBorder="1" applyAlignment="1" applyProtection="1">
      <alignment horizontal="center" vertical="center" wrapText="1"/>
    </xf>
    <xf numFmtId="0" fontId="28" fillId="20" borderId="39" xfId="0" applyFont="1" applyFill="1" applyBorder="1" applyAlignment="1" applyProtection="1">
      <alignment wrapText="1"/>
      <protection locked="0"/>
    </xf>
    <xf numFmtId="0" fontId="6" fillId="2" borderId="48" xfId="48" applyFont="1" applyFill="1" applyBorder="1" applyAlignment="1" applyProtection="1">
      <alignment horizontal="center" vertical="center" wrapText="1"/>
    </xf>
    <xf numFmtId="0" fontId="6" fillId="15" borderId="48" xfId="48" applyFont="1" applyFill="1" applyBorder="1" applyAlignment="1" applyProtection="1">
      <alignment horizontal="center" vertical="center" wrapText="1"/>
    </xf>
    <xf numFmtId="0" fontId="44" fillId="3" borderId="49" xfId="115" applyNumberFormat="1" applyFont="1" applyFill="1" applyBorder="1" applyAlignment="1" applyProtection="1">
      <alignment horizontal="right"/>
      <protection locked="0"/>
    </xf>
    <xf numFmtId="0" fontId="44" fillId="16" borderId="49" xfId="0" applyNumberFormat="1" applyFont="1" applyFill="1" applyBorder="1" applyAlignment="1" applyProtection="1">
      <alignment horizontal="right"/>
      <protection locked="0"/>
    </xf>
    <xf numFmtId="0" fontId="6" fillId="20" borderId="0" xfId="0" applyFont="1" applyFill="1" applyBorder="1" applyAlignment="1" applyProtection="1">
      <alignment horizontal="center"/>
      <protection locked="0"/>
    </xf>
    <xf numFmtId="0" fontId="64" fillId="20" borderId="0" xfId="0" applyFont="1" applyFill="1" applyBorder="1" applyAlignment="1" applyProtection="1">
      <alignment vertical="center"/>
      <protection locked="0"/>
    </xf>
    <xf numFmtId="0" fontId="1" fillId="20" borderId="62" xfId="48" applyFont="1" applyFill="1" applyBorder="1" applyProtection="1">
      <protection locked="0"/>
    </xf>
    <xf numFmtId="0" fontId="0" fillId="20" borderId="39" xfId="48" applyFont="1" applyFill="1" applyBorder="1" applyAlignment="1" applyProtection="1">
      <alignment horizontal="center" vertical="center" wrapText="1"/>
    </xf>
    <xf numFmtId="0" fontId="0" fillId="20" borderId="0" xfId="48" applyFont="1" applyFill="1" applyBorder="1" applyAlignment="1" applyProtection="1">
      <alignment horizontal="center" vertical="center" wrapText="1"/>
    </xf>
    <xf numFmtId="0" fontId="11" fillId="20" borderId="40" xfId="5" applyFont="1" applyFill="1" applyBorder="1" applyAlignment="1" applyProtection="1">
      <alignment horizontal="center" vertical="center" wrapText="1"/>
    </xf>
    <xf numFmtId="0" fontId="8" fillId="20" borderId="39" xfId="0" applyFont="1" applyFill="1" applyBorder="1" applyAlignment="1" applyProtection="1">
      <alignment vertical="center"/>
    </xf>
    <xf numFmtId="0" fontId="8" fillId="20" borderId="0" xfId="0" applyFont="1" applyFill="1" applyBorder="1" applyAlignment="1" applyProtection="1">
      <alignment vertical="center"/>
    </xf>
    <xf numFmtId="0" fontId="0" fillId="20" borderId="62" xfId="48" applyFont="1" applyFill="1" applyBorder="1" applyAlignment="1" applyProtection="1">
      <alignment horizontal="center" vertical="center" wrapText="1"/>
    </xf>
    <xf numFmtId="0" fontId="0" fillId="20" borderId="40" xfId="48" applyFont="1" applyFill="1" applyBorder="1" applyAlignment="1" applyProtection="1">
      <alignment horizontal="center" vertical="center" wrapText="1"/>
    </xf>
    <xf numFmtId="0" fontId="11" fillId="20" borderId="62" xfId="5" applyFont="1" applyFill="1" applyBorder="1" applyAlignment="1" applyProtection="1">
      <alignment horizontal="center" vertical="center" wrapText="1"/>
    </xf>
    <xf numFmtId="0" fontId="11" fillId="20" borderId="0" xfId="5" applyFont="1" applyFill="1" applyBorder="1" applyAlignment="1" applyProtection="1">
      <alignment horizontal="center" vertical="center" textRotation="90" wrapText="1"/>
    </xf>
    <xf numFmtId="0" fontId="33" fillId="20" borderId="39" xfId="0" applyFont="1" applyFill="1" applyBorder="1" applyProtection="1"/>
    <xf numFmtId="0" fontId="11" fillId="30" borderId="0" xfId="0" applyFont="1" applyFill="1" applyBorder="1" applyAlignment="1" applyProtection="1">
      <alignment horizontal="center" vertical="center" textRotation="90" wrapText="1"/>
      <protection locked="0"/>
    </xf>
    <xf numFmtId="0" fontId="6" fillId="20" borderId="0" xfId="0" applyFont="1" applyFill="1" applyBorder="1" applyProtection="1"/>
    <xf numFmtId="0" fontId="32" fillId="20" borderId="0" xfId="0" applyFont="1" applyFill="1" applyProtection="1">
      <protection locked="0"/>
    </xf>
    <xf numFmtId="0" fontId="6" fillId="20" borderId="0" xfId="5" applyFont="1" applyFill="1" applyAlignment="1" applyProtection="1">
      <alignment wrapText="1"/>
    </xf>
    <xf numFmtId="0" fontId="28" fillId="20" borderId="39" xfId="0" applyFont="1" applyFill="1" applyBorder="1" applyProtection="1"/>
    <xf numFmtId="0" fontId="28" fillId="20" borderId="0" xfId="0" applyFont="1" applyFill="1" applyBorder="1" applyProtection="1"/>
    <xf numFmtId="0" fontId="28" fillId="20" borderId="40" xfId="0" applyFont="1" applyFill="1" applyBorder="1" applyProtection="1"/>
    <xf numFmtId="0" fontId="28" fillId="20" borderId="0" xfId="0" applyFont="1" applyFill="1" applyBorder="1" applyAlignment="1" applyProtection="1">
      <alignment wrapText="1"/>
    </xf>
    <xf numFmtId="0" fontId="28" fillId="20" borderId="40" xfId="0" applyFont="1" applyFill="1" applyBorder="1" applyAlignment="1" applyProtection="1">
      <alignment wrapText="1"/>
    </xf>
    <xf numFmtId="0" fontId="28" fillId="20" borderId="62" xfId="0" applyFont="1" applyFill="1" applyBorder="1" applyAlignment="1" applyProtection="1">
      <alignment wrapText="1"/>
    </xf>
    <xf numFmtId="0" fontId="11" fillId="20" borderId="40" xfId="5" applyFont="1" applyFill="1" applyBorder="1" applyAlignment="1" applyProtection="1">
      <alignment horizontal="right" vertical="center" wrapText="1"/>
      <protection locked="0"/>
    </xf>
    <xf numFmtId="0" fontId="6" fillId="20" borderId="0" xfId="0" applyFont="1" applyFill="1" applyBorder="1" applyAlignment="1" applyProtection="1">
      <alignment horizontal="center"/>
    </xf>
    <xf numFmtId="0" fontId="11" fillId="20" borderId="0" xfId="5" quotePrefix="1" applyFont="1" applyFill="1" applyBorder="1" applyAlignment="1" applyProtection="1">
      <alignment horizontal="center" vertical="center" wrapText="1"/>
      <protection locked="0"/>
    </xf>
    <xf numFmtId="0" fontId="11" fillId="13" borderId="0" xfId="115" applyFont="1" applyFill="1" applyBorder="1" applyAlignment="1" applyProtection="1">
      <alignment horizontal="right" wrapText="1"/>
      <protection locked="0"/>
    </xf>
    <xf numFmtId="0" fontId="63" fillId="20" borderId="39" xfId="48" applyFont="1" applyFill="1" applyBorder="1" applyProtection="1"/>
    <xf numFmtId="0" fontId="63" fillId="20" borderId="0" xfId="48" applyFont="1" applyFill="1" applyBorder="1" applyProtection="1"/>
    <xf numFmtId="0" fontId="63" fillId="20" borderId="40" xfId="48" applyFont="1" applyFill="1" applyBorder="1" applyProtection="1"/>
    <xf numFmtId="0" fontId="1" fillId="20" borderId="62" xfId="48" applyFont="1" applyFill="1" applyBorder="1" applyAlignment="1" applyProtection="1"/>
    <xf numFmtId="0" fontId="1" fillId="20" borderId="62" xfId="48" applyFont="1" applyFill="1" applyBorder="1" applyProtection="1"/>
    <xf numFmtId="0" fontId="64" fillId="20" borderId="0" xfId="0" applyFont="1" applyFill="1" applyBorder="1" applyAlignment="1" applyProtection="1">
      <alignment vertical="center"/>
    </xf>
    <xf numFmtId="0" fontId="35" fillId="20" borderId="0" xfId="5" applyFont="1" applyFill="1" applyBorder="1" applyAlignment="1" applyProtection="1">
      <alignment horizontal="center" vertical="center" wrapText="1"/>
    </xf>
    <xf numFmtId="0" fontId="35" fillId="20" borderId="62" xfId="5" applyFont="1" applyFill="1" applyBorder="1" applyAlignment="1" applyProtection="1">
      <alignment horizontal="center" vertical="center" wrapText="1"/>
    </xf>
    <xf numFmtId="0" fontId="1" fillId="20" borderId="0" xfId="48" applyFont="1" applyFill="1" applyBorder="1" applyAlignment="1" applyProtection="1"/>
    <xf numFmtId="0" fontId="1" fillId="20" borderId="0" xfId="48" applyFont="1" applyFill="1" applyBorder="1" applyProtection="1"/>
    <xf numFmtId="0" fontId="11" fillId="20" borderId="40" xfId="5" quotePrefix="1" applyFont="1" applyFill="1" applyBorder="1" applyAlignment="1" applyProtection="1">
      <alignment horizontal="right" vertical="center" wrapText="1"/>
      <protection locked="0"/>
    </xf>
    <xf numFmtId="0" fontId="11" fillId="20" borderId="40" xfId="5" applyFont="1" applyFill="1" applyBorder="1" applyAlignment="1" applyProtection="1">
      <alignment horizontal="right" wrapText="1"/>
      <protection locked="0"/>
    </xf>
    <xf numFmtId="0" fontId="11" fillId="20" borderId="40" xfId="5" quotePrefix="1" applyFont="1" applyFill="1" applyBorder="1" applyAlignment="1" applyProtection="1">
      <alignment horizontal="right" wrapText="1"/>
      <protection locked="0"/>
    </xf>
    <xf numFmtId="0" fontId="65" fillId="20" borderId="40" xfId="5" quotePrefix="1" applyFont="1" applyFill="1" applyBorder="1" applyAlignment="1" applyProtection="1">
      <alignment horizontal="right" vertical="center" wrapText="1"/>
      <protection locked="0"/>
    </xf>
    <xf numFmtId="0" fontId="65" fillId="20" borderId="40" xfId="5" applyFont="1" applyFill="1" applyBorder="1" applyAlignment="1" applyProtection="1">
      <alignment horizontal="right" vertical="center" wrapText="1"/>
      <protection locked="0"/>
    </xf>
    <xf numFmtId="0" fontId="0" fillId="20" borderId="0" xfId="48" applyFont="1" applyFill="1" applyBorder="1" applyAlignment="1" applyProtection="1">
      <alignment horizontal="center" vertical="center" wrapText="1"/>
      <protection locked="0"/>
    </xf>
    <xf numFmtId="46" fontId="11" fillId="20" borderId="40" xfId="5" quotePrefix="1" applyNumberFormat="1" applyFont="1" applyFill="1" applyBorder="1" applyAlignment="1" applyProtection="1">
      <alignment horizontal="right" vertical="center" wrapText="1"/>
      <protection locked="0"/>
    </xf>
    <xf numFmtId="0" fontId="6" fillId="20" borderId="39" xfId="0" applyFont="1" applyFill="1" applyBorder="1" applyProtection="1"/>
    <xf numFmtId="0" fontId="6" fillId="20" borderId="40" xfId="0" applyFont="1" applyFill="1" applyBorder="1" applyProtection="1"/>
    <xf numFmtId="0" fontId="33" fillId="20" borderId="0" xfId="0" applyFont="1" applyFill="1" applyBorder="1" applyProtection="1"/>
    <xf numFmtId="0" fontId="33" fillId="20" borderId="40" xfId="0" applyFont="1" applyFill="1" applyBorder="1" applyProtection="1"/>
    <xf numFmtId="0" fontId="33" fillId="20" borderId="62" xfId="0" applyFont="1" applyFill="1" applyBorder="1" applyProtection="1"/>
    <xf numFmtId="0" fontId="65" fillId="20" borderId="0" xfId="5" applyFont="1" applyFill="1" applyAlignment="1" applyProtection="1">
      <alignment horizontal="center" vertical="center" wrapText="1"/>
    </xf>
    <xf numFmtId="0" fontId="65" fillId="20" borderId="0" xfId="5" applyFont="1" applyFill="1" applyBorder="1" applyAlignment="1" applyProtection="1">
      <alignment horizontal="center" vertical="center" wrapText="1"/>
    </xf>
    <xf numFmtId="171" fontId="37" fillId="20" borderId="0" xfId="59" applyNumberFormat="1" applyFill="1" applyAlignment="1" applyProtection="1">
      <alignment horizontal="right"/>
      <protection locked="0"/>
    </xf>
    <xf numFmtId="0" fontId="6" fillId="2" borderId="29" xfId="0" applyFont="1" applyFill="1" applyBorder="1" applyAlignment="1" applyProtection="1">
      <alignment horizontal="left" vertical="center" wrapText="1" indent="2"/>
    </xf>
    <xf numFmtId="0" fontId="6" fillId="2" borderId="29" xfId="5" applyFont="1" applyFill="1" applyBorder="1" applyAlignment="1" applyProtection="1">
      <alignment horizontal="center" vertical="center" wrapText="1"/>
    </xf>
    <xf numFmtId="0" fontId="27" fillId="2" borderId="29" xfId="48" applyFont="1" applyFill="1" applyBorder="1" applyAlignment="1" applyProtection="1">
      <alignment horizontal="center" vertical="center" wrapText="1"/>
    </xf>
    <xf numFmtId="0" fontId="27" fillId="2" borderId="29" xfId="48" applyFont="1" applyFill="1" applyBorder="1" applyAlignment="1" applyProtection="1">
      <alignment horizontal="left" vertical="center" wrapText="1" indent="1"/>
    </xf>
    <xf numFmtId="0" fontId="27" fillId="15" borderId="29" xfId="48" applyFont="1" applyFill="1" applyBorder="1" applyAlignment="1" applyProtection="1">
      <alignment horizontal="left" vertical="center" wrapText="1" indent="1"/>
    </xf>
    <xf numFmtId="0" fontId="1" fillId="15" borderId="29" xfId="48" applyFont="1" applyFill="1" applyBorder="1" applyAlignment="1" applyProtection="1">
      <alignment horizontal="left" vertical="center" wrapText="1" indent="1"/>
    </xf>
    <xf numFmtId="0" fontId="8" fillId="13" borderId="0" xfId="0" applyFont="1" applyFill="1" applyAlignment="1" applyProtection="1">
      <alignment horizontal="left" vertical="center"/>
    </xf>
    <xf numFmtId="0" fontId="6" fillId="14" borderId="19" xfId="6" applyFont="1" applyFill="1" applyBorder="1" applyAlignment="1" applyProtection="1">
      <alignment horizontal="left" vertical="center" wrapText="1"/>
    </xf>
    <xf numFmtId="0" fontId="10" fillId="20" borderId="0" xfId="5" applyFont="1" applyFill="1" applyAlignment="1" applyProtection="1">
      <alignment vertical="center"/>
    </xf>
    <xf numFmtId="0" fontId="45" fillId="14" borderId="19" xfId="6" applyFont="1" applyFill="1" applyBorder="1" applyAlignment="1" applyProtection="1">
      <alignment horizontal="center" vertical="center" wrapText="1"/>
    </xf>
    <xf numFmtId="0" fontId="10" fillId="20" borderId="0" xfId="5" applyFont="1" applyFill="1" applyAlignment="1" applyProtection="1">
      <alignment vertical="center" wrapText="1"/>
    </xf>
    <xf numFmtId="0" fontId="10" fillId="20" borderId="0" xfId="5" applyFont="1" applyFill="1" applyBorder="1" applyAlignment="1" applyProtection="1">
      <alignment vertical="center" wrapText="1"/>
    </xf>
    <xf numFmtId="0" fontId="7" fillId="13" borderId="0" xfId="0" applyFont="1" applyFill="1" applyAlignment="1" applyProtection="1">
      <alignment horizontal="left" vertical="center" wrapText="1"/>
    </xf>
    <xf numFmtId="0" fontId="10" fillId="2" borderId="0" xfId="0" applyFont="1" applyFill="1" applyBorder="1" applyAlignment="1" applyProtection="1">
      <alignment wrapText="1"/>
    </xf>
    <xf numFmtId="0" fontId="10" fillId="2" borderId="0" xfId="0" applyFont="1" applyFill="1" applyAlignment="1" applyProtection="1">
      <alignment wrapText="1"/>
    </xf>
    <xf numFmtId="0" fontId="43" fillId="13" borderId="0" xfId="0" applyFont="1" applyFill="1" applyAlignment="1" applyProtection="1">
      <alignment vertical="center"/>
    </xf>
    <xf numFmtId="14" fontId="43" fillId="13" borderId="0" xfId="0" applyNumberFormat="1" applyFont="1" applyFill="1" applyAlignment="1" applyProtection="1">
      <alignment vertical="center"/>
    </xf>
    <xf numFmtId="0" fontId="43" fillId="13" borderId="0" xfId="0" applyFont="1" applyFill="1" applyAlignment="1" applyProtection="1">
      <alignment horizontal="left" vertical="center"/>
    </xf>
    <xf numFmtId="0" fontId="0" fillId="13" borderId="0" xfId="0" applyFill="1" applyAlignment="1" applyProtection="1">
      <alignment horizontal="left"/>
    </xf>
    <xf numFmtId="0" fontId="0" fillId="0" borderId="0" xfId="0" applyAlignment="1" applyProtection="1">
      <alignment horizontal="left"/>
    </xf>
    <xf numFmtId="0" fontId="0" fillId="13" borderId="0" xfId="0" applyFont="1" applyFill="1" applyAlignment="1" applyProtection="1">
      <alignment vertical="center"/>
    </xf>
    <xf numFmtId="0" fontId="48" fillId="13" borderId="0" xfId="0" applyFont="1" applyFill="1" applyBorder="1" applyAlignment="1" applyProtection="1">
      <alignment wrapText="1"/>
    </xf>
    <xf numFmtId="0" fontId="0" fillId="3" borderId="0" xfId="0" applyFont="1" applyFill="1" applyAlignment="1" applyProtection="1">
      <alignment vertical="center"/>
    </xf>
    <xf numFmtId="0" fontId="48" fillId="13" borderId="0" xfId="0" applyFont="1" applyFill="1" applyBorder="1" applyAlignment="1" applyProtection="1">
      <alignment vertical="top" wrapText="1"/>
    </xf>
    <xf numFmtId="0" fontId="6" fillId="13" borderId="0" xfId="38" applyFont="1" applyFill="1" applyAlignment="1" applyProtection="1">
      <alignment vertical="center"/>
    </xf>
    <xf numFmtId="0" fontId="5" fillId="13" borderId="0" xfId="2" applyFont="1" applyFill="1" applyAlignment="1" applyProtection="1">
      <alignment horizontal="center" vertical="center" wrapText="1"/>
    </xf>
    <xf numFmtId="0" fontId="6" fillId="3" borderId="0" xfId="38" applyFont="1" applyFill="1" applyAlignment="1" applyProtection="1">
      <alignment vertical="center"/>
    </xf>
    <xf numFmtId="0" fontId="8" fillId="13" borderId="0" xfId="0" applyFont="1" applyFill="1" applyAlignment="1" applyProtection="1">
      <alignment horizontal="center" vertical="center"/>
    </xf>
    <xf numFmtId="0" fontId="49" fillId="13" borderId="0" xfId="38" applyFont="1" applyFill="1" applyAlignment="1" applyProtection="1">
      <alignment vertical="center"/>
    </xf>
    <xf numFmtId="0" fontId="49" fillId="3" borderId="0" xfId="38" applyFont="1" applyFill="1" applyAlignment="1" applyProtection="1">
      <alignment vertical="center"/>
    </xf>
    <xf numFmtId="0" fontId="6" fillId="13" borderId="0" xfId="2" applyFont="1" applyFill="1" applyAlignment="1" applyProtection="1">
      <alignment horizontal="left" vertical="center"/>
    </xf>
    <xf numFmtId="0" fontId="6" fillId="13" borderId="0" xfId="2" applyFont="1" applyFill="1" applyAlignment="1" applyProtection="1">
      <alignment horizontal="left" vertical="center" wrapText="1"/>
    </xf>
    <xf numFmtId="0" fontId="53" fillId="13" borderId="0" xfId="38" applyFont="1" applyFill="1" applyAlignment="1" applyProtection="1">
      <alignment vertical="center"/>
    </xf>
    <xf numFmtId="0" fontId="6" fillId="13" borderId="0" xfId="38" applyFont="1" applyFill="1" applyProtection="1"/>
    <xf numFmtId="0" fontId="6" fillId="0" borderId="0" xfId="38" applyFont="1" applyFill="1" applyProtection="1"/>
    <xf numFmtId="0" fontId="54" fillId="13" borderId="0" xfId="0" applyFont="1" applyFill="1" applyAlignment="1" applyProtection="1">
      <alignment horizontal="center" vertical="center"/>
    </xf>
    <xf numFmtId="0" fontId="49" fillId="13" borderId="0" xfId="2" applyFont="1" applyFill="1" applyAlignment="1" applyProtection="1">
      <alignment vertical="center" wrapText="1"/>
    </xf>
    <xf numFmtId="0" fontId="49" fillId="3" borderId="0" xfId="38" applyFont="1" applyFill="1" applyProtection="1"/>
    <xf numFmtId="0" fontId="6" fillId="13" borderId="0" xfId="38" applyFont="1" applyFill="1" applyAlignment="1" applyProtection="1">
      <alignment horizontal="left" vertical="center" wrapText="1"/>
    </xf>
    <xf numFmtId="0" fontId="53" fillId="13" borderId="0" xfId="38" applyFont="1" applyFill="1" applyAlignment="1" applyProtection="1">
      <alignment horizontal="left" vertical="center"/>
    </xf>
    <xf numFmtId="0" fontId="0" fillId="13" borderId="0" xfId="0" applyFont="1" applyFill="1" applyAlignment="1" applyProtection="1">
      <alignment horizontal="left" vertical="center"/>
    </xf>
    <xf numFmtId="0" fontId="31" fillId="13" borderId="0" xfId="38" applyFont="1" applyFill="1" applyAlignment="1" applyProtection="1">
      <alignment horizontal="center" vertical="center" wrapText="1"/>
    </xf>
    <xf numFmtId="0" fontId="6" fillId="13" borderId="0" xfId="38" applyFont="1" applyFill="1" applyAlignment="1" applyProtection="1">
      <alignment horizontal="left" vertical="center"/>
    </xf>
    <xf numFmtId="0" fontId="55" fillId="13" borderId="0" xfId="0" applyFont="1" applyFill="1" applyAlignment="1" applyProtection="1">
      <alignment vertical="center"/>
    </xf>
    <xf numFmtId="0" fontId="55" fillId="3" borderId="0" xfId="0" applyFont="1" applyFill="1" applyAlignment="1" applyProtection="1">
      <alignment vertical="center"/>
    </xf>
    <xf numFmtId="0" fontId="55" fillId="13" borderId="0" xfId="0" applyFont="1" applyFill="1" applyAlignment="1" applyProtection="1">
      <alignment horizontal="left" vertical="center"/>
    </xf>
    <xf numFmtId="0" fontId="0" fillId="3" borderId="0" xfId="0" applyFont="1" applyFill="1" applyAlignment="1" applyProtection="1">
      <alignment horizontal="left" vertical="center"/>
    </xf>
    <xf numFmtId="0" fontId="46" fillId="22" borderId="0" xfId="0" applyFont="1" applyFill="1" applyAlignment="1" applyProtection="1">
      <alignment horizontal="right" vertical="center"/>
      <protection locked="0"/>
    </xf>
    <xf numFmtId="0" fontId="71" fillId="31" borderId="0" xfId="7001" applyFont="1" applyFill="1" applyAlignment="1" applyProtection="1">
      <alignment vertical="center"/>
    </xf>
    <xf numFmtId="0" fontId="71" fillId="31" borderId="0" xfId="7001" applyFont="1" applyFill="1" applyAlignment="1" applyProtection="1">
      <alignment horizontal="center" vertical="center"/>
    </xf>
    <xf numFmtId="0" fontId="71" fillId="31" borderId="0" xfId="7001" applyFont="1" applyFill="1" applyAlignment="1" applyProtection="1">
      <alignment horizontal="left" vertical="center"/>
    </xf>
    <xf numFmtId="0" fontId="9" fillId="2" borderId="0" xfId="7001" applyFont="1" applyFill="1" applyProtection="1"/>
    <xf numFmtId="0" fontId="9" fillId="2" borderId="0" xfId="7001" applyFont="1" applyFill="1" applyAlignment="1" applyProtection="1">
      <alignment horizontal="center" vertical="center"/>
    </xf>
    <xf numFmtId="0" fontId="9" fillId="2" borderId="0" xfId="7001" applyFont="1" applyFill="1" applyAlignment="1" applyProtection="1">
      <alignment horizontal="center"/>
    </xf>
    <xf numFmtId="0" fontId="9" fillId="2" borderId="0" xfId="7001" applyFont="1" applyFill="1" applyAlignment="1" applyProtection="1">
      <alignment horizontal="left"/>
    </xf>
    <xf numFmtId="0" fontId="9" fillId="2" borderId="0" xfId="7001" applyFont="1" applyFill="1" applyAlignment="1" applyProtection="1">
      <alignment horizontal="left" vertical="center" wrapText="1"/>
    </xf>
    <xf numFmtId="0" fontId="9" fillId="2" borderId="0" xfId="7001" applyFont="1" applyFill="1" applyAlignment="1" applyProtection="1">
      <alignment horizontal="center" vertical="center" wrapText="1"/>
    </xf>
    <xf numFmtId="0" fontId="72" fillId="31" borderId="0" xfId="7001" applyFont="1" applyFill="1" applyAlignment="1" applyProtection="1">
      <alignment vertical="center"/>
    </xf>
    <xf numFmtId="0" fontId="72" fillId="31" borderId="0" xfId="7001" applyFont="1" applyFill="1" applyAlignment="1" applyProtection="1">
      <alignment horizontal="center" vertical="center"/>
    </xf>
    <xf numFmtId="0" fontId="72" fillId="31" borderId="0" xfId="7001" applyFont="1" applyFill="1" applyAlignment="1" applyProtection="1">
      <alignment horizontal="left" vertical="center"/>
    </xf>
    <xf numFmtId="0" fontId="73" fillId="32" borderId="50" xfId="7001" applyFont="1" applyFill="1" applyBorder="1" applyAlignment="1" applyProtection="1">
      <alignment horizontal="left" vertical="center" wrapText="1"/>
    </xf>
    <xf numFmtId="1" fontId="74" fillId="2" borderId="29" xfId="7001" applyNumberFormat="1" applyFont="1" applyFill="1" applyBorder="1" applyAlignment="1" applyProtection="1">
      <alignment vertical="center" wrapText="1"/>
    </xf>
    <xf numFmtId="1" fontId="75"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horizontal="center" vertical="center" wrapText="1"/>
    </xf>
    <xf numFmtId="1" fontId="74" fillId="2" borderId="0" xfId="7001" applyNumberFormat="1" applyFont="1" applyFill="1" applyBorder="1" applyAlignment="1" applyProtection="1">
      <alignment horizontal="left" vertical="center" wrapText="1"/>
    </xf>
    <xf numFmtId="0" fontId="76" fillId="32" borderId="50" xfId="7001" applyFont="1" applyFill="1" applyBorder="1" applyAlignment="1" applyProtection="1">
      <alignment horizontal="left" vertical="center" wrapText="1" indent="1"/>
    </xf>
    <xf numFmtId="0" fontId="56" fillId="32" borderId="60" xfId="7001" applyFont="1" applyFill="1" applyBorder="1" applyAlignment="1" applyProtection="1">
      <alignment horizontal="center" vertical="center" wrapText="1"/>
    </xf>
    <xf numFmtId="0" fontId="30" fillId="32" borderId="60" xfId="7001" applyFont="1" applyFill="1" applyBorder="1" applyAlignment="1" applyProtection="1">
      <alignment horizontal="center" vertical="center" wrapText="1"/>
    </xf>
    <xf numFmtId="0" fontId="30" fillId="32" borderId="60" xfId="7001" quotePrefix="1" applyFont="1" applyFill="1" applyBorder="1" applyAlignment="1" applyProtection="1">
      <alignment horizontal="center" vertical="center" wrapText="1"/>
    </xf>
    <xf numFmtId="0" fontId="30" fillId="32" borderId="60" xfId="7001" applyFont="1" applyFill="1" applyBorder="1" applyAlignment="1" applyProtection="1">
      <alignment horizontal="left" vertical="center" wrapText="1"/>
    </xf>
    <xf numFmtId="0" fontId="51" fillId="32" borderId="60" xfId="109" applyFill="1" applyBorder="1" applyAlignment="1" applyProtection="1">
      <alignment horizontal="left" vertical="center" wrapText="1"/>
    </xf>
    <xf numFmtId="0" fontId="10" fillId="32" borderId="60" xfId="7001" applyFont="1" applyFill="1" applyBorder="1" applyAlignment="1" applyProtection="1">
      <alignment horizontal="center" vertical="center" wrapText="1"/>
    </xf>
    <xf numFmtId="0" fontId="10" fillId="32" borderId="60" xfId="7001" quotePrefix="1" applyFont="1" applyFill="1" applyBorder="1" applyAlignment="1" applyProtection="1">
      <alignment horizontal="center" vertical="center" wrapText="1"/>
    </xf>
    <xf numFmtId="3" fontId="10" fillId="32" borderId="60" xfId="7001" applyNumberFormat="1" applyFont="1" applyFill="1" applyBorder="1" applyAlignment="1" applyProtection="1">
      <alignment horizontal="center" vertical="center" wrapText="1"/>
    </xf>
    <xf numFmtId="0" fontId="56" fillId="32" borderId="59" xfId="7003" applyFont="1" applyFill="1" applyBorder="1" applyAlignment="1" applyProtection="1">
      <alignment vertical="center" wrapText="1"/>
    </xf>
    <xf numFmtId="0" fontId="10" fillId="13" borderId="0" xfId="0" quotePrefix="1" applyFont="1" applyFill="1" applyBorder="1" applyAlignment="1" applyProtection="1">
      <alignment vertical="top" wrapText="1"/>
    </xf>
    <xf numFmtId="0" fontId="10" fillId="13" borderId="0" xfId="7031" quotePrefix="1" applyFont="1" applyFill="1" applyProtection="1"/>
    <xf numFmtId="0" fontId="10" fillId="13" borderId="0" xfId="7031" applyFont="1" applyFill="1" applyAlignment="1" applyProtection="1">
      <alignment horizontal="center"/>
    </xf>
    <xf numFmtId="3" fontId="10" fillId="13" borderId="0" xfId="7031" applyNumberFormat="1" applyFont="1" applyFill="1" applyProtection="1"/>
    <xf numFmtId="0" fontId="77" fillId="13" borderId="0" xfId="109" applyFont="1" applyFill="1" applyProtection="1"/>
    <xf numFmtId="0" fontId="6" fillId="2" borderId="29" xfId="5" applyFont="1" applyFill="1" applyBorder="1" applyAlignment="1" applyProtection="1">
      <alignment horizontal="center" vertical="center" wrapText="1"/>
    </xf>
    <xf numFmtId="0" fontId="6" fillId="0" borderId="0" xfId="5" applyFont="1" applyFill="1" applyBorder="1" applyAlignment="1" applyProtection="1">
      <alignment vertical="center" wrapText="1"/>
    </xf>
    <xf numFmtId="0" fontId="65" fillId="20" borderId="0" xfId="5" applyFont="1" applyFill="1" applyAlignment="1" applyProtection="1">
      <alignment horizontal="left" vertical="center"/>
    </xf>
    <xf numFmtId="0" fontId="65" fillId="20" borderId="0" xfId="5" applyFont="1" applyFill="1" applyAlignment="1" applyProtection="1">
      <alignment horizontal="center" vertical="center"/>
    </xf>
    <xf numFmtId="49" fontId="42" fillId="0" borderId="0" xfId="38" applyNumberFormat="1" applyFont="1" applyProtection="1">
      <protection locked="0"/>
    </xf>
    <xf numFmtId="0" fontId="27" fillId="2" borderId="29" xfId="48" applyFont="1" applyFill="1" applyBorder="1" applyAlignment="1" applyProtection="1">
      <alignment horizontal="left" vertical="center" wrapText="1" indent="1"/>
    </xf>
    <xf numFmtId="0" fontId="0" fillId="2" borderId="29" xfId="48" applyFont="1" applyFill="1" applyBorder="1" applyAlignment="1" applyProtection="1">
      <alignment horizontal="left" vertical="center" wrapText="1" indent="1"/>
    </xf>
    <xf numFmtId="0" fontId="49" fillId="13" borderId="0" xfId="71" applyFont="1" applyFill="1" applyAlignment="1" applyProtection="1">
      <alignment vertical="center"/>
    </xf>
    <xf numFmtId="0" fontId="49" fillId="0" borderId="0" xfId="71" applyFont="1" applyFill="1" applyBorder="1" applyAlignment="1" applyProtection="1">
      <alignment vertical="center"/>
    </xf>
    <xf numFmtId="0" fontId="51" fillId="13" borderId="0" xfId="109" applyFill="1" applyProtection="1"/>
    <xf numFmtId="0" fontId="10" fillId="13" borderId="0" xfId="0" quotePrefix="1" applyFont="1" applyFill="1" applyBorder="1" applyAlignment="1" applyProtection="1">
      <alignment wrapText="1"/>
    </xf>
    <xf numFmtId="0" fontId="0" fillId="13" borderId="0" xfId="0" applyFill="1"/>
    <xf numFmtId="0" fontId="0" fillId="2" borderId="28" xfId="0" applyFill="1" applyBorder="1"/>
    <xf numFmtId="0" fontId="0" fillId="0" borderId="28" xfId="0" applyBorder="1" applyAlignment="1">
      <alignment vertical="top"/>
    </xf>
    <xf numFmtId="0" fontId="50" fillId="13" borderId="0" xfId="2" applyFont="1" applyFill="1" applyBorder="1" applyAlignment="1" applyProtection="1">
      <alignment horizontal="left" vertical="center" indent="2"/>
    </xf>
    <xf numFmtId="0" fontId="51" fillId="13" borderId="0" xfId="109" applyFill="1" applyBorder="1" applyAlignment="1" applyProtection="1">
      <alignment horizontal="left" vertical="center"/>
    </xf>
    <xf numFmtId="0" fontId="52" fillId="13" borderId="0" xfId="109" applyFont="1" applyFill="1" applyBorder="1" applyAlignment="1" applyProtection="1">
      <alignment horizontal="left" vertical="center"/>
    </xf>
    <xf numFmtId="0" fontId="49" fillId="13" borderId="0" xfId="38" applyFont="1" applyFill="1" applyAlignment="1" applyProtection="1">
      <alignment horizontal="left" vertical="center" wrapText="1"/>
    </xf>
    <xf numFmtId="0" fontId="50" fillId="13" borderId="0" xfId="2" applyFont="1" applyFill="1" applyAlignment="1" applyProtection="1">
      <alignment horizontal="left" vertical="center" indent="2"/>
    </xf>
    <xf numFmtId="0" fontId="53" fillId="13" borderId="0" xfId="38" applyFont="1" applyFill="1" applyAlignment="1" applyProtection="1">
      <alignment horizontal="left" vertical="center"/>
    </xf>
    <xf numFmtId="0" fontId="48" fillId="12" borderId="0" xfId="0" applyFont="1" applyFill="1" applyBorder="1" applyAlignment="1" applyProtection="1">
      <alignment horizontal="center" wrapText="1"/>
    </xf>
    <xf numFmtId="0" fontId="48" fillId="12" borderId="0" xfId="0" applyFont="1" applyFill="1" applyBorder="1" applyAlignment="1" applyProtection="1">
      <alignment horizontal="center" vertical="top" wrapText="1"/>
    </xf>
    <xf numFmtId="0" fontId="8" fillId="23" borderId="0" xfId="0" applyFont="1" applyFill="1" applyAlignment="1" applyProtection="1">
      <alignment horizontal="center" vertical="center"/>
    </xf>
    <xf numFmtId="0" fontId="8" fillId="24" borderId="0" xfId="0" applyFont="1" applyFill="1" applyAlignment="1" applyProtection="1">
      <alignment horizontal="center" vertical="center"/>
    </xf>
    <xf numFmtId="0" fontId="52" fillId="13" borderId="0" xfId="109" applyFont="1" applyFill="1" applyAlignment="1" applyProtection="1">
      <alignment horizontal="left" vertical="center"/>
    </xf>
    <xf numFmtId="0" fontId="6" fillId="13" borderId="0" xfId="38" applyFont="1" applyFill="1" applyAlignment="1" applyProtection="1">
      <alignment horizontal="left" vertical="center" wrapText="1"/>
    </xf>
    <xf numFmtId="0" fontId="49" fillId="13" borderId="0" xfId="2" applyFont="1" applyFill="1" applyAlignment="1" applyProtection="1">
      <alignment horizontal="left" vertical="center"/>
    </xf>
    <xf numFmtId="0" fontId="55" fillId="13" borderId="0" xfId="0" applyFont="1" applyFill="1" applyAlignment="1" applyProtection="1">
      <alignment horizontal="left" vertical="center"/>
    </xf>
    <xf numFmtId="0" fontId="55" fillId="13" borderId="0" xfId="0" quotePrefix="1" applyFont="1" applyFill="1" applyAlignment="1" applyProtection="1">
      <alignment horizontal="left" vertical="center"/>
    </xf>
    <xf numFmtId="0" fontId="8" fillId="23" borderId="0" xfId="0" applyFont="1" applyFill="1" applyAlignment="1" applyProtection="1">
      <alignment horizontal="left" vertical="center"/>
    </xf>
    <xf numFmtId="0" fontId="49" fillId="13" borderId="0" xfId="0" applyFont="1" applyFill="1" applyAlignment="1" applyProtection="1">
      <alignment horizontal="left" vertical="center" wrapText="1"/>
    </xf>
    <xf numFmtId="0" fontId="55" fillId="13" borderId="0" xfId="2" applyFont="1" applyFill="1" applyAlignment="1" applyProtection="1">
      <alignment horizontal="left" vertical="center" wrapText="1"/>
    </xf>
    <xf numFmtId="0" fontId="51" fillId="13" borderId="0" xfId="109" applyFill="1" applyAlignment="1" applyProtection="1">
      <alignment horizontal="left" vertical="center"/>
    </xf>
    <xf numFmtId="0" fontId="55" fillId="13" borderId="0" xfId="38" applyFont="1" applyFill="1" applyAlignment="1" applyProtection="1">
      <alignment horizontal="left" vertical="center" wrapText="1"/>
    </xf>
    <xf numFmtId="0" fontId="11" fillId="3" borderId="32" xfId="60" applyNumberFormat="1" applyFont="1" applyFill="1" applyBorder="1" applyAlignment="1" applyProtection="1">
      <alignment horizontal="left" vertical="center" wrapText="1"/>
      <protection locked="0"/>
    </xf>
    <xf numFmtId="0" fontId="11" fillId="3" borderId="34" xfId="60" applyNumberFormat="1" applyFont="1" applyFill="1" applyBorder="1" applyAlignment="1" applyProtection="1">
      <alignment horizontal="left" vertical="center" wrapText="1"/>
      <protection locked="0"/>
    </xf>
    <xf numFmtId="0" fontId="11" fillId="3" borderId="33" xfId="60" applyNumberFormat="1" applyFont="1" applyFill="1" applyBorder="1" applyAlignment="1" applyProtection="1">
      <alignment horizontal="left" vertical="center" wrapText="1"/>
      <protection locked="0"/>
    </xf>
    <xf numFmtId="0" fontId="11" fillId="3" borderId="28" xfId="6" applyFont="1" applyFill="1" applyBorder="1" applyAlignment="1" applyProtection="1">
      <alignment horizontal="center" vertical="center" wrapText="1"/>
      <protection locked="0"/>
    </xf>
    <xf numFmtId="0" fontId="11" fillId="3" borderId="15" xfId="6" applyFont="1" applyFill="1" applyBorder="1" applyAlignment="1" applyProtection="1">
      <alignment horizontal="left" vertical="center" wrapText="1"/>
      <protection locked="0"/>
    </xf>
    <xf numFmtId="0" fontId="11" fillId="3" borderId="16" xfId="6" applyFont="1" applyFill="1" applyBorder="1" applyAlignment="1" applyProtection="1">
      <alignment horizontal="left" vertical="center" wrapText="1"/>
      <protection locked="0"/>
    </xf>
    <xf numFmtId="0" fontId="11" fillId="3" borderId="14" xfId="6" applyFont="1" applyFill="1" applyBorder="1" applyAlignment="1" applyProtection="1">
      <alignment horizontal="left" vertical="center" wrapText="1"/>
      <protection locked="0"/>
    </xf>
    <xf numFmtId="0" fontId="7" fillId="13" borderId="0" xfId="0" applyFont="1" applyFill="1" applyAlignment="1" applyProtection="1">
      <alignment horizontal="left" vertical="center" wrapText="1"/>
    </xf>
    <xf numFmtId="0" fontId="6" fillId="13" borderId="0" xfId="0" applyFont="1" applyFill="1" applyAlignment="1" applyProtection="1">
      <alignment horizontal="left" vertical="center" wrapText="1"/>
    </xf>
    <xf numFmtId="14" fontId="11" fillId="3" borderId="32" xfId="60" applyNumberFormat="1" applyFont="1" applyFill="1" applyBorder="1" applyAlignment="1" applyProtection="1">
      <alignment horizontal="center" wrapText="1"/>
      <protection locked="0"/>
    </xf>
    <xf numFmtId="0" fontId="11" fillId="3" borderId="33" xfId="60" applyFont="1" applyFill="1" applyBorder="1" applyAlignment="1" applyProtection="1">
      <alignment horizontal="center" wrapText="1"/>
      <protection locked="0"/>
    </xf>
    <xf numFmtId="0" fontId="11" fillId="3" borderId="11" xfId="60" applyFont="1" applyFill="1" applyBorder="1" applyAlignment="1" applyProtection="1">
      <alignment horizontal="center" vertical="center" wrapText="1"/>
      <protection locked="0"/>
    </xf>
    <xf numFmtId="0" fontId="11" fillId="3" borderId="13" xfId="60" applyFont="1" applyFill="1" applyBorder="1" applyAlignment="1" applyProtection="1">
      <alignment horizontal="center" vertical="center" wrapText="1"/>
      <protection locked="0"/>
    </xf>
    <xf numFmtId="0" fontId="11" fillId="3" borderId="12" xfId="60" applyFont="1" applyFill="1" applyBorder="1" applyAlignment="1" applyProtection="1">
      <alignment horizontal="center" vertical="center" wrapText="1"/>
      <protection locked="0"/>
    </xf>
    <xf numFmtId="0" fontId="6" fillId="14" borderId="15" xfId="6" applyFont="1" applyFill="1" applyBorder="1" applyAlignment="1" applyProtection="1">
      <alignment horizontal="center" vertical="center" wrapText="1"/>
    </xf>
    <xf numFmtId="0" fontId="6" fillId="14" borderId="14" xfId="6" applyFont="1" applyFill="1" applyBorder="1" applyAlignment="1" applyProtection="1">
      <alignment horizontal="center" vertical="center" wrapText="1"/>
    </xf>
    <xf numFmtId="0" fontId="11" fillId="3" borderId="28" xfId="60" applyFont="1" applyFill="1" applyBorder="1" applyAlignment="1" applyProtection="1">
      <alignment horizontal="center" vertical="center" wrapText="1"/>
      <protection locked="0"/>
    </xf>
    <xf numFmtId="0" fontId="6" fillId="13" borderId="0" xfId="0" applyFont="1" applyFill="1" applyAlignment="1" applyProtection="1">
      <alignment horizontal="left" vertical="center"/>
    </xf>
    <xf numFmtId="0" fontId="47" fillId="13" borderId="0" xfId="0" applyFont="1" applyFill="1" applyAlignment="1" applyProtection="1">
      <alignment horizontal="left" vertical="center" wrapText="1"/>
    </xf>
    <xf numFmtId="0" fontId="0" fillId="2" borderId="11" xfId="6" applyFont="1" applyFill="1" applyBorder="1" applyAlignment="1" applyProtection="1">
      <alignment horizontal="center" vertical="center" wrapText="1"/>
    </xf>
    <xf numFmtId="0" fontId="27" fillId="2" borderId="13" xfId="6" applyFont="1" applyFill="1" applyBorder="1" applyAlignment="1" applyProtection="1">
      <alignment horizontal="center" vertical="center" wrapText="1"/>
    </xf>
    <xf numFmtId="0" fontId="6" fillId="15" borderId="25" xfId="0" applyFont="1" applyFill="1" applyBorder="1" applyAlignment="1" applyProtection="1">
      <alignment horizontal="center" vertical="center" wrapText="1"/>
    </xf>
    <xf numFmtId="0" fontId="6" fillId="15" borderId="26" xfId="0" applyFont="1" applyFill="1" applyBorder="1" applyAlignment="1" applyProtection="1">
      <alignment horizontal="center" vertical="center" wrapText="1"/>
    </xf>
    <xf numFmtId="0" fontId="6" fillId="15" borderId="27"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15" borderId="11" xfId="0" applyFont="1" applyFill="1" applyBorder="1" applyAlignment="1" applyProtection="1">
      <alignment horizontal="center" vertical="center" wrapText="1"/>
    </xf>
    <xf numFmtId="0" fontId="6" fillId="15" borderId="13"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 fillId="15" borderId="28" xfId="0" applyFont="1" applyFill="1" applyBorder="1" applyAlignment="1" applyProtection="1">
      <alignment horizontal="center" vertical="center" wrapText="1"/>
    </xf>
    <xf numFmtId="0" fontId="70" fillId="2" borderId="11" xfId="0" applyFont="1" applyFill="1" applyBorder="1" applyAlignment="1" applyProtection="1">
      <alignment horizontal="center" vertical="center" wrapText="1"/>
    </xf>
    <xf numFmtId="0" fontId="70" fillId="2" borderId="13" xfId="0" applyFont="1" applyFill="1" applyBorder="1" applyAlignment="1" applyProtection="1">
      <alignment horizontal="center" vertical="center" wrapText="1"/>
    </xf>
    <xf numFmtId="0" fontId="70" fillId="2" borderId="12"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70" fillId="2" borderId="25" xfId="0" applyFont="1" applyFill="1" applyBorder="1" applyAlignment="1" applyProtection="1">
      <alignment horizontal="center" vertical="center" wrapText="1"/>
    </xf>
    <xf numFmtId="0" fontId="70" fillId="2" borderId="26" xfId="0" applyFont="1" applyFill="1" applyBorder="1" applyAlignment="1" applyProtection="1">
      <alignment horizontal="center" vertical="center" wrapText="1"/>
    </xf>
    <xf numFmtId="0" fontId="70" fillId="2" borderId="27" xfId="0" applyFont="1" applyFill="1" applyBorder="1" applyAlignment="1" applyProtection="1">
      <alignment horizontal="center" vertical="center" wrapText="1"/>
    </xf>
    <xf numFmtId="0" fontId="70" fillId="2" borderId="29" xfId="0" applyFont="1" applyFill="1" applyBorder="1" applyAlignment="1" applyProtection="1">
      <alignment horizontal="left" vertical="center" indent="4"/>
    </xf>
    <xf numFmtId="0" fontId="6" fillId="2" borderId="2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15" borderId="43" xfId="0" applyFont="1" applyFill="1" applyBorder="1" applyAlignment="1" applyProtection="1">
      <alignment horizontal="center" vertical="center" wrapText="1"/>
    </xf>
    <xf numFmtId="0" fontId="6" fillId="15" borderId="45" xfId="0" applyFont="1" applyFill="1" applyBorder="1" applyAlignment="1" applyProtection="1">
      <alignment horizontal="center" vertical="center" wrapText="1"/>
    </xf>
    <xf numFmtId="0" fontId="6" fillId="15" borderId="46" xfId="0" applyFont="1" applyFill="1" applyBorder="1" applyAlignment="1" applyProtection="1">
      <alignment horizontal="center" vertical="center" wrapText="1"/>
    </xf>
    <xf numFmtId="0" fontId="46" fillId="13" borderId="0" xfId="0" applyFont="1" applyFill="1" applyAlignment="1" applyProtection="1">
      <alignment horizontal="left" vertical="center" wrapText="1"/>
    </xf>
    <xf numFmtId="0" fontId="6" fillId="2" borderId="29" xfId="0" applyFont="1" applyFill="1" applyBorder="1" applyAlignment="1" applyProtection="1">
      <alignment horizontal="left" vertical="center" wrapText="1" indent="2"/>
    </xf>
    <xf numFmtId="0" fontId="6" fillId="2" borderId="29" xfId="5" applyFont="1" applyFill="1" applyBorder="1" applyAlignment="1" applyProtection="1">
      <alignment horizontal="center" vertical="center" wrapText="1"/>
    </xf>
    <xf numFmtId="0" fontId="6" fillId="15" borderId="29" xfId="5" applyFont="1" applyFill="1" applyBorder="1" applyAlignment="1" applyProtection="1">
      <alignment horizontal="center" vertical="center" wrapText="1"/>
    </xf>
    <xf numFmtId="0" fontId="6" fillId="14" borderId="29" xfId="5" applyFont="1" applyFill="1" applyBorder="1" applyAlignment="1" applyProtection="1">
      <alignment horizontal="center" vertical="center" wrapText="1"/>
    </xf>
    <xf numFmtId="0" fontId="6" fillId="14" borderId="29" xfId="0" applyFont="1" applyFill="1" applyBorder="1" applyAlignment="1" applyProtection="1">
      <alignment horizontal="center" vertical="center"/>
    </xf>
    <xf numFmtId="0" fontId="6" fillId="14" borderId="29" xfId="0" applyFont="1" applyFill="1" applyBorder="1" applyAlignment="1" applyProtection="1">
      <alignment horizontal="center" vertical="center" wrapText="1"/>
    </xf>
    <xf numFmtId="0" fontId="0" fillId="2" borderId="29" xfId="0" applyFont="1" applyFill="1" applyBorder="1" applyAlignment="1" applyProtection="1">
      <alignment horizontal="center" vertical="center" wrapText="1"/>
    </xf>
    <xf numFmtId="0" fontId="6" fillId="2" borderId="43" xfId="48" applyFont="1" applyFill="1" applyBorder="1" applyAlignment="1" applyProtection="1">
      <alignment horizontal="center" vertical="center" wrapText="1"/>
    </xf>
    <xf numFmtId="0" fontId="6" fillId="2" borderId="45" xfId="48" applyFont="1" applyFill="1" applyBorder="1" applyAlignment="1" applyProtection="1">
      <alignment horizontal="center" vertical="center" wrapText="1"/>
    </xf>
    <xf numFmtId="0" fontId="6" fillId="2" borderId="46" xfId="48" applyFont="1" applyFill="1" applyBorder="1" applyAlignment="1" applyProtection="1">
      <alignment horizontal="center" vertical="center" wrapText="1"/>
    </xf>
    <xf numFmtId="0" fontId="6" fillId="15" borderId="43" xfId="48" applyFont="1" applyFill="1" applyBorder="1" applyAlignment="1" applyProtection="1">
      <alignment horizontal="center" vertical="center" wrapText="1"/>
    </xf>
    <xf numFmtId="0" fontId="6" fillId="15" borderId="45" xfId="48" applyFont="1" applyFill="1" applyBorder="1" applyAlignment="1" applyProtection="1">
      <alignment horizontal="center" vertical="center" wrapText="1"/>
    </xf>
    <xf numFmtId="0" fontId="6" fillId="15" borderId="46" xfId="48" applyFont="1" applyFill="1" applyBorder="1" applyAlignment="1" applyProtection="1">
      <alignment horizontal="center" vertical="center" wrapText="1"/>
    </xf>
    <xf numFmtId="0" fontId="70" fillId="2" borderId="29" xfId="5" applyFont="1" applyFill="1" applyBorder="1" applyAlignment="1" applyProtection="1">
      <alignment horizontal="center" vertical="top" wrapText="1"/>
    </xf>
    <xf numFmtId="0" fontId="6" fillId="14" borderId="37" xfId="0" applyFont="1" applyFill="1" applyBorder="1" applyAlignment="1" applyProtection="1">
      <alignment horizontal="center" vertical="center" wrapText="1"/>
    </xf>
    <xf numFmtId="0" fontId="6" fillId="14" borderId="38" xfId="0" applyFont="1" applyFill="1" applyBorder="1" applyAlignment="1" applyProtection="1">
      <alignment horizontal="center" vertical="center" wrapText="1"/>
    </xf>
    <xf numFmtId="0" fontId="6" fillId="14" borderId="41" xfId="0" applyFont="1" applyFill="1" applyBorder="1" applyAlignment="1" applyProtection="1">
      <alignment horizontal="center" vertical="center" wrapText="1"/>
    </xf>
    <xf numFmtId="0" fontId="6" fillId="14" borderId="42" xfId="0" applyFont="1" applyFill="1" applyBorder="1" applyAlignment="1" applyProtection="1">
      <alignment horizontal="center" vertical="center" wrapText="1"/>
    </xf>
    <xf numFmtId="0" fontId="70" fillId="2" borderId="29" xfId="5" applyFont="1" applyFill="1" applyBorder="1" applyAlignment="1" applyProtection="1">
      <alignment horizontal="center" vertical="center" wrapText="1"/>
    </xf>
    <xf numFmtId="0" fontId="6" fillId="2" borderId="48" xfId="5" applyFont="1" applyFill="1" applyBorder="1" applyAlignment="1" applyProtection="1">
      <alignment horizontal="center" vertical="center" wrapText="1"/>
    </xf>
    <xf numFmtId="0" fontId="6" fillId="2" borderId="63" xfId="5" applyFont="1" applyFill="1" applyBorder="1" applyAlignment="1" applyProtection="1">
      <alignment horizontal="center" vertical="center" wrapText="1"/>
    </xf>
    <xf numFmtId="0" fontId="6" fillId="2" borderId="49" xfId="5" applyFont="1" applyFill="1" applyBorder="1" applyAlignment="1" applyProtection="1">
      <alignment horizontal="center" vertical="center" wrapText="1"/>
    </xf>
    <xf numFmtId="0" fontId="6" fillId="15" borderId="29" xfId="48" applyFont="1" applyFill="1" applyBorder="1" applyAlignment="1" applyProtection="1">
      <alignment horizontal="center" vertical="center" wrapText="1"/>
    </xf>
    <xf numFmtId="0" fontId="27" fillId="2" borderId="29" xfId="48" applyFont="1" applyFill="1" applyBorder="1" applyAlignment="1" applyProtection="1">
      <alignment horizontal="center" vertical="center" wrapText="1"/>
    </xf>
    <xf numFmtId="0" fontId="0" fillId="2" borderId="29" xfId="48" applyFont="1" applyFill="1" applyBorder="1" applyAlignment="1" applyProtection="1">
      <alignment horizontal="center" vertical="center" wrapText="1"/>
    </xf>
    <xf numFmtId="0" fontId="1" fillId="15" borderId="29" xfId="48" applyFont="1" applyFill="1" applyBorder="1" applyAlignment="1" applyProtection="1">
      <alignment horizontal="left" vertical="center" wrapText="1" indent="1"/>
    </xf>
    <xf numFmtId="0" fontId="27" fillId="15" borderId="29" xfId="48" applyFont="1" applyFill="1" applyBorder="1" applyAlignment="1" applyProtection="1">
      <alignment horizontal="center" vertical="center" wrapText="1"/>
    </xf>
    <xf numFmtId="0" fontId="27" fillId="15" borderId="29" xfId="48" applyFont="1" applyFill="1" applyBorder="1" applyAlignment="1" applyProtection="1">
      <alignment horizontal="center" vertical="center"/>
    </xf>
    <xf numFmtId="0" fontId="27" fillId="15" borderId="29" xfId="48" applyFont="1" applyFill="1" applyBorder="1" applyAlignment="1" applyProtection="1">
      <alignment horizontal="left" vertical="center" wrapText="1" indent="1"/>
    </xf>
    <xf numFmtId="0" fontId="27" fillId="2" borderId="29" xfId="48" applyFont="1" applyFill="1" applyBorder="1" applyAlignment="1" applyProtection="1">
      <alignment horizontal="center" vertical="center"/>
    </xf>
    <xf numFmtId="0" fontId="27" fillId="2" borderId="29" xfId="48" applyFont="1" applyFill="1" applyBorder="1" applyAlignment="1" applyProtection="1">
      <alignment horizontal="left" vertical="center" wrapText="1" indent="1"/>
    </xf>
    <xf numFmtId="0" fontId="6" fillId="2" borderId="29" xfId="48" applyFont="1" applyFill="1" applyBorder="1" applyAlignment="1" applyProtection="1">
      <alignment horizontal="left" vertical="center" wrapText="1" indent="1"/>
    </xf>
    <xf numFmtId="0" fontId="27" fillId="14" borderId="29" xfId="48" applyFont="1" applyFill="1" applyBorder="1" applyAlignment="1" applyProtection="1">
      <alignment horizontal="center" vertical="center" wrapText="1"/>
    </xf>
    <xf numFmtId="0" fontId="6" fillId="15" borderId="29" xfId="48" applyFont="1" applyFill="1" applyBorder="1" applyAlignment="1" applyProtection="1">
      <alignment horizontal="left" vertical="center" wrapText="1" indent="1"/>
    </xf>
    <xf numFmtId="0" fontId="6" fillId="2" borderId="29" xfId="0" applyFont="1" applyFill="1" applyBorder="1" applyAlignment="1" applyProtection="1">
      <alignment horizontal="center" vertical="center" wrapText="1"/>
    </xf>
    <xf numFmtId="0" fontId="6" fillId="15" borderId="29" xfId="0" applyFont="1" applyFill="1" applyBorder="1" applyAlignment="1" applyProtection="1">
      <alignment horizontal="center" vertical="center" wrapText="1"/>
    </xf>
    <xf numFmtId="0" fontId="70" fillId="2" borderId="29" xfId="0" applyFont="1" applyFill="1" applyBorder="1" applyAlignment="1" applyProtection="1">
      <alignment horizontal="center" vertical="center" wrapText="1"/>
    </xf>
    <xf numFmtId="0" fontId="70" fillId="2" borderId="29" xfId="0" applyFont="1" applyFill="1" applyBorder="1" applyAlignment="1" applyProtection="1">
      <alignment horizontal="center" vertical="top" wrapText="1"/>
    </xf>
    <xf numFmtId="0" fontId="9" fillId="2" borderId="0" xfId="7001" applyFont="1" applyFill="1" applyAlignment="1" applyProtection="1">
      <alignment horizontal="left" vertical="center" wrapText="1"/>
    </xf>
    <xf numFmtId="0" fontId="72" fillId="31" borderId="51" xfId="7001" applyFont="1" applyFill="1" applyBorder="1" applyAlignment="1" applyProtection="1">
      <alignment horizontal="left" vertical="center"/>
    </xf>
    <xf numFmtId="0" fontId="72" fillId="31" borderId="52" xfId="7001" applyFont="1" applyFill="1" applyBorder="1" applyAlignment="1" applyProtection="1">
      <alignment horizontal="left" vertical="center"/>
    </xf>
    <xf numFmtId="0" fontId="56" fillId="32" borderId="53" xfId="7003" applyFont="1" applyFill="1" applyBorder="1" applyAlignment="1" applyProtection="1">
      <alignment horizontal="center" vertical="center" wrapText="1"/>
    </xf>
    <xf numFmtId="0" fontId="56" fillId="32" borderId="57" xfId="7003" applyFont="1" applyFill="1" applyBorder="1" applyAlignment="1" applyProtection="1">
      <alignment horizontal="center" vertical="center" wrapText="1"/>
    </xf>
    <xf numFmtId="0" fontId="56" fillId="32" borderId="61" xfId="7003" applyFont="1" applyFill="1" applyBorder="1" applyAlignment="1" applyProtection="1">
      <alignment horizontal="center" vertical="center" wrapText="1"/>
    </xf>
    <xf numFmtId="0" fontId="56" fillId="32" borderId="54" xfId="7001" applyFont="1" applyFill="1" applyBorder="1" applyAlignment="1" applyProtection="1">
      <alignment horizontal="center" vertical="center" wrapText="1"/>
    </xf>
    <xf numFmtId="0" fontId="56" fillId="32" borderId="55" xfId="7001" applyFont="1" applyFill="1" applyBorder="1" applyAlignment="1" applyProtection="1">
      <alignment horizontal="center" vertical="center" wrapText="1"/>
    </xf>
    <xf numFmtId="0" fontId="56" fillId="32" borderId="56" xfId="7001" applyFont="1" applyFill="1" applyBorder="1" applyAlignment="1" applyProtection="1">
      <alignment horizontal="center" vertical="center" wrapText="1"/>
    </xf>
    <xf numFmtId="0" fontId="56" fillId="32" borderId="58" xfId="7001" applyFont="1" applyFill="1" applyBorder="1" applyAlignment="1" applyProtection="1">
      <alignment horizontal="center" vertical="center" wrapText="1"/>
    </xf>
    <xf numFmtId="0" fontId="56" fillId="32" borderId="59" xfId="7001" applyFont="1" applyFill="1" applyBorder="1" applyAlignment="1" applyProtection="1">
      <alignment horizontal="center" vertical="center" wrapText="1"/>
    </xf>
    <xf numFmtId="0" fontId="56" fillId="33" borderId="58" xfId="7001" applyFont="1" applyFill="1" applyBorder="1" applyAlignment="1" applyProtection="1">
      <alignment horizontal="center" vertical="center" wrapText="1"/>
    </xf>
    <xf numFmtId="0" fontId="56" fillId="33" borderId="59" xfId="7001" applyFont="1" applyFill="1" applyBorder="1" applyAlignment="1" applyProtection="1">
      <alignment horizontal="center" vertical="center" wrapText="1"/>
    </xf>
    <xf numFmtId="0" fontId="0" fillId="2" borderId="28" xfId="0" applyFill="1" applyBorder="1" applyAlignment="1">
      <alignment horizontal="left" vertical="top" wrapText="1"/>
    </xf>
    <xf numFmtId="0" fontId="0" fillId="0" borderId="28" xfId="0" applyBorder="1" applyAlignment="1">
      <alignment horizontal="left" vertical="top" wrapText="1"/>
    </xf>
    <xf numFmtId="0" fontId="39" fillId="2" borderId="0" xfId="0" applyFont="1" applyFill="1" applyAlignment="1" applyProtection="1">
      <alignment horizontal="center"/>
      <protection locked="0"/>
    </xf>
  </cellXfs>
  <cellStyles count="39233">
    <cellStyle name="60% - Accent1 2" xfId="111"/>
    <cellStyle name="60% - Accent2 2" xfId="112"/>
    <cellStyle name="bin" xfId="19"/>
    <cellStyle name="bin 2" xfId="113"/>
    <cellStyle name="bin 3" xfId="114"/>
    <cellStyle name="blue" xfId="20"/>
    <cellStyle name="cell" xfId="6"/>
    <cellStyle name="cell 10" xfId="115"/>
    <cellStyle name="cell 11" xfId="116"/>
    <cellStyle name="cell 12" xfId="117"/>
    <cellStyle name="cell 13" xfId="118"/>
    <cellStyle name="cell 2" xfId="60"/>
    <cellStyle name="cell 2 2" xfId="76"/>
    <cellStyle name="cell 2 2 2" xfId="39207"/>
    <cellStyle name="cell 2 3" xfId="119"/>
    <cellStyle name="cell 2 4" xfId="120"/>
    <cellStyle name="cell 2 5" xfId="39208"/>
    <cellStyle name="cell 2 6" xfId="39209"/>
    <cellStyle name="cell 3" xfId="77"/>
    <cellStyle name="cell 3 10" xfId="121"/>
    <cellStyle name="cell 3 11" xfId="122"/>
    <cellStyle name="cell 3 12" xfId="123"/>
    <cellStyle name="cell 3 2" xfId="78"/>
    <cellStyle name="cell 3 2 10" xfId="124"/>
    <cellStyle name="cell 3 2 11" xfId="125"/>
    <cellStyle name="cell 3 2 2" xfId="126"/>
    <cellStyle name="cell 3 2 2 2" xfId="127"/>
    <cellStyle name="cell 3 2 2 2 10" xfId="128"/>
    <cellStyle name="cell 3 2 2 2 2" xfId="129"/>
    <cellStyle name="cell 3 2 2 2 2 2" xfId="130"/>
    <cellStyle name="cell 3 2 2 2 2 2 2" xfId="131"/>
    <cellStyle name="cell 3 2 2 2 2 2 3" xfId="132"/>
    <cellStyle name="cell 3 2 2 2 2 3" xfId="133"/>
    <cellStyle name="cell 3 2 2 2 2 3 2" xfId="134"/>
    <cellStyle name="cell 3 2 2 2 2 4" xfId="135"/>
    <cellStyle name="cell 3 2 2 2 2 5" xfId="136"/>
    <cellStyle name="cell 3 2 2 2 2 6" xfId="137"/>
    <cellStyle name="cell 3 2 2 2 2 7" xfId="138"/>
    <cellStyle name="cell 3 2 2 2 3" xfId="139"/>
    <cellStyle name="cell 3 2 2 2 3 2" xfId="140"/>
    <cellStyle name="cell 3 2 2 2 3 2 2" xfId="141"/>
    <cellStyle name="cell 3 2 2 2 3 3" xfId="142"/>
    <cellStyle name="cell 3 2 2 2 3 3 2" xfId="143"/>
    <cellStyle name="cell 3 2 2 2 3 4" xfId="144"/>
    <cellStyle name="cell 3 2 2 2 3 5" xfId="145"/>
    <cellStyle name="cell 3 2 2 2 3 6" xfId="146"/>
    <cellStyle name="cell 3 2 2 2 3 7" xfId="147"/>
    <cellStyle name="cell 3 2 2 2 4" xfId="148"/>
    <cellStyle name="cell 3 2 2 2 4 2" xfId="149"/>
    <cellStyle name="cell 3 2 2 2 4 2 2" xfId="150"/>
    <cellStyle name="cell 3 2 2 2 4 3" xfId="151"/>
    <cellStyle name="cell 3 2 2 2 4 3 2" xfId="152"/>
    <cellStyle name="cell 3 2 2 2 4 4" xfId="153"/>
    <cellStyle name="cell 3 2 2 2 4 5" xfId="154"/>
    <cellStyle name="cell 3 2 2 2 4 6" xfId="155"/>
    <cellStyle name="cell 3 2 2 2 4 7" xfId="156"/>
    <cellStyle name="cell 3 2 2 2 5" xfId="157"/>
    <cellStyle name="cell 3 2 2 2 5 2" xfId="158"/>
    <cellStyle name="cell 3 2 2 2 5 2 2" xfId="159"/>
    <cellStyle name="cell 3 2 2 2 5 3" xfId="160"/>
    <cellStyle name="cell 3 2 2 2 5 3 2" xfId="161"/>
    <cellStyle name="cell 3 2 2 2 5 4" xfId="162"/>
    <cellStyle name="cell 3 2 2 2 5 5" xfId="163"/>
    <cellStyle name="cell 3 2 2 2 5 6" xfId="164"/>
    <cellStyle name="cell 3 2 2 2 5 7" xfId="165"/>
    <cellStyle name="cell 3 2 2 2 6" xfId="166"/>
    <cellStyle name="cell 3 2 2 2 6 2" xfId="167"/>
    <cellStyle name="cell 3 2 2 2 6 2 2" xfId="168"/>
    <cellStyle name="cell 3 2 2 2 6 3" xfId="169"/>
    <cellStyle name="cell 3 2 2 2 6 3 2" xfId="170"/>
    <cellStyle name="cell 3 2 2 2 6 4" xfId="171"/>
    <cellStyle name="cell 3 2 2 2 6 5" xfId="172"/>
    <cellStyle name="cell 3 2 2 2 6 6" xfId="173"/>
    <cellStyle name="cell 3 2 2 2 6 7" xfId="174"/>
    <cellStyle name="cell 3 2 2 2 7" xfId="175"/>
    <cellStyle name="cell 3 2 2 2 8" xfId="176"/>
    <cellStyle name="cell 3 2 2 2 9" xfId="177"/>
    <cellStyle name="cell 3 2 2 3" xfId="178"/>
    <cellStyle name="cell 3 2 2 4" xfId="179"/>
    <cellStyle name="cell 3 2 2 5" xfId="180"/>
    <cellStyle name="cell 3 2 2 6" xfId="181"/>
    <cellStyle name="cell 3 2 2_STUD aligned by INSTIT" xfId="182"/>
    <cellStyle name="cell 3 2 3" xfId="183"/>
    <cellStyle name="cell 3 2 3 2" xfId="184"/>
    <cellStyle name="cell 3 2 3 3" xfId="185"/>
    <cellStyle name="cell 3 2 3 4" xfId="186"/>
    <cellStyle name="cell 3 2 4" xfId="187"/>
    <cellStyle name="cell 3 2 4 2" xfId="188"/>
    <cellStyle name="cell 3 2 5" xfId="189"/>
    <cellStyle name="cell 3 2 6" xfId="190"/>
    <cellStyle name="cell 3 2 7" xfId="191"/>
    <cellStyle name="cell 3 2 8" xfId="192"/>
    <cellStyle name="cell 3 2 9" xfId="193"/>
    <cellStyle name="cell 3 2_STUD aligned by INSTIT" xfId="194"/>
    <cellStyle name="cell 3 3" xfId="195"/>
    <cellStyle name="cell 3 3 2" xfId="196"/>
    <cellStyle name="cell 3 3 2 2" xfId="197"/>
    <cellStyle name="cell 3 3 2 2 2" xfId="198"/>
    <cellStyle name="cell 3 3 2 2 3" xfId="199"/>
    <cellStyle name="cell 3 3 2 2 4" xfId="200"/>
    <cellStyle name="cell 3 3 2 2 5" xfId="201"/>
    <cellStyle name="cell 3 3 2 3" xfId="202"/>
    <cellStyle name="cell 3 3 2 4" xfId="203"/>
    <cellStyle name="cell 3 3 2 5" xfId="204"/>
    <cellStyle name="cell 3 3 2 6" xfId="205"/>
    <cellStyle name="cell 3 3 2_STUD aligned by INSTIT" xfId="206"/>
    <cellStyle name="cell 3 3 3" xfId="207"/>
    <cellStyle name="cell 3 3 3 2" xfId="208"/>
    <cellStyle name="cell 3 3 3 3" xfId="209"/>
    <cellStyle name="cell 3 3 3 4" xfId="210"/>
    <cellStyle name="cell 3 3 3 5" xfId="211"/>
    <cellStyle name="cell 3 3 4" xfId="212"/>
    <cellStyle name="cell 3 3 4 2" xfId="213"/>
    <cellStyle name="cell 3 3 5" xfId="214"/>
    <cellStyle name="cell 3 3 6" xfId="215"/>
    <cellStyle name="cell 3 3 7" xfId="216"/>
    <cellStyle name="cell 3 3 8" xfId="217"/>
    <cellStyle name="cell 3 3_STUD aligned by INSTIT" xfId="218"/>
    <cellStyle name="cell 3 4" xfId="219"/>
    <cellStyle name="cell 3 4 2" xfId="220"/>
    <cellStyle name="cell 3 4 2 2" xfId="221"/>
    <cellStyle name="cell 3 4 2 3" xfId="222"/>
    <cellStyle name="cell 3 4 2 4" xfId="223"/>
    <cellStyle name="cell 3 4 2 5" xfId="224"/>
    <cellStyle name="cell 3 4 3" xfId="225"/>
    <cellStyle name="cell 3 4 4" xfId="226"/>
    <cellStyle name="cell 3 4 5" xfId="227"/>
    <cellStyle name="cell 3 4 6" xfId="228"/>
    <cellStyle name="cell 3 4_STUD aligned by INSTIT" xfId="229"/>
    <cellStyle name="cell 3 5" xfId="230"/>
    <cellStyle name="cell 3 5 2" xfId="231"/>
    <cellStyle name="cell 3 5 3" xfId="232"/>
    <cellStyle name="cell 3 5 4" xfId="233"/>
    <cellStyle name="cell 3 6" xfId="234"/>
    <cellStyle name="cell 3 7" xfId="235"/>
    <cellStyle name="cell 3 8" xfId="236"/>
    <cellStyle name="cell 3 9" xfId="237"/>
    <cellStyle name="cell 3_STUD aligned by INSTIT" xfId="238"/>
    <cellStyle name="cell 4" xfId="79"/>
    <cellStyle name="cell 4 2" xfId="239"/>
    <cellStyle name="cell 4 2 2" xfId="240"/>
    <cellStyle name="cell 4 2 2 2" xfId="241"/>
    <cellStyle name="cell 4 2 2 3" xfId="242"/>
    <cellStyle name="cell 4 2 2 4" xfId="243"/>
    <cellStyle name="cell 4 2 2 5" xfId="244"/>
    <cellStyle name="cell 4 2 3" xfId="245"/>
    <cellStyle name="cell 4 2 4" xfId="246"/>
    <cellStyle name="cell 4 2 5" xfId="247"/>
    <cellStyle name="cell 4 2 6" xfId="248"/>
    <cellStyle name="cell 4 2_STUD aligned by INSTIT" xfId="249"/>
    <cellStyle name="cell 4 3" xfId="250"/>
    <cellStyle name="cell 4 3 2" xfId="251"/>
    <cellStyle name="cell 4 3 3" xfId="252"/>
    <cellStyle name="cell 4 3 4" xfId="253"/>
    <cellStyle name="cell 4 3 5" xfId="254"/>
    <cellStyle name="cell 4 4" xfId="255"/>
    <cellStyle name="cell 4 5" xfId="256"/>
    <cellStyle name="cell 4 6" xfId="257"/>
    <cellStyle name="cell 4 7" xfId="258"/>
    <cellStyle name="cell 4 8" xfId="259"/>
    <cellStyle name="cell 4 9" xfId="260"/>
    <cellStyle name="cell 4_STUD aligned by INSTIT" xfId="261"/>
    <cellStyle name="cell 5" xfId="110"/>
    <cellStyle name="cell 5 2" xfId="262"/>
    <cellStyle name="cell 5 2 10" xfId="263"/>
    <cellStyle name="cell 5 2 2" xfId="264"/>
    <cellStyle name="cell 5 2 2 2" xfId="265"/>
    <cellStyle name="cell 5 2 2 2 2" xfId="266"/>
    <cellStyle name="cell 5 2 2 3" xfId="267"/>
    <cellStyle name="cell 5 2 2 3 2" xfId="268"/>
    <cellStyle name="cell 5 2 2 4" xfId="269"/>
    <cellStyle name="cell 5 2 2 5" xfId="270"/>
    <cellStyle name="cell 5 2 2 6" xfId="271"/>
    <cellStyle name="cell 5 2 2 7" xfId="272"/>
    <cellStyle name="cell 5 2 3" xfId="273"/>
    <cellStyle name="cell 5 2 3 2" xfId="274"/>
    <cellStyle name="cell 5 2 3 2 2" xfId="275"/>
    <cellStyle name="cell 5 2 3 3" xfId="276"/>
    <cellStyle name="cell 5 2 3 3 2" xfId="277"/>
    <cellStyle name="cell 5 2 3 4" xfId="278"/>
    <cellStyle name="cell 5 2 3 5" xfId="279"/>
    <cellStyle name="cell 5 2 3 6" xfId="280"/>
    <cellStyle name="cell 5 2 3 7" xfId="281"/>
    <cellStyle name="cell 5 2 4" xfId="282"/>
    <cellStyle name="cell 5 2 4 2" xfId="283"/>
    <cellStyle name="cell 5 2 4 2 2" xfId="284"/>
    <cellStyle name="cell 5 2 4 3" xfId="285"/>
    <cellStyle name="cell 5 2 4 3 2" xfId="286"/>
    <cellStyle name="cell 5 2 4 4" xfId="287"/>
    <cellStyle name="cell 5 2 4 5" xfId="288"/>
    <cellStyle name="cell 5 2 4 6" xfId="289"/>
    <cellStyle name="cell 5 2 4 7" xfId="290"/>
    <cellStyle name="cell 5 2 5" xfId="291"/>
    <cellStyle name="cell 5 2 5 2" xfId="292"/>
    <cellStyle name="cell 5 2 5 2 2" xfId="293"/>
    <cellStyle name="cell 5 2 5 3" xfId="294"/>
    <cellStyle name="cell 5 2 5 3 2" xfId="295"/>
    <cellStyle name="cell 5 2 5 4" xfId="296"/>
    <cellStyle name="cell 5 2 5 5" xfId="297"/>
    <cellStyle name="cell 5 2 5 6" xfId="298"/>
    <cellStyle name="cell 5 2 5 7" xfId="299"/>
    <cellStyle name="cell 5 2 6" xfId="300"/>
    <cellStyle name="cell 5 2 6 2" xfId="301"/>
    <cellStyle name="cell 5 2 6 2 2" xfId="302"/>
    <cellStyle name="cell 5 2 6 3" xfId="303"/>
    <cellStyle name="cell 5 2 6 3 2" xfId="304"/>
    <cellStyle name="cell 5 2 6 4" xfId="305"/>
    <cellStyle name="cell 5 2 6 5" xfId="306"/>
    <cellStyle name="cell 5 2 6 6" xfId="307"/>
    <cellStyle name="cell 5 2 6 7" xfId="308"/>
    <cellStyle name="cell 5 2 7" xfId="309"/>
    <cellStyle name="cell 5 2 8" xfId="310"/>
    <cellStyle name="cell 5 2 9" xfId="311"/>
    <cellStyle name="cell 5 3" xfId="312"/>
    <cellStyle name="cell 5 4" xfId="313"/>
    <cellStyle name="cell 5 5" xfId="314"/>
    <cellStyle name="cell 5 6" xfId="315"/>
    <cellStyle name="cell 5_STUD aligned by INSTIT" xfId="316"/>
    <cellStyle name="cell 6" xfId="317"/>
    <cellStyle name="cell 6 10" xfId="318"/>
    <cellStyle name="cell 6 2" xfId="319"/>
    <cellStyle name="cell 6 2 2" xfId="320"/>
    <cellStyle name="cell 6 2 3" xfId="321"/>
    <cellStyle name="cell 6 2 4" xfId="322"/>
    <cellStyle name="cell 6 2 5" xfId="323"/>
    <cellStyle name="cell 6 2 6" xfId="324"/>
    <cellStyle name="cell 6 3" xfId="325"/>
    <cellStyle name="cell 6 3 2" xfId="326"/>
    <cellStyle name="cell 6 3 2 2" xfId="327"/>
    <cellStyle name="cell 6 3 3" xfId="328"/>
    <cellStyle name="cell 6 3 3 2" xfId="329"/>
    <cellStyle name="cell 6 3 4" xfId="330"/>
    <cellStyle name="cell 6 3 5" xfId="331"/>
    <cellStyle name="cell 6 3 6" xfId="332"/>
    <cellStyle name="cell 6 3 7" xfId="333"/>
    <cellStyle name="cell 6 4" xfId="334"/>
    <cellStyle name="cell 6 4 2" xfId="335"/>
    <cellStyle name="cell 6 4 2 2" xfId="336"/>
    <cellStyle name="cell 6 4 3" xfId="337"/>
    <cellStyle name="cell 6 4 3 2" xfId="338"/>
    <cellStyle name="cell 6 4 4" xfId="339"/>
    <cellStyle name="cell 6 4 5" xfId="340"/>
    <cellStyle name="cell 6 4 6" xfId="341"/>
    <cellStyle name="cell 6 4 7" xfId="342"/>
    <cellStyle name="cell 6 5" xfId="343"/>
    <cellStyle name="cell 6 5 2" xfId="344"/>
    <cellStyle name="cell 6 5 2 2" xfId="345"/>
    <cellStyle name="cell 6 5 3" xfId="346"/>
    <cellStyle name="cell 6 5 3 2" xfId="347"/>
    <cellStyle name="cell 6 5 4" xfId="348"/>
    <cellStyle name="cell 6 5 5" xfId="349"/>
    <cellStyle name="cell 6 5 6" xfId="350"/>
    <cellStyle name="cell 6 5 7" xfId="351"/>
    <cellStyle name="cell 6 6" xfId="352"/>
    <cellStyle name="cell 6 6 2" xfId="353"/>
    <cellStyle name="cell 6 6 2 2" xfId="354"/>
    <cellStyle name="cell 6 6 3" xfId="355"/>
    <cellStyle name="cell 6 6 3 2" xfId="356"/>
    <cellStyle name="cell 6 6 4" xfId="357"/>
    <cellStyle name="cell 6 6 5" xfId="358"/>
    <cellStyle name="cell 6 6 6" xfId="359"/>
    <cellStyle name="cell 6 6 7" xfId="360"/>
    <cellStyle name="cell 6 7" xfId="361"/>
    <cellStyle name="cell 6 8" xfId="362"/>
    <cellStyle name="cell 6 9" xfId="363"/>
    <cellStyle name="cell 7" xfId="364"/>
    <cellStyle name="cell 7 10" xfId="365"/>
    <cellStyle name="cell 7 11" xfId="366"/>
    <cellStyle name="cell 7 12" xfId="367"/>
    <cellStyle name="cell 7 2" xfId="368"/>
    <cellStyle name="cell 7 2 10" xfId="369"/>
    <cellStyle name="cell 7 2 11" xfId="370"/>
    <cellStyle name="cell 7 2 12" xfId="371"/>
    <cellStyle name="cell 7 2 2" xfId="372"/>
    <cellStyle name="cell 7 2 2 2" xfId="373"/>
    <cellStyle name="cell 7 2 2 2 2" xfId="374"/>
    <cellStyle name="cell 7 2 2 3" xfId="375"/>
    <cellStyle name="cell 7 2 2 3 2" xfId="376"/>
    <cellStyle name="cell 7 2 2 4" xfId="377"/>
    <cellStyle name="cell 7 2 2 5" xfId="378"/>
    <cellStyle name="cell 7 2 2 6" xfId="379"/>
    <cellStyle name="cell 7 2 2 7" xfId="380"/>
    <cellStyle name="cell 7 2 3" xfId="381"/>
    <cellStyle name="cell 7 2 3 2" xfId="382"/>
    <cellStyle name="cell 7 2 3 2 2" xfId="383"/>
    <cellStyle name="cell 7 2 3 3" xfId="384"/>
    <cellStyle name="cell 7 2 3 3 2" xfId="385"/>
    <cellStyle name="cell 7 2 3 4" xfId="386"/>
    <cellStyle name="cell 7 2 3 5" xfId="387"/>
    <cellStyle name="cell 7 2 3 6" xfId="388"/>
    <cellStyle name="cell 7 2 3 7" xfId="389"/>
    <cellStyle name="cell 7 2 4" xfId="390"/>
    <cellStyle name="cell 7 2 4 2" xfId="391"/>
    <cellStyle name="cell 7 2 4 2 2" xfId="392"/>
    <cellStyle name="cell 7 2 4 3" xfId="393"/>
    <cellStyle name="cell 7 2 4 3 2" xfId="394"/>
    <cellStyle name="cell 7 2 4 4" xfId="395"/>
    <cellStyle name="cell 7 2 4 5" xfId="396"/>
    <cellStyle name="cell 7 2 4 6" xfId="397"/>
    <cellStyle name="cell 7 2 4 7" xfId="398"/>
    <cellStyle name="cell 7 2 5" xfId="399"/>
    <cellStyle name="cell 7 2 5 2" xfId="400"/>
    <cellStyle name="cell 7 2 5 2 2" xfId="401"/>
    <cellStyle name="cell 7 2 5 3" xfId="402"/>
    <cellStyle name="cell 7 2 5 3 2" xfId="403"/>
    <cellStyle name="cell 7 2 5 4" xfId="404"/>
    <cellStyle name="cell 7 2 5 5" xfId="405"/>
    <cellStyle name="cell 7 2 5 6" xfId="406"/>
    <cellStyle name="cell 7 2 5 7" xfId="407"/>
    <cellStyle name="cell 7 2 6" xfId="408"/>
    <cellStyle name="cell 7 2 6 2" xfId="409"/>
    <cellStyle name="cell 7 2 6 2 2" xfId="410"/>
    <cellStyle name="cell 7 2 6 3" xfId="411"/>
    <cellStyle name="cell 7 2 6 3 2" xfId="412"/>
    <cellStyle name="cell 7 2 6 4" xfId="413"/>
    <cellStyle name="cell 7 2 6 5" xfId="414"/>
    <cellStyle name="cell 7 2 6 6" xfId="415"/>
    <cellStyle name="cell 7 2 6 7" xfId="416"/>
    <cellStyle name="cell 7 2 7" xfId="417"/>
    <cellStyle name="cell 7 2 7 2" xfId="418"/>
    <cellStyle name="cell 7 2 8" xfId="419"/>
    <cellStyle name="cell 7 2 8 2" xfId="420"/>
    <cellStyle name="cell 7 2 9" xfId="421"/>
    <cellStyle name="cell 7 3" xfId="422"/>
    <cellStyle name="cell 7 3 10" xfId="423"/>
    <cellStyle name="cell 7 3 2" xfId="424"/>
    <cellStyle name="cell 7 3 2 2" xfId="425"/>
    <cellStyle name="cell 7 3 2 2 2" xfId="426"/>
    <cellStyle name="cell 7 3 2 3" xfId="427"/>
    <cellStyle name="cell 7 3 2 3 2" xfId="428"/>
    <cellStyle name="cell 7 3 2 4" xfId="429"/>
    <cellStyle name="cell 7 3 2 5" xfId="430"/>
    <cellStyle name="cell 7 3 2 6" xfId="431"/>
    <cellStyle name="cell 7 3 2 7" xfId="432"/>
    <cellStyle name="cell 7 3 3" xfId="433"/>
    <cellStyle name="cell 7 3 3 2" xfId="434"/>
    <cellStyle name="cell 7 3 3 2 2" xfId="435"/>
    <cellStyle name="cell 7 3 3 3" xfId="436"/>
    <cellStyle name="cell 7 3 3 3 2" xfId="437"/>
    <cellStyle name="cell 7 3 3 4" xfId="438"/>
    <cellStyle name="cell 7 3 3 5" xfId="439"/>
    <cellStyle name="cell 7 3 3 6" xfId="440"/>
    <cellStyle name="cell 7 3 3 7" xfId="441"/>
    <cellStyle name="cell 7 3 4" xfId="442"/>
    <cellStyle name="cell 7 3 4 2" xfId="443"/>
    <cellStyle name="cell 7 3 4 2 2" xfId="444"/>
    <cellStyle name="cell 7 3 4 3" xfId="445"/>
    <cellStyle name="cell 7 3 4 3 2" xfId="446"/>
    <cellStyle name="cell 7 3 4 4" xfId="447"/>
    <cellStyle name="cell 7 3 4 5" xfId="448"/>
    <cellStyle name="cell 7 3 4 6" xfId="449"/>
    <cellStyle name="cell 7 3 4 7" xfId="450"/>
    <cellStyle name="cell 7 3 5" xfId="451"/>
    <cellStyle name="cell 7 3 5 2" xfId="452"/>
    <cellStyle name="cell 7 3 5 2 2" xfId="453"/>
    <cellStyle name="cell 7 3 5 3" xfId="454"/>
    <cellStyle name="cell 7 3 5 3 2" xfId="455"/>
    <cellStyle name="cell 7 3 5 4" xfId="456"/>
    <cellStyle name="cell 7 3 5 5" xfId="457"/>
    <cellStyle name="cell 7 3 5 6" xfId="458"/>
    <cellStyle name="cell 7 3 5 7" xfId="459"/>
    <cellStyle name="cell 7 3 6" xfId="460"/>
    <cellStyle name="cell 7 3 6 2" xfId="461"/>
    <cellStyle name="cell 7 3 6 2 2" xfId="462"/>
    <cellStyle name="cell 7 3 6 3" xfId="463"/>
    <cellStyle name="cell 7 3 6 3 2" xfId="464"/>
    <cellStyle name="cell 7 3 6 4" xfId="465"/>
    <cellStyle name="cell 7 3 6 5" xfId="466"/>
    <cellStyle name="cell 7 3 6 6" xfId="467"/>
    <cellStyle name="cell 7 3 6 7" xfId="468"/>
    <cellStyle name="cell 7 3 7" xfId="469"/>
    <cellStyle name="cell 7 3 8" xfId="470"/>
    <cellStyle name="cell 7 3 9" xfId="471"/>
    <cellStyle name="cell 7 4" xfId="472"/>
    <cellStyle name="cell 7 4 2" xfId="473"/>
    <cellStyle name="cell 7 4 2 2" xfId="474"/>
    <cellStyle name="cell 7 4 3" xfId="475"/>
    <cellStyle name="cell 7 4 3 2" xfId="476"/>
    <cellStyle name="cell 7 4 4" xfId="477"/>
    <cellStyle name="cell 7 4 5" xfId="478"/>
    <cellStyle name="cell 7 4 6" xfId="479"/>
    <cellStyle name="cell 7 4 7" xfId="480"/>
    <cellStyle name="cell 7 5" xfId="481"/>
    <cellStyle name="cell 7 5 2" xfId="482"/>
    <cellStyle name="cell 7 5 2 2" xfId="483"/>
    <cellStyle name="cell 7 5 3" xfId="484"/>
    <cellStyle name="cell 7 5 3 2" xfId="485"/>
    <cellStyle name="cell 7 5 4" xfId="486"/>
    <cellStyle name="cell 7 5 5" xfId="487"/>
    <cellStyle name="cell 7 5 6" xfId="488"/>
    <cellStyle name="cell 7 5 7" xfId="489"/>
    <cellStyle name="cell 7 6" xfId="490"/>
    <cellStyle name="cell 7 6 2" xfId="491"/>
    <cellStyle name="cell 7 6 2 2" xfId="492"/>
    <cellStyle name="cell 7 6 3" xfId="493"/>
    <cellStyle name="cell 7 6 3 2" xfId="494"/>
    <cellStyle name="cell 7 6 4" xfId="495"/>
    <cellStyle name="cell 7 6 5" xfId="496"/>
    <cellStyle name="cell 7 6 6" xfId="497"/>
    <cellStyle name="cell 7 6 7" xfId="498"/>
    <cellStyle name="cell 7 7" xfId="499"/>
    <cellStyle name="cell 7 7 2" xfId="500"/>
    <cellStyle name="cell 7 8" xfId="501"/>
    <cellStyle name="cell 7 9" xfId="502"/>
    <cellStyle name="cell 8" xfId="503"/>
    <cellStyle name="cell 9" xfId="504"/>
    <cellStyle name="cell_06entr" xfId="80"/>
    <cellStyle name="Col&amp;RowHeadings" xfId="21"/>
    <cellStyle name="ColCodes" xfId="22"/>
    <cellStyle name="ColTitles" xfId="23"/>
    <cellStyle name="ColTitles 2" xfId="505"/>
    <cellStyle name="column" xfId="24"/>
    <cellStyle name="Comma [0] 2" xfId="39210"/>
    <cellStyle name="Comma 2" xfId="39211"/>
    <cellStyle name="Comma 2 2" xfId="39212"/>
    <cellStyle name="DataEntryCells" xfId="25"/>
    <cellStyle name="DataEntryCells 10" xfId="506"/>
    <cellStyle name="DataEntryCells 10 2" xfId="507"/>
    <cellStyle name="DataEntryCells 11" xfId="508"/>
    <cellStyle name="DataEntryCells 12" xfId="509"/>
    <cellStyle name="DataEntryCells 13" xfId="510"/>
    <cellStyle name="DataEntryCells 14" xfId="511"/>
    <cellStyle name="DataEntryCells 15" xfId="512"/>
    <cellStyle name="DataEntryCells 2" xfId="81"/>
    <cellStyle name="DataEntryCells 2 2" xfId="82"/>
    <cellStyle name="DataEntryCells 2_08pers" xfId="83"/>
    <cellStyle name="DataEntryCells 3" xfId="513"/>
    <cellStyle name="DataEntryCells 3 2" xfId="514"/>
    <cellStyle name="DataEntryCells 3 2 2" xfId="515"/>
    <cellStyle name="DataEntryCells 3 2 3" xfId="516"/>
    <cellStyle name="DataEntryCells 3 2 4" xfId="517"/>
    <cellStyle name="DataEntryCells 3 2 5" xfId="518"/>
    <cellStyle name="DataEntryCells 3 3" xfId="519"/>
    <cellStyle name="DataEntryCells 3 4" xfId="520"/>
    <cellStyle name="DataEntryCells 3 5" xfId="521"/>
    <cellStyle name="DataEntryCells 3 6" xfId="522"/>
    <cellStyle name="DataEntryCells 3_STUD aligned by INSTIT" xfId="523"/>
    <cellStyle name="DataEntryCells 4" xfId="524"/>
    <cellStyle name="DataEntryCells 4 2" xfId="525"/>
    <cellStyle name="DataEntryCells 4 3" xfId="526"/>
    <cellStyle name="DataEntryCells 4 4" xfId="527"/>
    <cellStyle name="DataEntryCells 4 5" xfId="528"/>
    <cellStyle name="DataEntryCells 5" xfId="529"/>
    <cellStyle name="DataEntryCells 5 2" xfId="530"/>
    <cellStyle name="DataEntryCells 5 3" xfId="531"/>
    <cellStyle name="DataEntryCells 5 4" xfId="532"/>
    <cellStyle name="DataEntryCells 5 5" xfId="533"/>
    <cellStyle name="DataEntryCells 6" xfId="534"/>
    <cellStyle name="DataEntryCells 6 2" xfId="535"/>
    <cellStyle name="DataEntryCells 6 3" xfId="536"/>
    <cellStyle name="DataEntryCells 6 4" xfId="537"/>
    <cellStyle name="DataEntryCells 6 5" xfId="538"/>
    <cellStyle name="DataEntryCells 7" xfId="539"/>
    <cellStyle name="DataEntryCells 7 2" xfId="540"/>
    <cellStyle name="DataEntryCells 7 3" xfId="541"/>
    <cellStyle name="DataEntryCells 7 4" xfId="542"/>
    <cellStyle name="DataEntryCells 7 5" xfId="543"/>
    <cellStyle name="DataEntryCells 8" xfId="544"/>
    <cellStyle name="DataEntryCells 8 2" xfId="545"/>
    <cellStyle name="DataEntryCells 8 3" xfId="546"/>
    <cellStyle name="DataEntryCells 8 4" xfId="547"/>
    <cellStyle name="DataEntryCells 8 5" xfId="548"/>
    <cellStyle name="DataEntryCells 9" xfId="549"/>
    <cellStyle name="DataEntryCells 9 2" xfId="550"/>
    <cellStyle name="DataEntryCells_05entr" xfId="84"/>
    <cellStyle name="ErrRpt_DataEntryCells" xfId="26"/>
    <cellStyle name="ErrRpt-DataEntryCells" xfId="27"/>
    <cellStyle name="ErrRpt-DataEntryCells 10" xfId="551"/>
    <cellStyle name="ErrRpt-DataEntryCells 2" xfId="85"/>
    <cellStyle name="ErrRpt-DataEntryCells 2 2" xfId="552"/>
    <cellStyle name="ErrRpt-DataEntryCells 2 2 2" xfId="553"/>
    <cellStyle name="ErrRpt-DataEntryCells 2 2 2 2" xfId="554"/>
    <cellStyle name="ErrRpt-DataEntryCells 2 2 2 3" xfId="555"/>
    <cellStyle name="ErrRpt-DataEntryCells 2 2 2 4" xfId="556"/>
    <cellStyle name="ErrRpt-DataEntryCells 2 2 2 5" xfId="557"/>
    <cellStyle name="ErrRpt-DataEntryCells 2 2 3" xfId="558"/>
    <cellStyle name="ErrRpt-DataEntryCells 2 2 4" xfId="559"/>
    <cellStyle name="ErrRpt-DataEntryCells 2 2 5" xfId="560"/>
    <cellStyle name="ErrRpt-DataEntryCells 2 2 6" xfId="561"/>
    <cellStyle name="ErrRpt-DataEntryCells 2 2_STUD aligned by INSTIT" xfId="562"/>
    <cellStyle name="ErrRpt-DataEntryCells 2 3" xfId="563"/>
    <cellStyle name="ErrRpt-DataEntryCells 2 3 2" xfId="564"/>
    <cellStyle name="ErrRpt-DataEntryCells 2 3 3" xfId="565"/>
    <cellStyle name="ErrRpt-DataEntryCells 2 3 4" xfId="566"/>
    <cellStyle name="ErrRpt-DataEntryCells 2 3 5" xfId="567"/>
    <cellStyle name="ErrRpt-DataEntryCells 2 4" xfId="568"/>
    <cellStyle name="ErrRpt-DataEntryCells 2 5" xfId="569"/>
    <cellStyle name="ErrRpt-DataEntryCells 2 6" xfId="570"/>
    <cellStyle name="ErrRpt-DataEntryCells 2 7" xfId="571"/>
    <cellStyle name="ErrRpt-DataEntryCells 2 8" xfId="572"/>
    <cellStyle name="ErrRpt-DataEntryCells 2 9" xfId="573"/>
    <cellStyle name="ErrRpt-DataEntryCells 2_STUD aligned by INSTIT" xfId="574"/>
    <cellStyle name="ErrRpt-DataEntryCells 3" xfId="575"/>
    <cellStyle name="ErrRpt-DataEntryCells 3 2" xfId="576"/>
    <cellStyle name="ErrRpt-DataEntryCells 3 2 2" xfId="577"/>
    <cellStyle name="ErrRpt-DataEntryCells 3 2 3" xfId="578"/>
    <cellStyle name="ErrRpt-DataEntryCells 3 2 4" xfId="579"/>
    <cellStyle name="ErrRpt-DataEntryCells 3 2 5" xfId="580"/>
    <cellStyle name="ErrRpt-DataEntryCells 3 3" xfId="581"/>
    <cellStyle name="ErrRpt-DataEntryCells 3 4" xfId="582"/>
    <cellStyle name="ErrRpt-DataEntryCells 3 5" xfId="583"/>
    <cellStyle name="ErrRpt-DataEntryCells 3 6" xfId="584"/>
    <cellStyle name="ErrRpt-DataEntryCells 3_STUD aligned by INSTIT" xfId="585"/>
    <cellStyle name="ErrRpt-DataEntryCells 4" xfId="586"/>
    <cellStyle name="ErrRpt-DataEntryCells 4 2" xfId="587"/>
    <cellStyle name="ErrRpt-DataEntryCells 4 3" xfId="588"/>
    <cellStyle name="ErrRpt-DataEntryCells 4 4" xfId="589"/>
    <cellStyle name="ErrRpt-DataEntryCells 4 5" xfId="590"/>
    <cellStyle name="ErrRpt-DataEntryCells 5" xfId="591"/>
    <cellStyle name="ErrRpt-DataEntryCells 6" xfId="592"/>
    <cellStyle name="ErrRpt-DataEntryCells 7" xfId="593"/>
    <cellStyle name="ErrRpt-DataEntryCells 8" xfId="594"/>
    <cellStyle name="ErrRpt-DataEntryCells 9" xfId="595"/>
    <cellStyle name="ErrRpt-DataEntryCells_STUD aligned by INSTIT" xfId="596"/>
    <cellStyle name="ErrRpt-GreyBackground" xfId="28"/>
    <cellStyle name="ErrRpt-GreyBackground 2" xfId="597"/>
    <cellStyle name="formula" xfId="29"/>
    <cellStyle name="formula 10" xfId="598"/>
    <cellStyle name="formula 2" xfId="86"/>
    <cellStyle name="formula 2 2" xfId="599"/>
    <cellStyle name="formula 2 2 2" xfId="600"/>
    <cellStyle name="formula 2 2 2 2" xfId="601"/>
    <cellStyle name="formula 2 2 2 3" xfId="602"/>
    <cellStyle name="formula 2 2 2 4" xfId="603"/>
    <cellStyle name="formula 2 2 2 5" xfId="604"/>
    <cellStyle name="formula 2 2 3" xfId="605"/>
    <cellStyle name="formula 2 2 4" xfId="606"/>
    <cellStyle name="formula 2 2 5" xfId="607"/>
    <cellStyle name="formula 2 2 6" xfId="608"/>
    <cellStyle name="formula 2 2_STUD aligned by INSTIT" xfId="609"/>
    <cellStyle name="formula 2 3" xfId="610"/>
    <cellStyle name="formula 2 3 2" xfId="611"/>
    <cellStyle name="formula 2 3 3" xfId="612"/>
    <cellStyle name="formula 2 3 4" xfId="613"/>
    <cellStyle name="formula 2 3 5" xfId="614"/>
    <cellStyle name="formula 2 4" xfId="615"/>
    <cellStyle name="formula 2 5" xfId="616"/>
    <cellStyle name="formula 2 6" xfId="617"/>
    <cellStyle name="formula 2 7" xfId="618"/>
    <cellStyle name="formula 2 8" xfId="619"/>
    <cellStyle name="formula 2 9" xfId="620"/>
    <cellStyle name="formula 2_STUD aligned by INSTIT" xfId="621"/>
    <cellStyle name="formula 3" xfId="622"/>
    <cellStyle name="formula 3 2" xfId="623"/>
    <cellStyle name="formula 3 2 2" xfId="624"/>
    <cellStyle name="formula 3 2 3" xfId="625"/>
    <cellStyle name="formula 3 2 4" xfId="626"/>
    <cellStyle name="formula 3 2 5" xfId="627"/>
    <cellStyle name="formula 3 3" xfId="628"/>
    <cellStyle name="formula 3 4" xfId="629"/>
    <cellStyle name="formula 3 5" xfId="630"/>
    <cellStyle name="formula 3 6" xfId="631"/>
    <cellStyle name="formula 3_STUD aligned by INSTIT" xfId="632"/>
    <cellStyle name="formula 4" xfId="633"/>
    <cellStyle name="formula 4 2" xfId="634"/>
    <cellStyle name="formula 4 3" xfId="635"/>
    <cellStyle name="formula 4 4" xfId="636"/>
    <cellStyle name="formula 4 5" xfId="637"/>
    <cellStyle name="formula 5" xfId="638"/>
    <cellStyle name="formula 6" xfId="639"/>
    <cellStyle name="formula 7" xfId="640"/>
    <cellStyle name="formula 8" xfId="641"/>
    <cellStyle name="formula 9" xfId="642"/>
    <cellStyle name="formula_STUD aligned by INSTIT" xfId="643"/>
    <cellStyle name="gap" xfId="3"/>
    <cellStyle name="GreyBackground" xfId="13"/>
    <cellStyle name="GreyBackground 2" xfId="30"/>
    <cellStyle name="GreyBackground 2 2" xfId="87"/>
    <cellStyle name="GreyBackground 2_08pers" xfId="88"/>
    <cellStyle name="GreyBackground 3" xfId="644"/>
    <cellStyle name="GreyBackground 4" xfId="39213"/>
    <cellStyle name="GreyBackground_00enrl" xfId="89"/>
    <cellStyle name="Header1" xfId="39214"/>
    <cellStyle name="Header2" xfId="39215"/>
    <cellStyle name="Header2 2" xfId="39216"/>
    <cellStyle name="Heading 1 2" xfId="645"/>
    <cellStyle name="Heading 2 2" xfId="646"/>
    <cellStyle name="Hyperlink" xfId="109" builtinId="8"/>
    <cellStyle name="Hyperlink 2" xfId="61"/>
    <cellStyle name="Hyperlink 3" xfId="647"/>
    <cellStyle name="Hyperlink 3 2" xfId="648"/>
    <cellStyle name="Hyperlink 4" xfId="649"/>
    <cellStyle name="Hyperlink 5" xfId="650"/>
    <cellStyle name="ISC" xfId="31"/>
    <cellStyle name="ISC 2" xfId="90"/>
    <cellStyle name="isced" xfId="32"/>
    <cellStyle name="isced 10" xfId="651"/>
    <cellStyle name="isced 2" xfId="91"/>
    <cellStyle name="isced 2 2" xfId="652"/>
    <cellStyle name="isced 2 2 2" xfId="653"/>
    <cellStyle name="isced 2 2 2 2" xfId="654"/>
    <cellStyle name="isced 2 2 2 3" xfId="655"/>
    <cellStyle name="isced 2 2 2 4" xfId="656"/>
    <cellStyle name="isced 2 2 2 5" xfId="657"/>
    <cellStyle name="isced 2 2 3" xfId="658"/>
    <cellStyle name="isced 2 2 4" xfId="659"/>
    <cellStyle name="isced 2 2 5" xfId="660"/>
    <cellStyle name="isced 2 2 6" xfId="661"/>
    <cellStyle name="isced 2 2_STUD aligned by INSTIT" xfId="662"/>
    <cellStyle name="isced 2 3" xfId="663"/>
    <cellStyle name="isced 2 3 2" xfId="664"/>
    <cellStyle name="isced 2 3 3" xfId="665"/>
    <cellStyle name="isced 2 3 4" xfId="666"/>
    <cellStyle name="isced 2 3 5" xfId="667"/>
    <cellStyle name="isced 2 4" xfId="668"/>
    <cellStyle name="isced 2 5" xfId="669"/>
    <cellStyle name="isced 2 6" xfId="670"/>
    <cellStyle name="isced 2 7" xfId="671"/>
    <cellStyle name="isced 2 8" xfId="672"/>
    <cellStyle name="isced 2 9" xfId="673"/>
    <cellStyle name="isced 2_STUD aligned by INSTIT" xfId="674"/>
    <cellStyle name="isced 3" xfId="675"/>
    <cellStyle name="isced 3 2" xfId="676"/>
    <cellStyle name="isced 3 2 2" xfId="677"/>
    <cellStyle name="isced 3 2 3" xfId="678"/>
    <cellStyle name="isced 3 2 4" xfId="679"/>
    <cellStyle name="isced 3 2 5" xfId="680"/>
    <cellStyle name="isced 3 3" xfId="681"/>
    <cellStyle name="isced 3 4" xfId="682"/>
    <cellStyle name="isced 3 5" xfId="683"/>
    <cellStyle name="isced 3 6" xfId="684"/>
    <cellStyle name="isced 3_STUD aligned by INSTIT" xfId="685"/>
    <cellStyle name="isced 4" xfId="686"/>
    <cellStyle name="isced 4 2" xfId="687"/>
    <cellStyle name="isced 4 3" xfId="688"/>
    <cellStyle name="isced 4 4" xfId="689"/>
    <cellStyle name="isced 4 5" xfId="690"/>
    <cellStyle name="isced 5" xfId="691"/>
    <cellStyle name="isced 6" xfId="692"/>
    <cellStyle name="isced 7" xfId="693"/>
    <cellStyle name="isced 8" xfId="694"/>
    <cellStyle name="isced 9" xfId="695"/>
    <cellStyle name="ISCED Titles" xfId="33"/>
    <cellStyle name="isced_05enrl_REVISED_2" xfId="39217"/>
    <cellStyle name="level1a" xfId="34"/>
    <cellStyle name="level1a 10" xfId="696"/>
    <cellStyle name="level1a 10 2" xfId="697"/>
    <cellStyle name="level1a 10 2 2" xfId="698"/>
    <cellStyle name="level1a 10 2 2 2" xfId="699"/>
    <cellStyle name="level1a 10 2 3" xfId="700"/>
    <cellStyle name="level1a 10 2 3 2" xfId="701"/>
    <cellStyle name="level1a 10 2 3 2 2" xfId="702"/>
    <cellStyle name="level1a 10 2 4" xfId="703"/>
    <cellStyle name="level1a 10 3" xfId="704"/>
    <cellStyle name="level1a 10 3 2" xfId="705"/>
    <cellStyle name="level1a 10 3 2 2" xfId="706"/>
    <cellStyle name="level1a 10 3 3" xfId="707"/>
    <cellStyle name="level1a 10 3 3 2" xfId="708"/>
    <cellStyle name="level1a 10 3 3 2 2" xfId="709"/>
    <cellStyle name="level1a 10 3 4" xfId="710"/>
    <cellStyle name="level1a 10 3 4 2" xfId="711"/>
    <cellStyle name="level1a 10 4" xfId="712"/>
    <cellStyle name="level1a 10 5" xfId="713"/>
    <cellStyle name="level1a 10 5 2" xfId="714"/>
    <cellStyle name="level1a 10 6" xfId="715"/>
    <cellStyle name="level1a 10 6 2" xfId="716"/>
    <cellStyle name="level1a 10 6 2 2" xfId="717"/>
    <cellStyle name="level1a 10 7" xfId="718"/>
    <cellStyle name="level1a 10 7 2" xfId="719"/>
    <cellStyle name="level1a 11" xfId="720"/>
    <cellStyle name="level1a 11 2" xfId="721"/>
    <cellStyle name="level1a 11 2 2" xfId="722"/>
    <cellStyle name="level1a 11 2 2 2" xfId="723"/>
    <cellStyle name="level1a 11 2 3" xfId="724"/>
    <cellStyle name="level1a 11 2 3 2" xfId="725"/>
    <cellStyle name="level1a 11 2 3 2 2" xfId="726"/>
    <cellStyle name="level1a 11 2 4" xfId="727"/>
    <cellStyle name="level1a 11 3" xfId="728"/>
    <cellStyle name="level1a 11 3 2" xfId="729"/>
    <cellStyle name="level1a 11 3 2 2" xfId="730"/>
    <cellStyle name="level1a 11 3 3" xfId="731"/>
    <cellStyle name="level1a 11 3 3 2" xfId="732"/>
    <cellStyle name="level1a 11 3 3 2 2" xfId="733"/>
    <cellStyle name="level1a 11 3 4" xfId="734"/>
    <cellStyle name="level1a 11 4" xfId="735"/>
    <cellStyle name="level1a 11 4 2" xfId="736"/>
    <cellStyle name="level1a 11 5" xfId="737"/>
    <cellStyle name="level1a 11 5 2" xfId="738"/>
    <cellStyle name="level1a 11 5 2 2" xfId="739"/>
    <cellStyle name="level1a 11 6" xfId="740"/>
    <cellStyle name="level1a 11 6 2" xfId="741"/>
    <cellStyle name="level1a 12" xfId="742"/>
    <cellStyle name="level1a 12 2" xfId="743"/>
    <cellStyle name="level1a 12 2 2" xfId="744"/>
    <cellStyle name="level1a 12 3" xfId="745"/>
    <cellStyle name="level1a 12 3 2" xfId="746"/>
    <cellStyle name="level1a 12 3 2 2" xfId="747"/>
    <cellStyle name="level1a 12 4" xfId="748"/>
    <cellStyle name="level1a 13" xfId="749"/>
    <cellStyle name="level1a 14" xfId="750"/>
    <cellStyle name="level1a 14 2" xfId="751"/>
    <cellStyle name="level1a 15" xfId="752"/>
    <cellStyle name="level1a 16" xfId="753"/>
    <cellStyle name="level1a 17" xfId="754"/>
    <cellStyle name="level1a 2" xfId="92"/>
    <cellStyle name="level1a 2 10" xfId="755"/>
    <cellStyle name="level1a 2 10 2" xfId="756"/>
    <cellStyle name="level1a 2 10 2 2" xfId="757"/>
    <cellStyle name="level1a 2 10 2 2 2" xfId="758"/>
    <cellStyle name="level1a 2 10 2 3" xfId="759"/>
    <cellStyle name="level1a 2 10 2 3 2" xfId="760"/>
    <cellStyle name="level1a 2 10 2 3 2 2" xfId="761"/>
    <cellStyle name="level1a 2 10 2 4" xfId="762"/>
    <cellStyle name="level1a 2 10 3" xfId="763"/>
    <cellStyle name="level1a 2 10 3 2" xfId="764"/>
    <cellStyle name="level1a 2 10 3 2 2" xfId="765"/>
    <cellStyle name="level1a 2 10 3 3" xfId="766"/>
    <cellStyle name="level1a 2 10 3 3 2" xfId="767"/>
    <cellStyle name="level1a 2 10 3 3 2 2" xfId="768"/>
    <cellStyle name="level1a 2 10 3 4" xfId="769"/>
    <cellStyle name="level1a 2 10 3 4 2" xfId="770"/>
    <cellStyle name="level1a 2 10 4" xfId="771"/>
    <cellStyle name="level1a 2 10 5" xfId="772"/>
    <cellStyle name="level1a 2 10 5 2" xfId="773"/>
    <cellStyle name="level1a 2 10 6" xfId="774"/>
    <cellStyle name="level1a 2 10 6 2" xfId="775"/>
    <cellStyle name="level1a 2 10 6 2 2" xfId="776"/>
    <cellStyle name="level1a 2 10 7" xfId="777"/>
    <cellStyle name="level1a 2 10 7 2" xfId="778"/>
    <cellStyle name="level1a 2 11" xfId="779"/>
    <cellStyle name="level1a 2 11 2" xfId="780"/>
    <cellStyle name="level1a 2 11 2 2" xfId="781"/>
    <cellStyle name="level1a 2 11 2 2 2" xfId="782"/>
    <cellStyle name="level1a 2 11 2 3" xfId="783"/>
    <cellStyle name="level1a 2 11 2 3 2" xfId="784"/>
    <cellStyle name="level1a 2 11 2 3 2 2" xfId="785"/>
    <cellStyle name="level1a 2 11 2 4" xfId="786"/>
    <cellStyle name="level1a 2 11 3" xfId="787"/>
    <cellStyle name="level1a 2 11 3 2" xfId="788"/>
    <cellStyle name="level1a 2 11 3 2 2" xfId="789"/>
    <cellStyle name="level1a 2 11 3 3" xfId="790"/>
    <cellStyle name="level1a 2 11 3 3 2" xfId="791"/>
    <cellStyle name="level1a 2 11 3 3 2 2" xfId="792"/>
    <cellStyle name="level1a 2 11 3 4" xfId="793"/>
    <cellStyle name="level1a 2 11 4" xfId="794"/>
    <cellStyle name="level1a 2 11 4 2" xfId="795"/>
    <cellStyle name="level1a 2 11 5" xfId="796"/>
    <cellStyle name="level1a 2 11 5 2" xfId="797"/>
    <cellStyle name="level1a 2 11 5 2 2" xfId="798"/>
    <cellStyle name="level1a 2 11 6" xfId="799"/>
    <cellStyle name="level1a 2 11 6 2" xfId="800"/>
    <cellStyle name="level1a 2 12" xfId="801"/>
    <cellStyle name="level1a 2 12 2" xfId="802"/>
    <cellStyle name="level1a 2 12 2 2" xfId="803"/>
    <cellStyle name="level1a 2 12 3" xfId="804"/>
    <cellStyle name="level1a 2 12 3 2" xfId="805"/>
    <cellStyle name="level1a 2 12 3 2 2" xfId="806"/>
    <cellStyle name="level1a 2 12 4" xfId="807"/>
    <cellStyle name="level1a 2 13" xfId="808"/>
    <cellStyle name="level1a 2 14" xfId="809"/>
    <cellStyle name="level1a 2 14 2" xfId="810"/>
    <cellStyle name="level1a 2 15" xfId="811"/>
    <cellStyle name="level1a 2 16" xfId="812"/>
    <cellStyle name="level1a 2 17" xfId="813"/>
    <cellStyle name="level1a 2 18" xfId="814"/>
    <cellStyle name="level1a 2 2" xfId="815"/>
    <cellStyle name="level1a 2 2 10" xfId="816"/>
    <cellStyle name="level1a 2 2 10 2" xfId="817"/>
    <cellStyle name="level1a 2 2 10 2 2" xfId="818"/>
    <cellStyle name="level1a 2 2 10 2 2 2" xfId="819"/>
    <cellStyle name="level1a 2 2 10 2 3" xfId="820"/>
    <cellStyle name="level1a 2 2 10 2 3 2" xfId="821"/>
    <cellStyle name="level1a 2 2 10 2 3 2 2" xfId="822"/>
    <cellStyle name="level1a 2 2 10 2 4" xfId="823"/>
    <cellStyle name="level1a 2 2 10 3" xfId="824"/>
    <cellStyle name="level1a 2 2 10 3 2" xfId="825"/>
    <cellStyle name="level1a 2 2 10 3 2 2" xfId="826"/>
    <cellStyle name="level1a 2 2 10 3 3" xfId="827"/>
    <cellStyle name="level1a 2 2 10 3 3 2" xfId="828"/>
    <cellStyle name="level1a 2 2 10 3 3 2 2" xfId="829"/>
    <cellStyle name="level1a 2 2 10 3 4" xfId="830"/>
    <cellStyle name="level1a 2 2 10 4" xfId="831"/>
    <cellStyle name="level1a 2 2 10 4 2" xfId="832"/>
    <cellStyle name="level1a 2 2 10 5" xfId="833"/>
    <cellStyle name="level1a 2 2 10 5 2" xfId="834"/>
    <cellStyle name="level1a 2 2 10 5 2 2" xfId="835"/>
    <cellStyle name="level1a 2 2 10 6" xfId="836"/>
    <cellStyle name="level1a 2 2 10 6 2" xfId="837"/>
    <cellStyle name="level1a 2 2 11" xfId="838"/>
    <cellStyle name="level1a 2 2 11 2" xfId="839"/>
    <cellStyle name="level1a 2 2 11 2 2" xfId="840"/>
    <cellStyle name="level1a 2 2 11 3" xfId="841"/>
    <cellStyle name="level1a 2 2 11 3 2" xfId="842"/>
    <cellStyle name="level1a 2 2 11 3 2 2" xfId="843"/>
    <cellStyle name="level1a 2 2 11 4" xfId="844"/>
    <cellStyle name="level1a 2 2 12" xfId="845"/>
    <cellStyle name="level1a 2 2 12 2" xfId="846"/>
    <cellStyle name="level1a 2 2 2" xfId="847"/>
    <cellStyle name="level1a 2 2 2 10" xfId="848"/>
    <cellStyle name="level1a 2 2 2 10 2" xfId="849"/>
    <cellStyle name="level1a 2 2 2 2" xfId="850"/>
    <cellStyle name="level1a 2 2 2 2 2" xfId="851"/>
    <cellStyle name="level1a 2 2 2 2 2 2" xfId="852"/>
    <cellStyle name="level1a 2 2 2 2 2 2 2" xfId="853"/>
    <cellStyle name="level1a 2 2 2 2 2 2 2 2" xfId="854"/>
    <cellStyle name="level1a 2 2 2 2 2 2 3" xfId="855"/>
    <cellStyle name="level1a 2 2 2 2 2 2 3 2" xfId="856"/>
    <cellStyle name="level1a 2 2 2 2 2 2 3 2 2" xfId="857"/>
    <cellStyle name="level1a 2 2 2 2 2 2 4" xfId="858"/>
    <cellStyle name="level1a 2 2 2 2 2 3" xfId="859"/>
    <cellStyle name="level1a 2 2 2 2 2 3 2" xfId="860"/>
    <cellStyle name="level1a 2 2 2 2 2 3 2 2" xfId="861"/>
    <cellStyle name="level1a 2 2 2 2 2 3 3" xfId="862"/>
    <cellStyle name="level1a 2 2 2 2 2 3 3 2" xfId="863"/>
    <cellStyle name="level1a 2 2 2 2 2 3 3 2 2" xfId="864"/>
    <cellStyle name="level1a 2 2 2 2 2 3 4" xfId="865"/>
    <cellStyle name="level1a 2 2 2 2 2 3 4 2" xfId="866"/>
    <cellStyle name="level1a 2 2 2 2 2 4" xfId="867"/>
    <cellStyle name="level1a 2 2 2 2 2 5" xfId="868"/>
    <cellStyle name="level1a 2 2 2 2 2 5 2" xfId="869"/>
    <cellStyle name="level1a 2 2 2 2 2 6" xfId="870"/>
    <cellStyle name="level1a 2 2 2 2 2 6 2" xfId="871"/>
    <cellStyle name="level1a 2 2 2 2 3" xfId="872"/>
    <cellStyle name="level1a 2 2 2 2 3 2" xfId="873"/>
    <cellStyle name="level1a 2 2 2 2 3 2 2" xfId="874"/>
    <cellStyle name="level1a 2 2 2 2 3 2 2 2" xfId="875"/>
    <cellStyle name="level1a 2 2 2 2 3 2 3" xfId="876"/>
    <cellStyle name="level1a 2 2 2 2 3 2 3 2" xfId="877"/>
    <cellStyle name="level1a 2 2 2 2 3 2 3 2 2" xfId="878"/>
    <cellStyle name="level1a 2 2 2 2 3 2 4" xfId="879"/>
    <cellStyle name="level1a 2 2 2 2 3 3" xfId="880"/>
    <cellStyle name="level1a 2 2 2 2 3 3 2" xfId="881"/>
    <cellStyle name="level1a 2 2 2 2 3 3 2 2" xfId="882"/>
    <cellStyle name="level1a 2 2 2 2 3 3 3" xfId="883"/>
    <cellStyle name="level1a 2 2 2 2 3 3 3 2" xfId="884"/>
    <cellStyle name="level1a 2 2 2 2 3 3 3 2 2" xfId="885"/>
    <cellStyle name="level1a 2 2 2 2 3 3 4" xfId="886"/>
    <cellStyle name="level1a 2 2 2 2 3 3 4 2" xfId="887"/>
    <cellStyle name="level1a 2 2 2 2 3 4" xfId="888"/>
    <cellStyle name="level1a 2 2 2 2 3 5" xfId="889"/>
    <cellStyle name="level1a 2 2 2 2 3 5 2" xfId="890"/>
    <cellStyle name="level1a 2 2 2 2 3 5 2 2" xfId="891"/>
    <cellStyle name="level1a 2 2 2 2 3 6" xfId="892"/>
    <cellStyle name="level1a 2 2 2 2 3 6 2" xfId="893"/>
    <cellStyle name="level1a 2 2 2 2 4" xfId="894"/>
    <cellStyle name="level1a 2 2 2 2 4 2" xfId="895"/>
    <cellStyle name="level1a 2 2 2 2 4 2 2" xfId="896"/>
    <cellStyle name="level1a 2 2 2 2 4 2 2 2" xfId="897"/>
    <cellStyle name="level1a 2 2 2 2 4 2 3" xfId="898"/>
    <cellStyle name="level1a 2 2 2 2 4 2 3 2" xfId="899"/>
    <cellStyle name="level1a 2 2 2 2 4 2 3 2 2" xfId="900"/>
    <cellStyle name="level1a 2 2 2 2 4 2 4" xfId="901"/>
    <cellStyle name="level1a 2 2 2 2 4 3" xfId="902"/>
    <cellStyle name="level1a 2 2 2 2 4 3 2" xfId="903"/>
    <cellStyle name="level1a 2 2 2 2 4 3 2 2" xfId="904"/>
    <cellStyle name="level1a 2 2 2 2 4 3 3" xfId="905"/>
    <cellStyle name="level1a 2 2 2 2 4 3 3 2" xfId="906"/>
    <cellStyle name="level1a 2 2 2 2 4 3 3 2 2" xfId="907"/>
    <cellStyle name="level1a 2 2 2 2 4 3 4" xfId="908"/>
    <cellStyle name="level1a 2 2 2 2 4 3 4 2" xfId="909"/>
    <cellStyle name="level1a 2 2 2 2 4 4" xfId="910"/>
    <cellStyle name="level1a 2 2 2 2 4 5" xfId="911"/>
    <cellStyle name="level1a 2 2 2 2 4 5 2" xfId="912"/>
    <cellStyle name="level1a 2 2 2 2 4 6" xfId="913"/>
    <cellStyle name="level1a 2 2 2 2 4 6 2" xfId="914"/>
    <cellStyle name="level1a 2 2 2 2 4 6 2 2" xfId="915"/>
    <cellStyle name="level1a 2 2 2 2 4 7" xfId="916"/>
    <cellStyle name="level1a 2 2 2 2 4 7 2" xfId="917"/>
    <cellStyle name="level1a 2 2 2 2 5" xfId="918"/>
    <cellStyle name="level1a 2 2 2 2 5 2" xfId="919"/>
    <cellStyle name="level1a 2 2 2 2 5 2 2" xfId="920"/>
    <cellStyle name="level1a 2 2 2 2 5 2 2 2" xfId="921"/>
    <cellStyle name="level1a 2 2 2 2 5 2 3" xfId="922"/>
    <cellStyle name="level1a 2 2 2 2 5 2 3 2" xfId="923"/>
    <cellStyle name="level1a 2 2 2 2 5 2 3 2 2" xfId="924"/>
    <cellStyle name="level1a 2 2 2 2 5 2 4" xfId="925"/>
    <cellStyle name="level1a 2 2 2 2 5 3" xfId="926"/>
    <cellStyle name="level1a 2 2 2 2 5 3 2" xfId="927"/>
    <cellStyle name="level1a 2 2 2 2 5 3 2 2" xfId="928"/>
    <cellStyle name="level1a 2 2 2 2 5 3 3" xfId="929"/>
    <cellStyle name="level1a 2 2 2 2 5 3 3 2" xfId="930"/>
    <cellStyle name="level1a 2 2 2 2 5 3 3 2 2" xfId="931"/>
    <cellStyle name="level1a 2 2 2 2 5 3 4" xfId="932"/>
    <cellStyle name="level1a 2 2 2 2 5 4" xfId="933"/>
    <cellStyle name="level1a 2 2 2 2 5 4 2" xfId="934"/>
    <cellStyle name="level1a 2 2 2 2 5 5" xfId="935"/>
    <cellStyle name="level1a 2 2 2 2 5 5 2" xfId="936"/>
    <cellStyle name="level1a 2 2 2 2 5 5 2 2" xfId="937"/>
    <cellStyle name="level1a 2 2 2 2 5 6" xfId="938"/>
    <cellStyle name="level1a 2 2 2 2 5 6 2" xfId="939"/>
    <cellStyle name="level1a 2 2 2 2 6" xfId="940"/>
    <cellStyle name="level1a 2 2 2 2 6 2" xfId="941"/>
    <cellStyle name="level1a 2 2 2 2 6 2 2" xfId="942"/>
    <cellStyle name="level1a 2 2 2 2 6 2 2 2" xfId="943"/>
    <cellStyle name="level1a 2 2 2 2 6 2 3" xfId="944"/>
    <cellStyle name="level1a 2 2 2 2 6 2 3 2" xfId="945"/>
    <cellStyle name="level1a 2 2 2 2 6 2 3 2 2" xfId="946"/>
    <cellStyle name="level1a 2 2 2 2 6 2 4" xfId="947"/>
    <cellStyle name="level1a 2 2 2 2 6 3" xfId="948"/>
    <cellStyle name="level1a 2 2 2 2 6 3 2" xfId="949"/>
    <cellStyle name="level1a 2 2 2 2 6 3 2 2" xfId="950"/>
    <cellStyle name="level1a 2 2 2 2 6 3 3" xfId="951"/>
    <cellStyle name="level1a 2 2 2 2 6 3 3 2" xfId="952"/>
    <cellStyle name="level1a 2 2 2 2 6 3 3 2 2" xfId="953"/>
    <cellStyle name="level1a 2 2 2 2 6 3 4" xfId="954"/>
    <cellStyle name="level1a 2 2 2 2 6 4" xfId="955"/>
    <cellStyle name="level1a 2 2 2 2 6 4 2" xfId="956"/>
    <cellStyle name="level1a 2 2 2 2 6 5" xfId="957"/>
    <cellStyle name="level1a 2 2 2 2 6 5 2" xfId="958"/>
    <cellStyle name="level1a 2 2 2 2 6 5 2 2" xfId="959"/>
    <cellStyle name="level1a 2 2 2 2 6 6" xfId="960"/>
    <cellStyle name="level1a 2 2 2 2 6 6 2" xfId="961"/>
    <cellStyle name="level1a 2 2 2 2 7" xfId="962"/>
    <cellStyle name="level1a 2 2 2 2 7 2" xfId="963"/>
    <cellStyle name="level1a 2 2 2 2 7 2 2" xfId="964"/>
    <cellStyle name="level1a 2 2 2 2 7 3" xfId="965"/>
    <cellStyle name="level1a 2 2 2 2 7 3 2" xfId="966"/>
    <cellStyle name="level1a 2 2 2 2 7 3 2 2" xfId="967"/>
    <cellStyle name="level1a 2 2 2 2 7 4" xfId="968"/>
    <cellStyle name="level1a 2 2 2 2 8" xfId="969"/>
    <cellStyle name="level1a 2 2 2 2 8 2" xfId="970"/>
    <cellStyle name="level1a 2 2 2 2_STUD aligned by INSTIT" xfId="971"/>
    <cellStyle name="level1a 2 2 2 3" xfId="972"/>
    <cellStyle name="level1a 2 2 2 3 2" xfId="973"/>
    <cellStyle name="level1a 2 2 2 3 2 2" xfId="974"/>
    <cellStyle name="level1a 2 2 2 3 2 2 2" xfId="975"/>
    <cellStyle name="level1a 2 2 2 3 2 2 2 2" xfId="976"/>
    <cellStyle name="level1a 2 2 2 3 2 2 3" xfId="977"/>
    <cellStyle name="level1a 2 2 2 3 2 2 3 2" xfId="978"/>
    <cellStyle name="level1a 2 2 2 3 2 2 3 2 2" xfId="979"/>
    <cellStyle name="level1a 2 2 2 3 2 2 4" xfId="980"/>
    <cellStyle name="level1a 2 2 2 3 2 3" xfId="981"/>
    <cellStyle name="level1a 2 2 2 3 2 3 2" xfId="982"/>
    <cellStyle name="level1a 2 2 2 3 2 3 2 2" xfId="983"/>
    <cellStyle name="level1a 2 2 2 3 2 3 3" xfId="984"/>
    <cellStyle name="level1a 2 2 2 3 2 3 3 2" xfId="985"/>
    <cellStyle name="level1a 2 2 2 3 2 3 3 2 2" xfId="986"/>
    <cellStyle name="level1a 2 2 2 3 2 3 4" xfId="987"/>
    <cellStyle name="level1a 2 2 2 3 2 3 4 2" xfId="988"/>
    <cellStyle name="level1a 2 2 2 3 2 4" xfId="989"/>
    <cellStyle name="level1a 2 2 2 3 2 5" xfId="990"/>
    <cellStyle name="level1a 2 2 2 3 2 5 2" xfId="991"/>
    <cellStyle name="level1a 2 2 2 3 2 5 2 2" xfId="992"/>
    <cellStyle name="level1a 2 2 2 3 2 6" xfId="993"/>
    <cellStyle name="level1a 2 2 2 3 2 6 2" xfId="994"/>
    <cellStyle name="level1a 2 2 2 3 3" xfId="995"/>
    <cellStyle name="level1a 2 2 2 3 3 2" xfId="996"/>
    <cellStyle name="level1a 2 2 2 3 3 2 2" xfId="997"/>
    <cellStyle name="level1a 2 2 2 3 3 2 2 2" xfId="998"/>
    <cellStyle name="level1a 2 2 2 3 3 2 3" xfId="999"/>
    <cellStyle name="level1a 2 2 2 3 3 2 3 2" xfId="1000"/>
    <cellStyle name="level1a 2 2 2 3 3 2 3 2 2" xfId="1001"/>
    <cellStyle name="level1a 2 2 2 3 3 2 4" xfId="1002"/>
    <cellStyle name="level1a 2 2 2 3 3 3" xfId="1003"/>
    <cellStyle name="level1a 2 2 2 3 3 3 2" xfId="1004"/>
    <cellStyle name="level1a 2 2 2 3 3 3 2 2" xfId="1005"/>
    <cellStyle name="level1a 2 2 2 3 3 3 3" xfId="1006"/>
    <cellStyle name="level1a 2 2 2 3 3 3 3 2" xfId="1007"/>
    <cellStyle name="level1a 2 2 2 3 3 3 3 2 2" xfId="1008"/>
    <cellStyle name="level1a 2 2 2 3 3 3 4" xfId="1009"/>
    <cellStyle name="level1a 2 2 2 3 3 4" xfId="1010"/>
    <cellStyle name="level1a 2 2 2 3 3 4 2" xfId="1011"/>
    <cellStyle name="level1a 2 2 2 3 3 5" xfId="1012"/>
    <cellStyle name="level1a 2 2 2 3 3 5 2" xfId="1013"/>
    <cellStyle name="level1a 2 2 2 3 4" xfId="1014"/>
    <cellStyle name="level1a 2 2 2 3 4 2" xfId="1015"/>
    <cellStyle name="level1a 2 2 2 3 4 2 2" xfId="1016"/>
    <cellStyle name="level1a 2 2 2 3 4 2 2 2" xfId="1017"/>
    <cellStyle name="level1a 2 2 2 3 4 2 3" xfId="1018"/>
    <cellStyle name="level1a 2 2 2 3 4 2 3 2" xfId="1019"/>
    <cellStyle name="level1a 2 2 2 3 4 2 3 2 2" xfId="1020"/>
    <cellStyle name="level1a 2 2 2 3 4 2 4" xfId="1021"/>
    <cellStyle name="level1a 2 2 2 3 4 3" xfId="1022"/>
    <cellStyle name="level1a 2 2 2 3 4 3 2" xfId="1023"/>
    <cellStyle name="level1a 2 2 2 3 4 3 2 2" xfId="1024"/>
    <cellStyle name="level1a 2 2 2 3 4 3 3" xfId="1025"/>
    <cellStyle name="level1a 2 2 2 3 4 3 3 2" xfId="1026"/>
    <cellStyle name="level1a 2 2 2 3 4 3 3 2 2" xfId="1027"/>
    <cellStyle name="level1a 2 2 2 3 4 3 4" xfId="1028"/>
    <cellStyle name="level1a 2 2 2 3 4 4" xfId="1029"/>
    <cellStyle name="level1a 2 2 2 3 4 4 2" xfId="1030"/>
    <cellStyle name="level1a 2 2 2 3 4 5" xfId="1031"/>
    <cellStyle name="level1a 2 2 2 3 4 5 2" xfId="1032"/>
    <cellStyle name="level1a 2 2 2 3 4 5 2 2" xfId="1033"/>
    <cellStyle name="level1a 2 2 2 3 4 6" xfId="1034"/>
    <cellStyle name="level1a 2 2 2 3 4 6 2" xfId="1035"/>
    <cellStyle name="level1a 2 2 2 3 5" xfId="1036"/>
    <cellStyle name="level1a 2 2 2 3 5 2" xfId="1037"/>
    <cellStyle name="level1a 2 2 2 3 5 2 2" xfId="1038"/>
    <cellStyle name="level1a 2 2 2 3 5 2 2 2" xfId="1039"/>
    <cellStyle name="level1a 2 2 2 3 5 2 3" xfId="1040"/>
    <cellStyle name="level1a 2 2 2 3 5 2 3 2" xfId="1041"/>
    <cellStyle name="level1a 2 2 2 3 5 2 3 2 2" xfId="1042"/>
    <cellStyle name="level1a 2 2 2 3 5 2 4" xfId="1043"/>
    <cellStyle name="level1a 2 2 2 3 5 3" xfId="1044"/>
    <cellStyle name="level1a 2 2 2 3 5 3 2" xfId="1045"/>
    <cellStyle name="level1a 2 2 2 3 5 3 2 2" xfId="1046"/>
    <cellStyle name="level1a 2 2 2 3 5 3 3" xfId="1047"/>
    <cellStyle name="level1a 2 2 2 3 5 3 3 2" xfId="1048"/>
    <cellStyle name="level1a 2 2 2 3 5 3 3 2 2" xfId="1049"/>
    <cellStyle name="level1a 2 2 2 3 5 3 4" xfId="1050"/>
    <cellStyle name="level1a 2 2 2 3 5 4" xfId="1051"/>
    <cellStyle name="level1a 2 2 2 3 5 4 2" xfId="1052"/>
    <cellStyle name="level1a 2 2 2 3 5 5" xfId="1053"/>
    <cellStyle name="level1a 2 2 2 3 5 5 2" xfId="1054"/>
    <cellStyle name="level1a 2 2 2 3 5 5 2 2" xfId="1055"/>
    <cellStyle name="level1a 2 2 2 3 5 6" xfId="1056"/>
    <cellStyle name="level1a 2 2 2 3 5 6 2" xfId="1057"/>
    <cellStyle name="level1a 2 2 2 3 6" xfId="1058"/>
    <cellStyle name="level1a 2 2 2 3 6 2" xfId="1059"/>
    <cellStyle name="level1a 2 2 2 3 6 2 2" xfId="1060"/>
    <cellStyle name="level1a 2 2 2 3 6 2 2 2" xfId="1061"/>
    <cellStyle name="level1a 2 2 2 3 6 2 3" xfId="1062"/>
    <cellStyle name="level1a 2 2 2 3 6 2 3 2" xfId="1063"/>
    <cellStyle name="level1a 2 2 2 3 6 2 3 2 2" xfId="1064"/>
    <cellStyle name="level1a 2 2 2 3 6 2 4" xfId="1065"/>
    <cellStyle name="level1a 2 2 2 3 6 3" xfId="1066"/>
    <cellStyle name="level1a 2 2 2 3 6 3 2" xfId="1067"/>
    <cellStyle name="level1a 2 2 2 3 6 3 2 2" xfId="1068"/>
    <cellStyle name="level1a 2 2 2 3 6 3 3" xfId="1069"/>
    <cellStyle name="level1a 2 2 2 3 6 3 3 2" xfId="1070"/>
    <cellStyle name="level1a 2 2 2 3 6 3 3 2 2" xfId="1071"/>
    <cellStyle name="level1a 2 2 2 3 6 3 4" xfId="1072"/>
    <cellStyle name="level1a 2 2 2 3 6 4" xfId="1073"/>
    <cellStyle name="level1a 2 2 2 3 6 4 2" xfId="1074"/>
    <cellStyle name="level1a 2 2 2 3 6 5" xfId="1075"/>
    <cellStyle name="level1a 2 2 2 3 6 5 2" xfId="1076"/>
    <cellStyle name="level1a 2 2 2 3 6 5 2 2" xfId="1077"/>
    <cellStyle name="level1a 2 2 2 3 6 6" xfId="1078"/>
    <cellStyle name="level1a 2 2 2 3 6 6 2" xfId="1079"/>
    <cellStyle name="level1a 2 2 2 3 7" xfId="1080"/>
    <cellStyle name="level1a 2 2 2 3 7 2" xfId="1081"/>
    <cellStyle name="level1a 2 2 2 3 7 2 2" xfId="1082"/>
    <cellStyle name="level1a 2 2 2 3 7 3" xfId="1083"/>
    <cellStyle name="level1a 2 2 2 3 7 3 2" xfId="1084"/>
    <cellStyle name="level1a 2 2 2 3 7 3 2 2" xfId="1085"/>
    <cellStyle name="level1a 2 2 2 3 7 4" xfId="1086"/>
    <cellStyle name="level1a 2 2 2 3 8" xfId="1087"/>
    <cellStyle name="level1a 2 2 2 3 8 2" xfId="1088"/>
    <cellStyle name="level1a 2 2 2 3 8 2 2" xfId="1089"/>
    <cellStyle name="level1a 2 2 2 3 8 3" xfId="1090"/>
    <cellStyle name="level1a 2 2 2 3 8 3 2" xfId="1091"/>
    <cellStyle name="level1a 2 2 2 3 8 3 2 2" xfId="1092"/>
    <cellStyle name="level1a 2 2 2 3 8 4" xfId="1093"/>
    <cellStyle name="level1a 2 2 2 3 9" xfId="1094"/>
    <cellStyle name="level1a 2 2 2 3 9 2" xfId="1095"/>
    <cellStyle name="level1a 2 2 2 3_STUD aligned by INSTIT" xfId="1096"/>
    <cellStyle name="level1a 2 2 2 4" xfId="1097"/>
    <cellStyle name="level1a 2 2 2 4 2" xfId="1098"/>
    <cellStyle name="level1a 2 2 2 4 2 2" xfId="1099"/>
    <cellStyle name="level1a 2 2 2 4 2 2 2" xfId="1100"/>
    <cellStyle name="level1a 2 2 2 4 2 3" xfId="1101"/>
    <cellStyle name="level1a 2 2 2 4 2 3 2" xfId="1102"/>
    <cellStyle name="level1a 2 2 2 4 2 3 2 2" xfId="1103"/>
    <cellStyle name="level1a 2 2 2 4 2 4" xfId="1104"/>
    <cellStyle name="level1a 2 2 2 4 3" xfId="1105"/>
    <cellStyle name="level1a 2 2 2 4 3 2" xfId="1106"/>
    <cellStyle name="level1a 2 2 2 4 3 2 2" xfId="1107"/>
    <cellStyle name="level1a 2 2 2 4 3 3" xfId="1108"/>
    <cellStyle name="level1a 2 2 2 4 3 3 2" xfId="1109"/>
    <cellStyle name="level1a 2 2 2 4 3 3 2 2" xfId="1110"/>
    <cellStyle name="level1a 2 2 2 4 3 4" xfId="1111"/>
    <cellStyle name="level1a 2 2 2 4 3 4 2" xfId="1112"/>
    <cellStyle name="level1a 2 2 2 4 4" xfId="1113"/>
    <cellStyle name="level1a 2 2 2 4 5" xfId="1114"/>
    <cellStyle name="level1a 2 2 2 4 5 2" xfId="1115"/>
    <cellStyle name="level1a 2 2 2 4 6" xfId="1116"/>
    <cellStyle name="level1a 2 2 2 4 6 2" xfId="1117"/>
    <cellStyle name="level1a 2 2 2 5" xfId="1118"/>
    <cellStyle name="level1a 2 2 2 5 2" xfId="1119"/>
    <cellStyle name="level1a 2 2 2 5 2 2" xfId="1120"/>
    <cellStyle name="level1a 2 2 2 5 2 2 2" xfId="1121"/>
    <cellStyle name="level1a 2 2 2 5 2 3" xfId="1122"/>
    <cellStyle name="level1a 2 2 2 5 2 3 2" xfId="1123"/>
    <cellStyle name="level1a 2 2 2 5 2 3 2 2" xfId="1124"/>
    <cellStyle name="level1a 2 2 2 5 2 4" xfId="1125"/>
    <cellStyle name="level1a 2 2 2 5 3" xfId="1126"/>
    <cellStyle name="level1a 2 2 2 5 3 2" xfId="1127"/>
    <cellStyle name="level1a 2 2 2 5 3 2 2" xfId="1128"/>
    <cellStyle name="level1a 2 2 2 5 3 3" xfId="1129"/>
    <cellStyle name="level1a 2 2 2 5 3 3 2" xfId="1130"/>
    <cellStyle name="level1a 2 2 2 5 3 3 2 2" xfId="1131"/>
    <cellStyle name="level1a 2 2 2 5 3 4" xfId="1132"/>
    <cellStyle name="level1a 2 2 2 5 3 4 2" xfId="1133"/>
    <cellStyle name="level1a 2 2 2 5 4" xfId="1134"/>
    <cellStyle name="level1a 2 2 2 5 5" xfId="1135"/>
    <cellStyle name="level1a 2 2 2 5 5 2" xfId="1136"/>
    <cellStyle name="level1a 2 2 2 5 6" xfId="1137"/>
    <cellStyle name="level1a 2 2 2 5 6 2" xfId="1138"/>
    <cellStyle name="level1a 2 2 2 5 6 2 2" xfId="1139"/>
    <cellStyle name="level1a 2 2 2 5 7" xfId="1140"/>
    <cellStyle name="level1a 2 2 2 5 7 2" xfId="1141"/>
    <cellStyle name="level1a 2 2 2 6" xfId="1142"/>
    <cellStyle name="level1a 2 2 2 6 2" xfId="1143"/>
    <cellStyle name="level1a 2 2 2 6 2 2" xfId="1144"/>
    <cellStyle name="level1a 2 2 2 6 2 2 2" xfId="1145"/>
    <cellStyle name="level1a 2 2 2 6 2 3" xfId="1146"/>
    <cellStyle name="level1a 2 2 2 6 2 3 2" xfId="1147"/>
    <cellStyle name="level1a 2 2 2 6 2 3 2 2" xfId="1148"/>
    <cellStyle name="level1a 2 2 2 6 2 4" xfId="1149"/>
    <cellStyle name="level1a 2 2 2 6 3" xfId="1150"/>
    <cellStyle name="level1a 2 2 2 6 3 2" xfId="1151"/>
    <cellStyle name="level1a 2 2 2 6 3 2 2" xfId="1152"/>
    <cellStyle name="level1a 2 2 2 6 3 3" xfId="1153"/>
    <cellStyle name="level1a 2 2 2 6 3 3 2" xfId="1154"/>
    <cellStyle name="level1a 2 2 2 6 3 3 2 2" xfId="1155"/>
    <cellStyle name="level1a 2 2 2 6 3 4" xfId="1156"/>
    <cellStyle name="level1a 2 2 2 6 3 4 2" xfId="1157"/>
    <cellStyle name="level1a 2 2 2 6 4" xfId="1158"/>
    <cellStyle name="level1a 2 2 2 6 5" xfId="1159"/>
    <cellStyle name="level1a 2 2 2 6 5 2" xfId="1160"/>
    <cellStyle name="level1a 2 2 2 6 5 2 2" xfId="1161"/>
    <cellStyle name="level1a 2 2 2 6 6" xfId="1162"/>
    <cellStyle name="level1a 2 2 2 6 6 2" xfId="1163"/>
    <cellStyle name="level1a 2 2 2 7" xfId="1164"/>
    <cellStyle name="level1a 2 2 2 7 2" xfId="1165"/>
    <cellStyle name="level1a 2 2 2 7 2 2" xfId="1166"/>
    <cellStyle name="level1a 2 2 2 7 2 2 2" xfId="1167"/>
    <cellStyle name="level1a 2 2 2 7 2 3" xfId="1168"/>
    <cellStyle name="level1a 2 2 2 7 2 3 2" xfId="1169"/>
    <cellStyle name="level1a 2 2 2 7 2 3 2 2" xfId="1170"/>
    <cellStyle name="level1a 2 2 2 7 2 4" xfId="1171"/>
    <cellStyle name="level1a 2 2 2 7 3" xfId="1172"/>
    <cellStyle name="level1a 2 2 2 7 3 2" xfId="1173"/>
    <cellStyle name="level1a 2 2 2 7 3 2 2" xfId="1174"/>
    <cellStyle name="level1a 2 2 2 7 3 3" xfId="1175"/>
    <cellStyle name="level1a 2 2 2 7 3 3 2" xfId="1176"/>
    <cellStyle name="level1a 2 2 2 7 3 3 2 2" xfId="1177"/>
    <cellStyle name="level1a 2 2 2 7 3 4" xfId="1178"/>
    <cellStyle name="level1a 2 2 2 7 3 4 2" xfId="1179"/>
    <cellStyle name="level1a 2 2 2 7 4" xfId="1180"/>
    <cellStyle name="level1a 2 2 2 7 5" xfId="1181"/>
    <cellStyle name="level1a 2 2 2 7 5 2" xfId="1182"/>
    <cellStyle name="level1a 2 2 2 7 6" xfId="1183"/>
    <cellStyle name="level1a 2 2 2 7 6 2" xfId="1184"/>
    <cellStyle name="level1a 2 2 2 7 6 2 2" xfId="1185"/>
    <cellStyle name="level1a 2 2 2 7 7" xfId="1186"/>
    <cellStyle name="level1a 2 2 2 7 7 2" xfId="1187"/>
    <cellStyle name="level1a 2 2 2 8" xfId="1188"/>
    <cellStyle name="level1a 2 2 2 8 2" xfId="1189"/>
    <cellStyle name="level1a 2 2 2 8 2 2" xfId="1190"/>
    <cellStyle name="level1a 2 2 2 8 2 2 2" xfId="1191"/>
    <cellStyle name="level1a 2 2 2 8 2 3" xfId="1192"/>
    <cellStyle name="level1a 2 2 2 8 2 3 2" xfId="1193"/>
    <cellStyle name="level1a 2 2 2 8 2 3 2 2" xfId="1194"/>
    <cellStyle name="level1a 2 2 2 8 2 4" xfId="1195"/>
    <cellStyle name="level1a 2 2 2 8 3" xfId="1196"/>
    <cellStyle name="level1a 2 2 2 8 3 2" xfId="1197"/>
    <cellStyle name="level1a 2 2 2 8 3 2 2" xfId="1198"/>
    <cellStyle name="level1a 2 2 2 8 3 3" xfId="1199"/>
    <cellStyle name="level1a 2 2 2 8 3 3 2" xfId="1200"/>
    <cellStyle name="level1a 2 2 2 8 3 3 2 2" xfId="1201"/>
    <cellStyle name="level1a 2 2 2 8 3 4" xfId="1202"/>
    <cellStyle name="level1a 2 2 2 8 4" xfId="1203"/>
    <cellStyle name="level1a 2 2 2 8 4 2" xfId="1204"/>
    <cellStyle name="level1a 2 2 2 8 5" xfId="1205"/>
    <cellStyle name="level1a 2 2 2 8 5 2" xfId="1206"/>
    <cellStyle name="level1a 2 2 2 8 5 2 2" xfId="1207"/>
    <cellStyle name="level1a 2 2 2 8 6" xfId="1208"/>
    <cellStyle name="level1a 2 2 2 8 6 2" xfId="1209"/>
    <cellStyle name="level1a 2 2 2 9" xfId="1210"/>
    <cellStyle name="level1a 2 2 2 9 2" xfId="1211"/>
    <cellStyle name="level1a 2 2 2 9 2 2" xfId="1212"/>
    <cellStyle name="level1a 2 2 2 9 3" xfId="1213"/>
    <cellStyle name="level1a 2 2 2 9 3 2" xfId="1214"/>
    <cellStyle name="level1a 2 2 2 9 3 2 2" xfId="1215"/>
    <cellStyle name="level1a 2 2 2 9 4" xfId="1216"/>
    <cellStyle name="level1a 2 2 2_STUD aligned by INSTIT" xfId="1217"/>
    <cellStyle name="level1a 2 2 3" xfId="1218"/>
    <cellStyle name="level1a 2 2 3 10" xfId="1219"/>
    <cellStyle name="level1a 2 2 3 10 2" xfId="1220"/>
    <cellStyle name="level1a 2 2 3 2" xfId="1221"/>
    <cellStyle name="level1a 2 2 3 2 2" xfId="1222"/>
    <cellStyle name="level1a 2 2 3 2 2 2" xfId="1223"/>
    <cellStyle name="level1a 2 2 3 2 2 2 2" xfId="1224"/>
    <cellStyle name="level1a 2 2 3 2 2 2 2 2" xfId="1225"/>
    <cellStyle name="level1a 2 2 3 2 2 2 3" xfId="1226"/>
    <cellStyle name="level1a 2 2 3 2 2 2 3 2" xfId="1227"/>
    <cellStyle name="level1a 2 2 3 2 2 2 3 2 2" xfId="1228"/>
    <cellStyle name="level1a 2 2 3 2 2 2 4" xfId="1229"/>
    <cellStyle name="level1a 2 2 3 2 2 3" xfId="1230"/>
    <cellStyle name="level1a 2 2 3 2 2 3 2" xfId="1231"/>
    <cellStyle name="level1a 2 2 3 2 2 3 2 2" xfId="1232"/>
    <cellStyle name="level1a 2 2 3 2 2 3 3" xfId="1233"/>
    <cellStyle name="level1a 2 2 3 2 2 3 3 2" xfId="1234"/>
    <cellStyle name="level1a 2 2 3 2 2 3 3 2 2" xfId="1235"/>
    <cellStyle name="level1a 2 2 3 2 2 3 4" xfId="1236"/>
    <cellStyle name="level1a 2 2 3 2 2 3 4 2" xfId="1237"/>
    <cellStyle name="level1a 2 2 3 2 2 4" xfId="1238"/>
    <cellStyle name="level1a 2 2 3 2 2 5" xfId="1239"/>
    <cellStyle name="level1a 2 2 3 2 2 5 2" xfId="1240"/>
    <cellStyle name="level1a 2 2 3 2 2 6" xfId="1241"/>
    <cellStyle name="level1a 2 2 3 2 2 6 2" xfId="1242"/>
    <cellStyle name="level1a 2 2 3 2 3" xfId="1243"/>
    <cellStyle name="level1a 2 2 3 2 3 2" xfId="1244"/>
    <cellStyle name="level1a 2 2 3 2 3 2 2" xfId="1245"/>
    <cellStyle name="level1a 2 2 3 2 3 2 2 2" xfId="1246"/>
    <cellStyle name="level1a 2 2 3 2 3 2 3" xfId="1247"/>
    <cellStyle name="level1a 2 2 3 2 3 2 3 2" xfId="1248"/>
    <cellStyle name="level1a 2 2 3 2 3 2 3 2 2" xfId="1249"/>
    <cellStyle name="level1a 2 2 3 2 3 2 4" xfId="1250"/>
    <cellStyle name="level1a 2 2 3 2 3 3" xfId="1251"/>
    <cellStyle name="level1a 2 2 3 2 3 3 2" xfId="1252"/>
    <cellStyle name="level1a 2 2 3 2 3 3 2 2" xfId="1253"/>
    <cellStyle name="level1a 2 2 3 2 3 3 3" xfId="1254"/>
    <cellStyle name="level1a 2 2 3 2 3 3 3 2" xfId="1255"/>
    <cellStyle name="level1a 2 2 3 2 3 3 3 2 2" xfId="1256"/>
    <cellStyle name="level1a 2 2 3 2 3 3 4" xfId="1257"/>
    <cellStyle name="level1a 2 2 3 2 3 3 4 2" xfId="1258"/>
    <cellStyle name="level1a 2 2 3 2 3 4" xfId="1259"/>
    <cellStyle name="level1a 2 2 3 2 3 5" xfId="1260"/>
    <cellStyle name="level1a 2 2 3 2 3 5 2" xfId="1261"/>
    <cellStyle name="level1a 2 2 3 2 3 5 2 2" xfId="1262"/>
    <cellStyle name="level1a 2 2 3 2 3 6" xfId="1263"/>
    <cellStyle name="level1a 2 2 3 2 3 6 2" xfId="1264"/>
    <cellStyle name="level1a 2 2 3 2 4" xfId="1265"/>
    <cellStyle name="level1a 2 2 3 2 4 2" xfId="1266"/>
    <cellStyle name="level1a 2 2 3 2 4 2 2" xfId="1267"/>
    <cellStyle name="level1a 2 2 3 2 4 2 2 2" xfId="1268"/>
    <cellStyle name="level1a 2 2 3 2 4 2 3" xfId="1269"/>
    <cellStyle name="level1a 2 2 3 2 4 2 3 2" xfId="1270"/>
    <cellStyle name="level1a 2 2 3 2 4 2 3 2 2" xfId="1271"/>
    <cellStyle name="level1a 2 2 3 2 4 2 4" xfId="1272"/>
    <cellStyle name="level1a 2 2 3 2 4 3" xfId="1273"/>
    <cellStyle name="level1a 2 2 3 2 4 3 2" xfId="1274"/>
    <cellStyle name="level1a 2 2 3 2 4 3 2 2" xfId="1275"/>
    <cellStyle name="level1a 2 2 3 2 4 3 3" xfId="1276"/>
    <cellStyle name="level1a 2 2 3 2 4 3 3 2" xfId="1277"/>
    <cellStyle name="level1a 2 2 3 2 4 3 3 2 2" xfId="1278"/>
    <cellStyle name="level1a 2 2 3 2 4 3 4" xfId="1279"/>
    <cellStyle name="level1a 2 2 3 2 4 3 4 2" xfId="1280"/>
    <cellStyle name="level1a 2 2 3 2 4 4" xfId="1281"/>
    <cellStyle name="level1a 2 2 3 2 4 5" xfId="1282"/>
    <cellStyle name="level1a 2 2 3 2 4 5 2" xfId="1283"/>
    <cellStyle name="level1a 2 2 3 2 4 6" xfId="1284"/>
    <cellStyle name="level1a 2 2 3 2 4 6 2" xfId="1285"/>
    <cellStyle name="level1a 2 2 3 2 4 6 2 2" xfId="1286"/>
    <cellStyle name="level1a 2 2 3 2 4 7" xfId="1287"/>
    <cellStyle name="level1a 2 2 3 2 4 7 2" xfId="1288"/>
    <cellStyle name="level1a 2 2 3 2 5" xfId="1289"/>
    <cellStyle name="level1a 2 2 3 2 5 2" xfId="1290"/>
    <cellStyle name="level1a 2 2 3 2 5 2 2" xfId="1291"/>
    <cellStyle name="level1a 2 2 3 2 5 2 2 2" xfId="1292"/>
    <cellStyle name="level1a 2 2 3 2 5 2 3" xfId="1293"/>
    <cellStyle name="level1a 2 2 3 2 5 2 3 2" xfId="1294"/>
    <cellStyle name="level1a 2 2 3 2 5 2 3 2 2" xfId="1295"/>
    <cellStyle name="level1a 2 2 3 2 5 2 4" xfId="1296"/>
    <cellStyle name="level1a 2 2 3 2 5 3" xfId="1297"/>
    <cellStyle name="level1a 2 2 3 2 5 3 2" xfId="1298"/>
    <cellStyle name="level1a 2 2 3 2 5 3 2 2" xfId="1299"/>
    <cellStyle name="level1a 2 2 3 2 5 3 3" xfId="1300"/>
    <cellStyle name="level1a 2 2 3 2 5 3 3 2" xfId="1301"/>
    <cellStyle name="level1a 2 2 3 2 5 3 3 2 2" xfId="1302"/>
    <cellStyle name="level1a 2 2 3 2 5 3 4" xfId="1303"/>
    <cellStyle name="level1a 2 2 3 2 5 4" xfId="1304"/>
    <cellStyle name="level1a 2 2 3 2 5 4 2" xfId="1305"/>
    <cellStyle name="level1a 2 2 3 2 5 5" xfId="1306"/>
    <cellStyle name="level1a 2 2 3 2 5 5 2" xfId="1307"/>
    <cellStyle name="level1a 2 2 3 2 5 5 2 2" xfId="1308"/>
    <cellStyle name="level1a 2 2 3 2 5 6" xfId="1309"/>
    <cellStyle name="level1a 2 2 3 2 5 6 2" xfId="1310"/>
    <cellStyle name="level1a 2 2 3 2 6" xfId="1311"/>
    <cellStyle name="level1a 2 2 3 2 6 2" xfId="1312"/>
    <cellStyle name="level1a 2 2 3 2 6 2 2" xfId="1313"/>
    <cellStyle name="level1a 2 2 3 2 6 2 2 2" xfId="1314"/>
    <cellStyle name="level1a 2 2 3 2 6 2 3" xfId="1315"/>
    <cellStyle name="level1a 2 2 3 2 6 2 3 2" xfId="1316"/>
    <cellStyle name="level1a 2 2 3 2 6 2 3 2 2" xfId="1317"/>
    <cellStyle name="level1a 2 2 3 2 6 2 4" xfId="1318"/>
    <cellStyle name="level1a 2 2 3 2 6 3" xfId="1319"/>
    <cellStyle name="level1a 2 2 3 2 6 3 2" xfId="1320"/>
    <cellStyle name="level1a 2 2 3 2 6 3 2 2" xfId="1321"/>
    <cellStyle name="level1a 2 2 3 2 6 3 3" xfId="1322"/>
    <cellStyle name="level1a 2 2 3 2 6 3 3 2" xfId="1323"/>
    <cellStyle name="level1a 2 2 3 2 6 3 3 2 2" xfId="1324"/>
    <cellStyle name="level1a 2 2 3 2 6 3 4" xfId="1325"/>
    <cellStyle name="level1a 2 2 3 2 6 4" xfId="1326"/>
    <cellStyle name="level1a 2 2 3 2 6 4 2" xfId="1327"/>
    <cellStyle name="level1a 2 2 3 2 6 5" xfId="1328"/>
    <cellStyle name="level1a 2 2 3 2 6 5 2" xfId="1329"/>
    <cellStyle name="level1a 2 2 3 2 6 5 2 2" xfId="1330"/>
    <cellStyle name="level1a 2 2 3 2 6 6" xfId="1331"/>
    <cellStyle name="level1a 2 2 3 2 6 6 2" xfId="1332"/>
    <cellStyle name="level1a 2 2 3 2 7" xfId="1333"/>
    <cellStyle name="level1a 2 2 3 2 7 2" xfId="1334"/>
    <cellStyle name="level1a 2 2 3 2 7 2 2" xfId="1335"/>
    <cellStyle name="level1a 2 2 3 2 7 3" xfId="1336"/>
    <cellStyle name="level1a 2 2 3 2 7 3 2" xfId="1337"/>
    <cellStyle name="level1a 2 2 3 2 7 3 2 2" xfId="1338"/>
    <cellStyle name="level1a 2 2 3 2 7 4" xfId="1339"/>
    <cellStyle name="level1a 2 2 3 2 8" xfId="1340"/>
    <cellStyle name="level1a 2 2 3 2 8 2" xfId="1341"/>
    <cellStyle name="level1a 2 2 3 2_STUD aligned by INSTIT" xfId="1342"/>
    <cellStyle name="level1a 2 2 3 3" xfId="1343"/>
    <cellStyle name="level1a 2 2 3 3 2" xfId="1344"/>
    <cellStyle name="level1a 2 2 3 3 2 2" xfId="1345"/>
    <cellStyle name="level1a 2 2 3 3 2 2 2" xfId="1346"/>
    <cellStyle name="level1a 2 2 3 3 2 2 2 2" xfId="1347"/>
    <cellStyle name="level1a 2 2 3 3 2 2 3" xfId="1348"/>
    <cellStyle name="level1a 2 2 3 3 2 2 3 2" xfId="1349"/>
    <cellStyle name="level1a 2 2 3 3 2 2 3 2 2" xfId="1350"/>
    <cellStyle name="level1a 2 2 3 3 2 2 4" xfId="1351"/>
    <cellStyle name="level1a 2 2 3 3 2 3" xfId="1352"/>
    <cellStyle name="level1a 2 2 3 3 2 3 2" xfId="1353"/>
    <cellStyle name="level1a 2 2 3 3 2 3 2 2" xfId="1354"/>
    <cellStyle name="level1a 2 2 3 3 2 3 3" xfId="1355"/>
    <cellStyle name="level1a 2 2 3 3 2 3 3 2" xfId="1356"/>
    <cellStyle name="level1a 2 2 3 3 2 3 3 2 2" xfId="1357"/>
    <cellStyle name="level1a 2 2 3 3 2 3 4" xfId="1358"/>
    <cellStyle name="level1a 2 2 3 3 2 3 4 2" xfId="1359"/>
    <cellStyle name="level1a 2 2 3 3 2 4" xfId="1360"/>
    <cellStyle name="level1a 2 2 3 3 2 5" xfId="1361"/>
    <cellStyle name="level1a 2 2 3 3 2 5 2" xfId="1362"/>
    <cellStyle name="level1a 2 2 3 3 2 5 2 2" xfId="1363"/>
    <cellStyle name="level1a 2 2 3 3 2 6" xfId="1364"/>
    <cellStyle name="level1a 2 2 3 3 2 6 2" xfId="1365"/>
    <cellStyle name="level1a 2 2 3 3 3" xfId="1366"/>
    <cellStyle name="level1a 2 2 3 3 3 2" xfId="1367"/>
    <cellStyle name="level1a 2 2 3 3 3 2 2" xfId="1368"/>
    <cellStyle name="level1a 2 2 3 3 3 2 2 2" xfId="1369"/>
    <cellStyle name="level1a 2 2 3 3 3 2 3" xfId="1370"/>
    <cellStyle name="level1a 2 2 3 3 3 2 3 2" xfId="1371"/>
    <cellStyle name="level1a 2 2 3 3 3 2 3 2 2" xfId="1372"/>
    <cellStyle name="level1a 2 2 3 3 3 2 4" xfId="1373"/>
    <cellStyle name="level1a 2 2 3 3 3 3" xfId="1374"/>
    <cellStyle name="level1a 2 2 3 3 3 3 2" xfId="1375"/>
    <cellStyle name="level1a 2 2 3 3 3 3 2 2" xfId="1376"/>
    <cellStyle name="level1a 2 2 3 3 3 3 3" xfId="1377"/>
    <cellStyle name="level1a 2 2 3 3 3 3 3 2" xfId="1378"/>
    <cellStyle name="level1a 2 2 3 3 3 3 3 2 2" xfId="1379"/>
    <cellStyle name="level1a 2 2 3 3 3 3 4" xfId="1380"/>
    <cellStyle name="level1a 2 2 3 3 3 4" xfId="1381"/>
    <cellStyle name="level1a 2 2 3 3 3 4 2" xfId="1382"/>
    <cellStyle name="level1a 2 2 3 3 3 5" xfId="1383"/>
    <cellStyle name="level1a 2 2 3 3 3 5 2" xfId="1384"/>
    <cellStyle name="level1a 2 2 3 3 4" xfId="1385"/>
    <cellStyle name="level1a 2 2 3 3 4 2" xfId="1386"/>
    <cellStyle name="level1a 2 2 3 3 4 2 2" xfId="1387"/>
    <cellStyle name="level1a 2 2 3 3 4 2 2 2" xfId="1388"/>
    <cellStyle name="level1a 2 2 3 3 4 2 3" xfId="1389"/>
    <cellStyle name="level1a 2 2 3 3 4 2 3 2" xfId="1390"/>
    <cellStyle name="level1a 2 2 3 3 4 2 3 2 2" xfId="1391"/>
    <cellStyle name="level1a 2 2 3 3 4 2 4" xfId="1392"/>
    <cellStyle name="level1a 2 2 3 3 4 3" xfId="1393"/>
    <cellStyle name="level1a 2 2 3 3 4 3 2" xfId="1394"/>
    <cellStyle name="level1a 2 2 3 3 4 3 2 2" xfId="1395"/>
    <cellStyle name="level1a 2 2 3 3 4 3 3" xfId="1396"/>
    <cellStyle name="level1a 2 2 3 3 4 3 3 2" xfId="1397"/>
    <cellStyle name="level1a 2 2 3 3 4 3 3 2 2" xfId="1398"/>
    <cellStyle name="level1a 2 2 3 3 4 3 4" xfId="1399"/>
    <cellStyle name="level1a 2 2 3 3 4 4" xfId="1400"/>
    <cellStyle name="level1a 2 2 3 3 4 4 2" xfId="1401"/>
    <cellStyle name="level1a 2 2 3 3 4 5" xfId="1402"/>
    <cellStyle name="level1a 2 2 3 3 4 5 2" xfId="1403"/>
    <cellStyle name="level1a 2 2 3 3 4 5 2 2" xfId="1404"/>
    <cellStyle name="level1a 2 2 3 3 4 6" xfId="1405"/>
    <cellStyle name="level1a 2 2 3 3 4 6 2" xfId="1406"/>
    <cellStyle name="level1a 2 2 3 3 5" xfId="1407"/>
    <cellStyle name="level1a 2 2 3 3 5 2" xfId="1408"/>
    <cellStyle name="level1a 2 2 3 3 5 2 2" xfId="1409"/>
    <cellStyle name="level1a 2 2 3 3 5 2 2 2" xfId="1410"/>
    <cellStyle name="level1a 2 2 3 3 5 2 3" xfId="1411"/>
    <cellStyle name="level1a 2 2 3 3 5 2 3 2" xfId="1412"/>
    <cellStyle name="level1a 2 2 3 3 5 2 3 2 2" xfId="1413"/>
    <cellStyle name="level1a 2 2 3 3 5 2 4" xfId="1414"/>
    <cellStyle name="level1a 2 2 3 3 5 3" xfId="1415"/>
    <cellStyle name="level1a 2 2 3 3 5 3 2" xfId="1416"/>
    <cellStyle name="level1a 2 2 3 3 5 3 2 2" xfId="1417"/>
    <cellStyle name="level1a 2 2 3 3 5 3 3" xfId="1418"/>
    <cellStyle name="level1a 2 2 3 3 5 3 3 2" xfId="1419"/>
    <cellStyle name="level1a 2 2 3 3 5 3 3 2 2" xfId="1420"/>
    <cellStyle name="level1a 2 2 3 3 5 3 4" xfId="1421"/>
    <cellStyle name="level1a 2 2 3 3 5 4" xfId="1422"/>
    <cellStyle name="level1a 2 2 3 3 5 4 2" xfId="1423"/>
    <cellStyle name="level1a 2 2 3 3 5 5" xfId="1424"/>
    <cellStyle name="level1a 2 2 3 3 5 5 2" xfId="1425"/>
    <cellStyle name="level1a 2 2 3 3 5 5 2 2" xfId="1426"/>
    <cellStyle name="level1a 2 2 3 3 5 6" xfId="1427"/>
    <cellStyle name="level1a 2 2 3 3 5 6 2" xfId="1428"/>
    <cellStyle name="level1a 2 2 3 3 6" xfId="1429"/>
    <cellStyle name="level1a 2 2 3 3 6 2" xfId="1430"/>
    <cellStyle name="level1a 2 2 3 3 6 2 2" xfId="1431"/>
    <cellStyle name="level1a 2 2 3 3 6 2 2 2" xfId="1432"/>
    <cellStyle name="level1a 2 2 3 3 6 2 3" xfId="1433"/>
    <cellStyle name="level1a 2 2 3 3 6 2 3 2" xfId="1434"/>
    <cellStyle name="level1a 2 2 3 3 6 2 3 2 2" xfId="1435"/>
    <cellStyle name="level1a 2 2 3 3 6 2 4" xfId="1436"/>
    <cellStyle name="level1a 2 2 3 3 6 3" xfId="1437"/>
    <cellStyle name="level1a 2 2 3 3 6 3 2" xfId="1438"/>
    <cellStyle name="level1a 2 2 3 3 6 3 2 2" xfId="1439"/>
    <cellStyle name="level1a 2 2 3 3 6 3 3" xfId="1440"/>
    <cellStyle name="level1a 2 2 3 3 6 3 3 2" xfId="1441"/>
    <cellStyle name="level1a 2 2 3 3 6 3 3 2 2" xfId="1442"/>
    <cellStyle name="level1a 2 2 3 3 6 3 4" xfId="1443"/>
    <cellStyle name="level1a 2 2 3 3 6 4" xfId="1444"/>
    <cellStyle name="level1a 2 2 3 3 6 4 2" xfId="1445"/>
    <cellStyle name="level1a 2 2 3 3 6 5" xfId="1446"/>
    <cellStyle name="level1a 2 2 3 3 6 5 2" xfId="1447"/>
    <cellStyle name="level1a 2 2 3 3 6 5 2 2" xfId="1448"/>
    <cellStyle name="level1a 2 2 3 3 6 6" xfId="1449"/>
    <cellStyle name="level1a 2 2 3 3 6 6 2" xfId="1450"/>
    <cellStyle name="level1a 2 2 3 3 7" xfId="1451"/>
    <cellStyle name="level1a 2 2 3 3 7 2" xfId="1452"/>
    <cellStyle name="level1a 2 2 3 3 7 2 2" xfId="1453"/>
    <cellStyle name="level1a 2 2 3 3 7 3" xfId="1454"/>
    <cellStyle name="level1a 2 2 3 3 7 3 2" xfId="1455"/>
    <cellStyle name="level1a 2 2 3 3 7 3 2 2" xfId="1456"/>
    <cellStyle name="level1a 2 2 3 3 7 4" xfId="1457"/>
    <cellStyle name="level1a 2 2 3 3 8" xfId="1458"/>
    <cellStyle name="level1a 2 2 3 3 8 2" xfId="1459"/>
    <cellStyle name="level1a 2 2 3 3 8 2 2" xfId="1460"/>
    <cellStyle name="level1a 2 2 3 3 8 3" xfId="1461"/>
    <cellStyle name="level1a 2 2 3 3 8 3 2" xfId="1462"/>
    <cellStyle name="level1a 2 2 3 3 8 3 2 2" xfId="1463"/>
    <cellStyle name="level1a 2 2 3 3 8 4" xfId="1464"/>
    <cellStyle name="level1a 2 2 3 3 9" xfId="1465"/>
    <cellStyle name="level1a 2 2 3 3 9 2" xfId="1466"/>
    <cellStyle name="level1a 2 2 3 3_STUD aligned by INSTIT" xfId="1467"/>
    <cellStyle name="level1a 2 2 3 4" xfId="1468"/>
    <cellStyle name="level1a 2 2 3 4 2" xfId="1469"/>
    <cellStyle name="level1a 2 2 3 4 2 2" xfId="1470"/>
    <cellStyle name="level1a 2 2 3 4 2 2 2" xfId="1471"/>
    <cellStyle name="level1a 2 2 3 4 2 3" xfId="1472"/>
    <cellStyle name="level1a 2 2 3 4 2 3 2" xfId="1473"/>
    <cellStyle name="level1a 2 2 3 4 2 3 2 2" xfId="1474"/>
    <cellStyle name="level1a 2 2 3 4 2 4" xfId="1475"/>
    <cellStyle name="level1a 2 2 3 4 3" xfId="1476"/>
    <cellStyle name="level1a 2 2 3 4 3 2" xfId="1477"/>
    <cellStyle name="level1a 2 2 3 4 3 2 2" xfId="1478"/>
    <cellStyle name="level1a 2 2 3 4 3 3" xfId="1479"/>
    <cellStyle name="level1a 2 2 3 4 3 3 2" xfId="1480"/>
    <cellStyle name="level1a 2 2 3 4 3 3 2 2" xfId="1481"/>
    <cellStyle name="level1a 2 2 3 4 3 4" xfId="1482"/>
    <cellStyle name="level1a 2 2 3 4 3 4 2" xfId="1483"/>
    <cellStyle name="level1a 2 2 3 4 4" xfId="1484"/>
    <cellStyle name="level1a 2 2 3 4 5" xfId="1485"/>
    <cellStyle name="level1a 2 2 3 4 5 2" xfId="1486"/>
    <cellStyle name="level1a 2 2 3 4 6" xfId="1487"/>
    <cellStyle name="level1a 2 2 3 4 6 2" xfId="1488"/>
    <cellStyle name="level1a 2 2 3 5" xfId="1489"/>
    <cellStyle name="level1a 2 2 3 5 2" xfId="1490"/>
    <cellStyle name="level1a 2 2 3 5 2 2" xfId="1491"/>
    <cellStyle name="level1a 2 2 3 5 2 2 2" xfId="1492"/>
    <cellStyle name="level1a 2 2 3 5 2 3" xfId="1493"/>
    <cellStyle name="level1a 2 2 3 5 2 3 2" xfId="1494"/>
    <cellStyle name="level1a 2 2 3 5 2 3 2 2" xfId="1495"/>
    <cellStyle name="level1a 2 2 3 5 2 4" xfId="1496"/>
    <cellStyle name="level1a 2 2 3 5 3" xfId="1497"/>
    <cellStyle name="level1a 2 2 3 5 3 2" xfId="1498"/>
    <cellStyle name="level1a 2 2 3 5 3 2 2" xfId="1499"/>
    <cellStyle name="level1a 2 2 3 5 3 3" xfId="1500"/>
    <cellStyle name="level1a 2 2 3 5 3 3 2" xfId="1501"/>
    <cellStyle name="level1a 2 2 3 5 3 3 2 2" xfId="1502"/>
    <cellStyle name="level1a 2 2 3 5 3 4" xfId="1503"/>
    <cellStyle name="level1a 2 2 3 5 3 4 2" xfId="1504"/>
    <cellStyle name="level1a 2 2 3 5 4" xfId="1505"/>
    <cellStyle name="level1a 2 2 3 5 5" xfId="1506"/>
    <cellStyle name="level1a 2 2 3 5 5 2" xfId="1507"/>
    <cellStyle name="level1a 2 2 3 5 6" xfId="1508"/>
    <cellStyle name="level1a 2 2 3 5 6 2" xfId="1509"/>
    <cellStyle name="level1a 2 2 3 5 6 2 2" xfId="1510"/>
    <cellStyle name="level1a 2 2 3 5 7" xfId="1511"/>
    <cellStyle name="level1a 2 2 3 5 7 2" xfId="1512"/>
    <cellStyle name="level1a 2 2 3 6" xfId="1513"/>
    <cellStyle name="level1a 2 2 3 6 2" xfId="1514"/>
    <cellStyle name="level1a 2 2 3 6 2 2" xfId="1515"/>
    <cellStyle name="level1a 2 2 3 6 2 2 2" xfId="1516"/>
    <cellStyle name="level1a 2 2 3 6 2 3" xfId="1517"/>
    <cellStyle name="level1a 2 2 3 6 2 3 2" xfId="1518"/>
    <cellStyle name="level1a 2 2 3 6 2 3 2 2" xfId="1519"/>
    <cellStyle name="level1a 2 2 3 6 2 4" xfId="1520"/>
    <cellStyle name="level1a 2 2 3 6 3" xfId="1521"/>
    <cellStyle name="level1a 2 2 3 6 3 2" xfId="1522"/>
    <cellStyle name="level1a 2 2 3 6 3 2 2" xfId="1523"/>
    <cellStyle name="level1a 2 2 3 6 3 3" xfId="1524"/>
    <cellStyle name="level1a 2 2 3 6 3 3 2" xfId="1525"/>
    <cellStyle name="level1a 2 2 3 6 3 3 2 2" xfId="1526"/>
    <cellStyle name="level1a 2 2 3 6 3 4" xfId="1527"/>
    <cellStyle name="level1a 2 2 3 6 3 4 2" xfId="1528"/>
    <cellStyle name="level1a 2 2 3 6 4" xfId="1529"/>
    <cellStyle name="level1a 2 2 3 6 5" xfId="1530"/>
    <cellStyle name="level1a 2 2 3 6 5 2" xfId="1531"/>
    <cellStyle name="level1a 2 2 3 6 5 2 2" xfId="1532"/>
    <cellStyle name="level1a 2 2 3 6 6" xfId="1533"/>
    <cellStyle name="level1a 2 2 3 6 6 2" xfId="1534"/>
    <cellStyle name="level1a 2 2 3 7" xfId="1535"/>
    <cellStyle name="level1a 2 2 3 7 2" xfId="1536"/>
    <cellStyle name="level1a 2 2 3 7 2 2" xfId="1537"/>
    <cellStyle name="level1a 2 2 3 7 2 2 2" xfId="1538"/>
    <cellStyle name="level1a 2 2 3 7 2 3" xfId="1539"/>
    <cellStyle name="level1a 2 2 3 7 2 3 2" xfId="1540"/>
    <cellStyle name="level1a 2 2 3 7 2 3 2 2" xfId="1541"/>
    <cellStyle name="level1a 2 2 3 7 2 4" xfId="1542"/>
    <cellStyle name="level1a 2 2 3 7 3" xfId="1543"/>
    <cellStyle name="level1a 2 2 3 7 3 2" xfId="1544"/>
    <cellStyle name="level1a 2 2 3 7 3 2 2" xfId="1545"/>
    <cellStyle name="level1a 2 2 3 7 3 3" xfId="1546"/>
    <cellStyle name="level1a 2 2 3 7 3 3 2" xfId="1547"/>
    <cellStyle name="level1a 2 2 3 7 3 3 2 2" xfId="1548"/>
    <cellStyle name="level1a 2 2 3 7 3 4" xfId="1549"/>
    <cellStyle name="level1a 2 2 3 7 3 4 2" xfId="1550"/>
    <cellStyle name="level1a 2 2 3 7 4" xfId="1551"/>
    <cellStyle name="level1a 2 2 3 7 5" xfId="1552"/>
    <cellStyle name="level1a 2 2 3 7 5 2" xfId="1553"/>
    <cellStyle name="level1a 2 2 3 7 6" xfId="1554"/>
    <cellStyle name="level1a 2 2 3 7 6 2" xfId="1555"/>
    <cellStyle name="level1a 2 2 3 7 6 2 2" xfId="1556"/>
    <cellStyle name="level1a 2 2 3 7 7" xfId="1557"/>
    <cellStyle name="level1a 2 2 3 7 7 2" xfId="1558"/>
    <cellStyle name="level1a 2 2 3 8" xfId="1559"/>
    <cellStyle name="level1a 2 2 3 8 2" xfId="1560"/>
    <cellStyle name="level1a 2 2 3 8 2 2" xfId="1561"/>
    <cellStyle name="level1a 2 2 3 8 2 2 2" xfId="1562"/>
    <cellStyle name="level1a 2 2 3 8 2 3" xfId="1563"/>
    <cellStyle name="level1a 2 2 3 8 2 3 2" xfId="1564"/>
    <cellStyle name="level1a 2 2 3 8 2 3 2 2" xfId="1565"/>
    <cellStyle name="level1a 2 2 3 8 2 4" xfId="1566"/>
    <cellStyle name="level1a 2 2 3 8 3" xfId="1567"/>
    <cellStyle name="level1a 2 2 3 8 3 2" xfId="1568"/>
    <cellStyle name="level1a 2 2 3 8 3 2 2" xfId="1569"/>
    <cellStyle name="level1a 2 2 3 8 3 3" xfId="1570"/>
    <cellStyle name="level1a 2 2 3 8 3 3 2" xfId="1571"/>
    <cellStyle name="level1a 2 2 3 8 3 3 2 2" xfId="1572"/>
    <cellStyle name="level1a 2 2 3 8 3 4" xfId="1573"/>
    <cellStyle name="level1a 2 2 3 8 4" xfId="1574"/>
    <cellStyle name="level1a 2 2 3 8 4 2" xfId="1575"/>
    <cellStyle name="level1a 2 2 3 8 5" xfId="1576"/>
    <cellStyle name="level1a 2 2 3 8 5 2" xfId="1577"/>
    <cellStyle name="level1a 2 2 3 8 5 2 2" xfId="1578"/>
    <cellStyle name="level1a 2 2 3 8 6" xfId="1579"/>
    <cellStyle name="level1a 2 2 3 8 6 2" xfId="1580"/>
    <cellStyle name="level1a 2 2 3 9" xfId="1581"/>
    <cellStyle name="level1a 2 2 3 9 2" xfId="1582"/>
    <cellStyle name="level1a 2 2 3 9 2 2" xfId="1583"/>
    <cellStyle name="level1a 2 2 3 9 3" xfId="1584"/>
    <cellStyle name="level1a 2 2 3 9 3 2" xfId="1585"/>
    <cellStyle name="level1a 2 2 3 9 3 2 2" xfId="1586"/>
    <cellStyle name="level1a 2 2 3 9 4" xfId="1587"/>
    <cellStyle name="level1a 2 2 3_STUD aligned by INSTIT" xfId="1588"/>
    <cellStyle name="level1a 2 2 4" xfId="1589"/>
    <cellStyle name="level1a 2 2 4 2" xfId="1590"/>
    <cellStyle name="level1a 2 2 4 2 2" xfId="1591"/>
    <cellStyle name="level1a 2 2 4 2 2 2" xfId="1592"/>
    <cellStyle name="level1a 2 2 4 2 2 2 2" xfId="1593"/>
    <cellStyle name="level1a 2 2 4 2 2 3" xfId="1594"/>
    <cellStyle name="level1a 2 2 4 2 2 3 2" xfId="1595"/>
    <cellStyle name="level1a 2 2 4 2 2 3 2 2" xfId="1596"/>
    <cellStyle name="level1a 2 2 4 2 2 4" xfId="1597"/>
    <cellStyle name="level1a 2 2 4 2 3" xfId="1598"/>
    <cellStyle name="level1a 2 2 4 2 3 2" xfId="1599"/>
    <cellStyle name="level1a 2 2 4 2 3 2 2" xfId="1600"/>
    <cellStyle name="level1a 2 2 4 2 3 3" xfId="1601"/>
    <cellStyle name="level1a 2 2 4 2 3 3 2" xfId="1602"/>
    <cellStyle name="level1a 2 2 4 2 3 3 2 2" xfId="1603"/>
    <cellStyle name="level1a 2 2 4 2 3 4" xfId="1604"/>
    <cellStyle name="level1a 2 2 4 2 3 4 2" xfId="1605"/>
    <cellStyle name="level1a 2 2 4 2 4" xfId="1606"/>
    <cellStyle name="level1a 2 2 4 2 5" xfId="1607"/>
    <cellStyle name="level1a 2 2 4 2 5 2" xfId="1608"/>
    <cellStyle name="level1a 2 2 4 2 6" xfId="1609"/>
    <cellStyle name="level1a 2 2 4 2 6 2" xfId="1610"/>
    <cellStyle name="level1a 2 2 4 3" xfId="1611"/>
    <cellStyle name="level1a 2 2 4 3 2" xfId="1612"/>
    <cellStyle name="level1a 2 2 4 3 2 2" xfId="1613"/>
    <cellStyle name="level1a 2 2 4 3 2 2 2" xfId="1614"/>
    <cellStyle name="level1a 2 2 4 3 2 3" xfId="1615"/>
    <cellStyle name="level1a 2 2 4 3 2 3 2" xfId="1616"/>
    <cellStyle name="level1a 2 2 4 3 2 3 2 2" xfId="1617"/>
    <cellStyle name="level1a 2 2 4 3 2 4" xfId="1618"/>
    <cellStyle name="level1a 2 2 4 3 3" xfId="1619"/>
    <cellStyle name="level1a 2 2 4 3 3 2" xfId="1620"/>
    <cellStyle name="level1a 2 2 4 3 3 2 2" xfId="1621"/>
    <cellStyle name="level1a 2 2 4 3 3 3" xfId="1622"/>
    <cellStyle name="level1a 2 2 4 3 3 3 2" xfId="1623"/>
    <cellStyle name="level1a 2 2 4 3 3 3 2 2" xfId="1624"/>
    <cellStyle name="level1a 2 2 4 3 3 4" xfId="1625"/>
    <cellStyle name="level1a 2 2 4 3 3 4 2" xfId="1626"/>
    <cellStyle name="level1a 2 2 4 3 4" xfId="1627"/>
    <cellStyle name="level1a 2 2 4 3 5" xfId="1628"/>
    <cellStyle name="level1a 2 2 4 3 5 2" xfId="1629"/>
    <cellStyle name="level1a 2 2 4 3 5 2 2" xfId="1630"/>
    <cellStyle name="level1a 2 2 4 3 6" xfId="1631"/>
    <cellStyle name="level1a 2 2 4 3 6 2" xfId="1632"/>
    <cellStyle name="level1a 2 2 4 4" xfId="1633"/>
    <cellStyle name="level1a 2 2 4 4 2" xfId="1634"/>
    <cellStyle name="level1a 2 2 4 4 2 2" xfId="1635"/>
    <cellStyle name="level1a 2 2 4 4 2 2 2" xfId="1636"/>
    <cellStyle name="level1a 2 2 4 4 2 3" xfId="1637"/>
    <cellStyle name="level1a 2 2 4 4 2 3 2" xfId="1638"/>
    <cellStyle name="level1a 2 2 4 4 2 3 2 2" xfId="1639"/>
    <cellStyle name="level1a 2 2 4 4 2 4" xfId="1640"/>
    <cellStyle name="level1a 2 2 4 4 3" xfId="1641"/>
    <cellStyle name="level1a 2 2 4 4 3 2" xfId="1642"/>
    <cellStyle name="level1a 2 2 4 4 3 2 2" xfId="1643"/>
    <cellStyle name="level1a 2 2 4 4 3 3" xfId="1644"/>
    <cellStyle name="level1a 2 2 4 4 3 3 2" xfId="1645"/>
    <cellStyle name="level1a 2 2 4 4 3 3 2 2" xfId="1646"/>
    <cellStyle name="level1a 2 2 4 4 3 4" xfId="1647"/>
    <cellStyle name="level1a 2 2 4 4 3 4 2" xfId="1648"/>
    <cellStyle name="level1a 2 2 4 4 4" xfId="1649"/>
    <cellStyle name="level1a 2 2 4 4 5" xfId="1650"/>
    <cellStyle name="level1a 2 2 4 4 5 2" xfId="1651"/>
    <cellStyle name="level1a 2 2 4 4 6" xfId="1652"/>
    <cellStyle name="level1a 2 2 4 4 6 2" xfId="1653"/>
    <cellStyle name="level1a 2 2 4 4 6 2 2" xfId="1654"/>
    <cellStyle name="level1a 2 2 4 4 7" xfId="1655"/>
    <cellStyle name="level1a 2 2 4 4 7 2" xfId="1656"/>
    <cellStyle name="level1a 2 2 4 5" xfId="1657"/>
    <cellStyle name="level1a 2 2 4 5 2" xfId="1658"/>
    <cellStyle name="level1a 2 2 4 5 2 2" xfId="1659"/>
    <cellStyle name="level1a 2 2 4 5 2 2 2" xfId="1660"/>
    <cellStyle name="level1a 2 2 4 5 2 3" xfId="1661"/>
    <cellStyle name="level1a 2 2 4 5 2 3 2" xfId="1662"/>
    <cellStyle name="level1a 2 2 4 5 2 3 2 2" xfId="1663"/>
    <cellStyle name="level1a 2 2 4 5 2 4" xfId="1664"/>
    <cellStyle name="level1a 2 2 4 5 3" xfId="1665"/>
    <cellStyle name="level1a 2 2 4 5 3 2" xfId="1666"/>
    <cellStyle name="level1a 2 2 4 5 3 2 2" xfId="1667"/>
    <cellStyle name="level1a 2 2 4 5 3 3" xfId="1668"/>
    <cellStyle name="level1a 2 2 4 5 3 3 2" xfId="1669"/>
    <cellStyle name="level1a 2 2 4 5 3 3 2 2" xfId="1670"/>
    <cellStyle name="level1a 2 2 4 5 3 4" xfId="1671"/>
    <cellStyle name="level1a 2 2 4 5 4" xfId="1672"/>
    <cellStyle name="level1a 2 2 4 5 4 2" xfId="1673"/>
    <cellStyle name="level1a 2 2 4 5 5" xfId="1674"/>
    <cellStyle name="level1a 2 2 4 5 5 2" xfId="1675"/>
    <cellStyle name="level1a 2 2 4 5 5 2 2" xfId="1676"/>
    <cellStyle name="level1a 2 2 4 5 6" xfId="1677"/>
    <cellStyle name="level1a 2 2 4 5 6 2" xfId="1678"/>
    <cellStyle name="level1a 2 2 4 6" xfId="1679"/>
    <cellStyle name="level1a 2 2 4 6 2" xfId="1680"/>
    <cellStyle name="level1a 2 2 4 6 2 2" xfId="1681"/>
    <cellStyle name="level1a 2 2 4 6 2 2 2" xfId="1682"/>
    <cellStyle name="level1a 2 2 4 6 2 3" xfId="1683"/>
    <cellStyle name="level1a 2 2 4 6 2 3 2" xfId="1684"/>
    <cellStyle name="level1a 2 2 4 6 2 3 2 2" xfId="1685"/>
    <cellStyle name="level1a 2 2 4 6 2 4" xfId="1686"/>
    <cellStyle name="level1a 2 2 4 6 3" xfId="1687"/>
    <cellStyle name="level1a 2 2 4 6 3 2" xfId="1688"/>
    <cellStyle name="level1a 2 2 4 6 3 2 2" xfId="1689"/>
    <cellStyle name="level1a 2 2 4 6 3 3" xfId="1690"/>
    <cellStyle name="level1a 2 2 4 6 3 3 2" xfId="1691"/>
    <cellStyle name="level1a 2 2 4 6 3 3 2 2" xfId="1692"/>
    <cellStyle name="level1a 2 2 4 6 3 4" xfId="1693"/>
    <cellStyle name="level1a 2 2 4 6 4" xfId="1694"/>
    <cellStyle name="level1a 2 2 4 6 4 2" xfId="1695"/>
    <cellStyle name="level1a 2 2 4 6 5" xfId="1696"/>
    <cellStyle name="level1a 2 2 4 6 5 2" xfId="1697"/>
    <cellStyle name="level1a 2 2 4 6 5 2 2" xfId="1698"/>
    <cellStyle name="level1a 2 2 4 6 6" xfId="1699"/>
    <cellStyle name="level1a 2 2 4 6 6 2" xfId="1700"/>
    <cellStyle name="level1a 2 2 4 7" xfId="1701"/>
    <cellStyle name="level1a 2 2 4 7 2" xfId="1702"/>
    <cellStyle name="level1a 2 2 4 7 2 2" xfId="1703"/>
    <cellStyle name="level1a 2 2 4 7 3" xfId="1704"/>
    <cellStyle name="level1a 2 2 4 7 3 2" xfId="1705"/>
    <cellStyle name="level1a 2 2 4 7 3 2 2" xfId="1706"/>
    <cellStyle name="level1a 2 2 4 7 4" xfId="1707"/>
    <cellStyle name="level1a 2 2 4 8" xfId="1708"/>
    <cellStyle name="level1a 2 2 4 8 2" xfId="1709"/>
    <cellStyle name="level1a 2 2 4_STUD aligned by INSTIT" xfId="1710"/>
    <cellStyle name="level1a 2 2 5" xfId="1711"/>
    <cellStyle name="level1a 2 2 5 2" xfId="1712"/>
    <cellStyle name="level1a 2 2 5 2 2" xfId="1713"/>
    <cellStyle name="level1a 2 2 5 2 2 2" xfId="1714"/>
    <cellStyle name="level1a 2 2 5 2 2 2 2" xfId="1715"/>
    <cellStyle name="level1a 2 2 5 2 2 3" xfId="1716"/>
    <cellStyle name="level1a 2 2 5 2 2 3 2" xfId="1717"/>
    <cellStyle name="level1a 2 2 5 2 2 3 2 2" xfId="1718"/>
    <cellStyle name="level1a 2 2 5 2 2 4" xfId="1719"/>
    <cellStyle name="level1a 2 2 5 2 3" xfId="1720"/>
    <cellStyle name="level1a 2 2 5 2 3 2" xfId="1721"/>
    <cellStyle name="level1a 2 2 5 2 3 2 2" xfId="1722"/>
    <cellStyle name="level1a 2 2 5 2 3 3" xfId="1723"/>
    <cellStyle name="level1a 2 2 5 2 3 3 2" xfId="1724"/>
    <cellStyle name="level1a 2 2 5 2 3 3 2 2" xfId="1725"/>
    <cellStyle name="level1a 2 2 5 2 3 4" xfId="1726"/>
    <cellStyle name="level1a 2 2 5 2 3 4 2" xfId="1727"/>
    <cellStyle name="level1a 2 2 5 2 4" xfId="1728"/>
    <cellStyle name="level1a 2 2 5 2 5" xfId="1729"/>
    <cellStyle name="level1a 2 2 5 2 5 2" xfId="1730"/>
    <cellStyle name="level1a 2 2 5 2 6" xfId="1731"/>
    <cellStyle name="level1a 2 2 5 2 6 2" xfId="1732"/>
    <cellStyle name="level1a 2 2 5 2 6 2 2" xfId="1733"/>
    <cellStyle name="level1a 2 2 5 2 7" xfId="1734"/>
    <cellStyle name="level1a 2 2 5 2 7 2" xfId="1735"/>
    <cellStyle name="level1a 2 2 5 3" xfId="1736"/>
    <cellStyle name="level1a 2 2 5 3 2" xfId="1737"/>
    <cellStyle name="level1a 2 2 5 3 2 2" xfId="1738"/>
    <cellStyle name="level1a 2 2 5 3 2 2 2" xfId="1739"/>
    <cellStyle name="level1a 2 2 5 3 2 3" xfId="1740"/>
    <cellStyle name="level1a 2 2 5 3 2 3 2" xfId="1741"/>
    <cellStyle name="level1a 2 2 5 3 2 3 2 2" xfId="1742"/>
    <cellStyle name="level1a 2 2 5 3 2 4" xfId="1743"/>
    <cellStyle name="level1a 2 2 5 3 3" xfId="1744"/>
    <cellStyle name="level1a 2 2 5 3 3 2" xfId="1745"/>
    <cellStyle name="level1a 2 2 5 3 3 2 2" xfId="1746"/>
    <cellStyle name="level1a 2 2 5 3 3 3" xfId="1747"/>
    <cellStyle name="level1a 2 2 5 3 3 3 2" xfId="1748"/>
    <cellStyle name="level1a 2 2 5 3 3 3 2 2" xfId="1749"/>
    <cellStyle name="level1a 2 2 5 3 3 4" xfId="1750"/>
    <cellStyle name="level1a 2 2 5 3 3 4 2" xfId="1751"/>
    <cellStyle name="level1a 2 2 5 3 4" xfId="1752"/>
    <cellStyle name="level1a 2 2 5 3 5" xfId="1753"/>
    <cellStyle name="level1a 2 2 5 3 5 2" xfId="1754"/>
    <cellStyle name="level1a 2 2 5 4" xfId="1755"/>
    <cellStyle name="level1a 2 2 5 4 2" xfId="1756"/>
    <cellStyle name="level1a 2 2 5 4 2 2" xfId="1757"/>
    <cellStyle name="level1a 2 2 5 4 2 2 2" xfId="1758"/>
    <cellStyle name="level1a 2 2 5 4 2 3" xfId="1759"/>
    <cellStyle name="level1a 2 2 5 4 2 3 2" xfId="1760"/>
    <cellStyle name="level1a 2 2 5 4 2 3 2 2" xfId="1761"/>
    <cellStyle name="level1a 2 2 5 4 2 4" xfId="1762"/>
    <cellStyle name="level1a 2 2 5 4 3" xfId="1763"/>
    <cellStyle name="level1a 2 2 5 4 3 2" xfId="1764"/>
    <cellStyle name="level1a 2 2 5 4 3 2 2" xfId="1765"/>
    <cellStyle name="level1a 2 2 5 4 3 3" xfId="1766"/>
    <cellStyle name="level1a 2 2 5 4 3 3 2" xfId="1767"/>
    <cellStyle name="level1a 2 2 5 4 3 3 2 2" xfId="1768"/>
    <cellStyle name="level1a 2 2 5 4 3 4" xfId="1769"/>
    <cellStyle name="level1a 2 2 5 4 4" xfId="1770"/>
    <cellStyle name="level1a 2 2 5 4 4 2" xfId="1771"/>
    <cellStyle name="level1a 2 2 5 4 5" xfId="1772"/>
    <cellStyle name="level1a 2 2 5 4 5 2" xfId="1773"/>
    <cellStyle name="level1a 2 2 5 4 5 2 2" xfId="1774"/>
    <cellStyle name="level1a 2 2 5 4 6" xfId="1775"/>
    <cellStyle name="level1a 2 2 5 4 6 2" xfId="1776"/>
    <cellStyle name="level1a 2 2 5 5" xfId="1777"/>
    <cellStyle name="level1a 2 2 5 5 2" xfId="1778"/>
    <cellStyle name="level1a 2 2 5 5 2 2" xfId="1779"/>
    <cellStyle name="level1a 2 2 5 5 2 2 2" xfId="1780"/>
    <cellStyle name="level1a 2 2 5 5 2 3" xfId="1781"/>
    <cellStyle name="level1a 2 2 5 5 2 3 2" xfId="1782"/>
    <cellStyle name="level1a 2 2 5 5 2 3 2 2" xfId="1783"/>
    <cellStyle name="level1a 2 2 5 5 2 4" xfId="1784"/>
    <cellStyle name="level1a 2 2 5 5 3" xfId="1785"/>
    <cellStyle name="level1a 2 2 5 5 3 2" xfId="1786"/>
    <cellStyle name="level1a 2 2 5 5 3 2 2" xfId="1787"/>
    <cellStyle name="level1a 2 2 5 5 3 3" xfId="1788"/>
    <cellStyle name="level1a 2 2 5 5 3 3 2" xfId="1789"/>
    <cellStyle name="level1a 2 2 5 5 3 3 2 2" xfId="1790"/>
    <cellStyle name="level1a 2 2 5 5 3 4" xfId="1791"/>
    <cellStyle name="level1a 2 2 5 5 4" xfId="1792"/>
    <cellStyle name="level1a 2 2 5 5 4 2" xfId="1793"/>
    <cellStyle name="level1a 2 2 5 5 5" xfId="1794"/>
    <cellStyle name="level1a 2 2 5 5 5 2" xfId="1795"/>
    <cellStyle name="level1a 2 2 5 5 5 2 2" xfId="1796"/>
    <cellStyle name="level1a 2 2 5 5 6" xfId="1797"/>
    <cellStyle name="level1a 2 2 5 5 6 2" xfId="1798"/>
    <cellStyle name="level1a 2 2 5 6" xfId="1799"/>
    <cellStyle name="level1a 2 2 5 6 2" xfId="1800"/>
    <cellStyle name="level1a 2 2 5 6 2 2" xfId="1801"/>
    <cellStyle name="level1a 2 2 5 6 2 2 2" xfId="1802"/>
    <cellStyle name="level1a 2 2 5 6 2 3" xfId="1803"/>
    <cellStyle name="level1a 2 2 5 6 2 3 2" xfId="1804"/>
    <cellStyle name="level1a 2 2 5 6 2 3 2 2" xfId="1805"/>
    <cellStyle name="level1a 2 2 5 6 2 4" xfId="1806"/>
    <cellStyle name="level1a 2 2 5 6 3" xfId="1807"/>
    <cellStyle name="level1a 2 2 5 6 3 2" xfId="1808"/>
    <cellStyle name="level1a 2 2 5 6 3 2 2" xfId="1809"/>
    <cellStyle name="level1a 2 2 5 6 3 3" xfId="1810"/>
    <cellStyle name="level1a 2 2 5 6 3 3 2" xfId="1811"/>
    <cellStyle name="level1a 2 2 5 6 3 3 2 2" xfId="1812"/>
    <cellStyle name="level1a 2 2 5 6 3 4" xfId="1813"/>
    <cellStyle name="level1a 2 2 5 6 4" xfId="1814"/>
    <cellStyle name="level1a 2 2 5 6 4 2" xfId="1815"/>
    <cellStyle name="level1a 2 2 5 6 5" xfId="1816"/>
    <cellStyle name="level1a 2 2 5 6 5 2" xfId="1817"/>
    <cellStyle name="level1a 2 2 5 6 5 2 2" xfId="1818"/>
    <cellStyle name="level1a 2 2 5 6 6" xfId="1819"/>
    <cellStyle name="level1a 2 2 5 6 6 2" xfId="1820"/>
    <cellStyle name="level1a 2 2 5 7" xfId="1821"/>
    <cellStyle name="level1a 2 2 5 7 2" xfId="1822"/>
    <cellStyle name="level1a 2 2 5 7 2 2" xfId="1823"/>
    <cellStyle name="level1a 2 2 5 7 3" xfId="1824"/>
    <cellStyle name="level1a 2 2 5 7 3 2" xfId="1825"/>
    <cellStyle name="level1a 2 2 5 7 3 2 2" xfId="1826"/>
    <cellStyle name="level1a 2 2 5 7 4" xfId="1827"/>
    <cellStyle name="level1a 2 2 5 8" xfId="1828"/>
    <cellStyle name="level1a 2 2 5 8 2" xfId="1829"/>
    <cellStyle name="level1a 2 2 5 8 2 2" xfId="1830"/>
    <cellStyle name="level1a 2 2 5 8 3" xfId="1831"/>
    <cellStyle name="level1a 2 2 5 8 3 2" xfId="1832"/>
    <cellStyle name="level1a 2 2 5 8 3 2 2" xfId="1833"/>
    <cellStyle name="level1a 2 2 5 8 4" xfId="1834"/>
    <cellStyle name="level1a 2 2 5 9" xfId="1835"/>
    <cellStyle name="level1a 2 2 5 9 2" xfId="1836"/>
    <cellStyle name="level1a 2 2 5_STUD aligned by INSTIT" xfId="1837"/>
    <cellStyle name="level1a 2 2 6" xfId="1838"/>
    <cellStyle name="level1a 2 2 6 2" xfId="1839"/>
    <cellStyle name="level1a 2 2 6 2 2" xfId="1840"/>
    <cellStyle name="level1a 2 2 6 2 2 2" xfId="1841"/>
    <cellStyle name="level1a 2 2 6 2 3" xfId="1842"/>
    <cellStyle name="level1a 2 2 6 2 3 2" xfId="1843"/>
    <cellStyle name="level1a 2 2 6 2 3 2 2" xfId="1844"/>
    <cellStyle name="level1a 2 2 6 2 4" xfId="1845"/>
    <cellStyle name="level1a 2 2 6 3" xfId="1846"/>
    <cellStyle name="level1a 2 2 6 3 2" xfId="1847"/>
    <cellStyle name="level1a 2 2 6 3 2 2" xfId="1848"/>
    <cellStyle name="level1a 2 2 6 3 3" xfId="1849"/>
    <cellStyle name="level1a 2 2 6 3 3 2" xfId="1850"/>
    <cellStyle name="level1a 2 2 6 3 3 2 2" xfId="1851"/>
    <cellStyle name="level1a 2 2 6 3 4" xfId="1852"/>
    <cellStyle name="level1a 2 2 6 3 4 2" xfId="1853"/>
    <cellStyle name="level1a 2 2 6 4" xfId="1854"/>
    <cellStyle name="level1a 2 2 6 5" xfId="1855"/>
    <cellStyle name="level1a 2 2 6 5 2" xfId="1856"/>
    <cellStyle name="level1a 2 2 6 6" xfId="1857"/>
    <cellStyle name="level1a 2 2 6 6 2" xfId="1858"/>
    <cellStyle name="level1a 2 2 7" xfId="1859"/>
    <cellStyle name="level1a 2 2 7 2" xfId="1860"/>
    <cellStyle name="level1a 2 2 7 2 2" xfId="1861"/>
    <cellStyle name="level1a 2 2 7 2 2 2" xfId="1862"/>
    <cellStyle name="level1a 2 2 7 2 3" xfId="1863"/>
    <cellStyle name="level1a 2 2 7 2 3 2" xfId="1864"/>
    <cellStyle name="level1a 2 2 7 2 3 2 2" xfId="1865"/>
    <cellStyle name="level1a 2 2 7 2 4" xfId="1866"/>
    <cellStyle name="level1a 2 2 7 3" xfId="1867"/>
    <cellStyle name="level1a 2 2 7 3 2" xfId="1868"/>
    <cellStyle name="level1a 2 2 7 3 2 2" xfId="1869"/>
    <cellStyle name="level1a 2 2 7 3 3" xfId="1870"/>
    <cellStyle name="level1a 2 2 7 3 3 2" xfId="1871"/>
    <cellStyle name="level1a 2 2 7 3 3 2 2" xfId="1872"/>
    <cellStyle name="level1a 2 2 7 3 4" xfId="1873"/>
    <cellStyle name="level1a 2 2 7 3 4 2" xfId="1874"/>
    <cellStyle name="level1a 2 2 7 4" xfId="1875"/>
    <cellStyle name="level1a 2 2 7 5" xfId="1876"/>
    <cellStyle name="level1a 2 2 7 5 2" xfId="1877"/>
    <cellStyle name="level1a 2 2 7 6" xfId="1878"/>
    <cellStyle name="level1a 2 2 7 6 2" xfId="1879"/>
    <cellStyle name="level1a 2 2 7 6 2 2" xfId="1880"/>
    <cellStyle name="level1a 2 2 7 7" xfId="1881"/>
    <cellStyle name="level1a 2 2 7 7 2" xfId="1882"/>
    <cellStyle name="level1a 2 2 8" xfId="1883"/>
    <cellStyle name="level1a 2 2 8 2" xfId="1884"/>
    <cellStyle name="level1a 2 2 8 2 2" xfId="1885"/>
    <cellStyle name="level1a 2 2 8 2 2 2" xfId="1886"/>
    <cellStyle name="level1a 2 2 8 2 3" xfId="1887"/>
    <cellStyle name="level1a 2 2 8 2 3 2" xfId="1888"/>
    <cellStyle name="level1a 2 2 8 2 3 2 2" xfId="1889"/>
    <cellStyle name="level1a 2 2 8 2 4" xfId="1890"/>
    <cellStyle name="level1a 2 2 8 3" xfId="1891"/>
    <cellStyle name="level1a 2 2 8 3 2" xfId="1892"/>
    <cellStyle name="level1a 2 2 8 3 2 2" xfId="1893"/>
    <cellStyle name="level1a 2 2 8 3 3" xfId="1894"/>
    <cellStyle name="level1a 2 2 8 3 3 2" xfId="1895"/>
    <cellStyle name="level1a 2 2 8 3 3 2 2" xfId="1896"/>
    <cellStyle name="level1a 2 2 8 3 4" xfId="1897"/>
    <cellStyle name="level1a 2 2 8 3 4 2" xfId="1898"/>
    <cellStyle name="level1a 2 2 8 4" xfId="1899"/>
    <cellStyle name="level1a 2 2 8 5" xfId="1900"/>
    <cellStyle name="level1a 2 2 8 5 2" xfId="1901"/>
    <cellStyle name="level1a 2 2 8 5 2 2" xfId="1902"/>
    <cellStyle name="level1a 2 2 8 6" xfId="1903"/>
    <cellStyle name="level1a 2 2 8 6 2" xfId="1904"/>
    <cellStyle name="level1a 2 2 9" xfId="1905"/>
    <cellStyle name="level1a 2 2 9 2" xfId="1906"/>
    <cellStyle name="level1a 2 2 9 2 2" xfId="1907"/>
    <cellStyle name="level1a 2 2 9 2 2 2" xfId="1908"/>
    <cellStyle name="level1a 2 2 9 2 3" xfId="1909"/>
    <cellStyle name="level1a 2 2 9 2 3 2" xfId="1910"/>
    <cellStyle name="level1a 2 2 9 2 3 2 2" xfId="1911"/>
    <cellStyle name="level1a 2 2 9 2 4" xfId="1912"/>
    <cellStyle name="level1a 2 2 9 3" xfId="1913"/>
    <cellStyle name="level1a 2 2 9 3 2" xfId="1914"/>
    <cellStyle name="level1a 2 2 9 3 2 2" xfId="1915"/>
    <cellStyle name="level1a 2 2 9 3 3" xfId="1916"/>
    <cellStyle name="level1a 2 2 9 3 3 2" xfId="1917"/>
    <cellStyle name="level1a 2 2 9 3 3 2 2" xfId="1918"/>
    <cellStyle name="level1a 2 2 9 3 4" xfId="1919"/>
    <cellStyle name="level1a 2 2 9 3 4 2" xfId="1920"/>
    <cellStyle name="level1a 2 2 9 4" xfId="1921"/>
    <cellStyle name="level1a 2 2 9 5" xfId="1922"/>
    <cellStyle name="level1a 2 2 9 5 2" xfId="1923"/>
    <cellStyle name="level1a 2 2 9 6" xfId="1924"/>
    <cellStyle name="level1a 2 2 9 6 2" xfId="1925"/>
    <cellStyle name="level1a 2 2 9 6 2 2" xfId="1926"/>
    <cellStyle name="level1a 2 2 9 7" xfId="1927"/>
    <cellStyle name="level1a 2 2 9 7 2" xfId="1928"/>
    <cellStyle name="level1a 2 2_STUD aligned by INSTIT" xfId="1929"/>
    <cellStyle name="level1a 2 3" xfId="1930"/>
    <cellStyle name="level1a 2 3 10" xfId="1931"/>
    <cellStyle name="level1a 2 3 10 2" xfId="1932"/>
    <cellStyle name="level1a 2 3 10 2 2" xfId="1933"/>
    <cellStyle name="level1a 2 3 10 3" xfId="1934"/>
    <cellStyle name="level1a 2 3 10 3 2" xfId="1935"/>
    <cellStyle name="level1a 2 3 10 3 2 2" xfId="1936"/>
    <cellStyle name="level1a 2 3 10 4" xfId="1937"/>
    <cellStyle name="level1a 2 3 11" xfId="1938"/>
    <cellStyle name="level1a 2 3 11 2" xfId="1939"/>
    <cellStyle name="level1a 2 3 2" xfId="1940"/>
    <cellStyle name="level1a 2 3 2 10" xfId="1941"/>
    <cellStyle name="level1a 2 3 2 10 2" xfId="1942"/>
    <cellStyle name="level1a 2 3 2 2" xfId="1943"/>
    <cellStyle name="level1a 2 3 2 2 2" xfId="1944"/>
    <cellStyle name="level1a 2 3 2 2 2 2" xfId="1945"/>
    <cellStyle name="level1a 2 3 2 2 2 2 2" xfId="1946"/>
    <cellStyle name="level1a 2 3 2 2 2 2 2 2" xfId="1947"/>
    <cellStyle name="level1a 2 3 2 2 2 2 3" xfId="1948"/>
    <cellStyle name="level1a 2 3 2 2 2 2 3 2" xfId="1949"/>
    <cellStyle name="level1a 2 3 2 2 2 2 3 2 2" xfId="1950"/>
    <cellStyle name="level1a 2 3 2 2 2 2 4" xfId="1951"/>
    <cellStyle name="level1a 2 3 2 2 2 3" xfId="1952"/>
    <cellStyle name="level1a 2 3 2 2 2 3 2" xfId="1953"/>
    <cellStyle name="level1a 2 3 2 2 2 3 2 2" xfId="1954"/>
    <cellStyle name="level1a 2 3 2 2 2 3 3" xfId="1955"/>
    <cellStyle name="level1a 2 3 2 2 2 3 3 2" xfId="1956"/>
    <cellStyle name="level1a 2 3 2 2 2 3 3 2 2" xfId="1957"/>
    <cellStyle name="level1a 2 3 2 2 2 3 4" xfId="1958"/>
    <cellStyle name="level1a 2 3 2 2 2 3 4 2" xfId="1959"/>
    <cellStyle name="level1a 2 3 2 2 2 4" xfId="1960"/>
    <cellStyle name="level1a 2 3 2 2 2 5" xfId="1961"/>
    <cellStyle name="level1a 2 3 2 2 2 5 2" xfId="1962"/>
    <cellStyle name="level1a 2 3 2 2 2 6" xfId="1963"/>
    <cellStyle name="level1a 2 3 2 2 2 6 2" xfId="1964"/>
    <cellStyle name="level1a 2 3 2 2 3" xfId="1965"/>
    <cellStyle name="level1a 2 3 2 2 3 2" xfId="1966"/>
    <cellStyle name="level1a 2 3 2 2 3 2 2" xfId="1967"/>
    <cellStyle name="level1a 2 3 2 2 3 2 2 2" xfId="1968"/>
    <cellStyle name="level1a 2 3 2 2 3 2 3" xfId="1969"/>
    <cellStyle name="level1a 2 3 2 2 3 2 3 2" xfId="1970"/>
    <cellStyle name="level1a 2 3 2 2 3 2 3 2 2" xfId="1971"/>
    <cellStyle name="level1a 2 3 2 2 3 2 4" xfId="1972"/>
    <cellStyle name="level1a 2 3 2 2 3 3" xfId="1973"/>
    <cellStyle name="level1a 2 3 2 2 3 3 2" xfId="1974"/>
    <cellStyle name="level1a 2 3 2 2 3 3 2 2" xfId="1975"/>
    <cellStyle name="level1a 2 3 2 2 3 3 3" xfId="1976"/>
    <cellStyle name="level1a 2 3 2 2 3 3 3 2" xfId="1977"/>
    <cellStyle name="level1a 2 3 2 2 3 3 3 2 2" xfId="1978"/>
    <cellStyle name="level1a 2 3 2 2 3 3 4" xfId="1979"/>
    <cellStyle name="level1a 2 3 2 2 3 3 4 2" xfId="1980"/>
    <cellStyle name="level1a 2 3 2 2 3 4" xfId="1981"/>
    <cellStyle name="level1a 2 3 2 2 3 5" xfId="1982"/>
    <cellStyle name="level1a 2 3 2 2 3 5 2" xfId="1983"/>
    <cellStyle name="level1a 2 3 2 2 3 5 2 2" xfId="1984"/>
    <cellStyle name="level1a 2 3 2 2 3 6" xfId="1985"/>
    <cellStyle name="level1a 2 3 2 2 3 6 2" xfId="1986"/>
    <cellStyle name="level1a 2 3 2 2 4" xfId="1987"/>
    <cellStyle name="level1a 2 3 2 2 4 2" xfId="1988"/>
    <cellStyle name="level1a 2 3 2 2 4 2 2" xfId="1989"/>
    <cellStyle name="level1a 2 3 2 2 4 2 2 2" xfId="1990"/>
    <cellStyle name="level1a 2 3 2 2 4 2 3" xfId="1991"/>
    <cellStyle name="level1a 2 3 2 2 4 2 3 2" xfId="1992"/>
    <cellStyle name="level1a 2 3 2 2 4 2 3 2 2" xfId="1993"/>
    <cellStyle name="level1a 2 3 2 2 4 2 4" xfId="1994"/>
    <cellStyle name="level1a 2 3 2 2 4 3" xfId="1995"/>
    <cellStyle name="level1a 2 3 2 2 4 3 2" xfId="1996"/>
    <cellStyle name="level1a 2 3 2 2 4 3 2 2" xfId="1997"/>
    <cellStyle name="level1a 2 3 2 2 4 3 3" xfId="1998"/>
    <cellStyle name="level1a 2 3 2 2 4 3 3 2" xfId="1999"/>
    <cellStyle name="level1a 2 3 2 2 4 3 3 2 2" xfId="2000"/>
    <cellStyle name="level1a 2 3 2 2 4 3 4" xfId="2001"/>
    <cellStyle name="level1a 2 3 2 2 4 3 4 2" xfId="2002"/>
    <cellStyle name="level1a 2 3 2 2 4 4" xfId="2003"/>
    <cellStyle name="level1a 2 3 2 2 4 5" xfId="2004"/>
    <cellStyle name="level1a 2 3 2 2 4 5 2" xfId="2005"/>
    <cellStyle name="level1a 2 3 2 2 4 6" xfId="2006"/>
    <cellStyle name="level1a 2 3 2 2 4 6 2" xfId="2007"/>
    <cellStyle name="level1a 2 3 2 2 4 6 2 2" xfId="2008"/>
    <cellStyle name="level1a 2 3 2 2 4 7" xfId="2009"/>
    <cellStyle name="level1a 2 3 2 2 4 7 2" xfId="2010"/>
    <cellStyle name="level1a 2 3 2 2 5" xfId="2011"/>
    <cellStyle name="level1a 2 3 2 2 5 2" xfId="2012"/>
    <cellStyle name="level1a 2 3 2 2 5 2 2" xfId="2013"/>
    <cellStyle name="level1a 2 3 2 2 5 2 2 2" xfId="2014"/>
    <cellStyle name="level1a 2 3 2 2 5 2 3" xfId="2015"/>
    <cellStyle name="level1a 2 3 2 2 5 2 3 2" xfId="2016"/>
    <cellStyle name="level1a 2 3 2 2 5 2 3 2 2" xfId="2017"/>
    <cellStyle name="level1a 2 3 2 2 5 2 4" xfId="2018"/>
    <cellStyle name="level1a 2 3 2 2 5 3" xfId="2019"/>
    <cellStyle name="level1a 2 3 2 2 5 3 2" xfId="2020"/>
    <cellStyle name="level1a 2 3 2 2 5 3 2 2" xfId="2021"/>
    <cellStyle name="level1a 2 3 2 2 5 3 3" xfId="2022"/>
    <cellStyle name="level1a 2 3 2 2 5 3 3 2" xfId="2023"/>
    <cellStyle name="level1a 2 3 2 2 5 3 3 2 2" xfId="2024"/>
    <cellStyle name="level1a 2 3 2 2 5 3 4" xfId="2025"/>
    <cellStyle name="level1a 2 3 2 2 5 4" xfId="2026"/>
    <cellStyle name="level1a 2 3 2 2 5 4 2" xfId="2027"/>
    <cellStyle name="level1a 2 3 2 2 5 5" xfId="2028"/>
    <cellStyle name="level1a 2 3 2 2 5 5 2" xfId="2029"/>
    <cellStyle name="level1a 2 3 2 2 5 5 2 2" xfId="2030"/>
    <cellStyle name="level1a 2 3 2 2 5 6" xfId="2031"/>
    <cellStyle name="level1a 2 3 2 2 5 6 2" xfId="2032"/>
    <cellStyle name="level1a 2 3 2 2 6" xfId="2033"/>
    <cellStyle name="level1a 2 3 2 2 6 2" xfId="2034"/>
    <cellStyle name="level1a 2 3 2 2 6 2 2" xfId="2035"/>
    <cellStyle name="level1a 2 3 2 2 6 2 2 2" xfId="2036"/>
    <cellStyle name="level1a 2 3 2 2 6 2 3" xfId="2037"/>
    <cellStyle name="level1a 2 3 2 2 6 2 3 2" xfId="2038"/>
    <cellStyle name="level1a 2 3 2 2 6 2 3 2 2" xfId="2039"/>
    <cellStyle name="level1a 2 3 2 2 6 2 4" xfId="2040"/>
    <cellStyle name="level1a 2 3 2 2 6 3" xfId="2041"/>
    <cellStyle name="level1a 2 3 2 2 6 3 2" xfId="2042"/>
    <cellStyle name="level1a 2 3 2 2 6 3 2 2" xfId="2043"/>
    <cellStyle name="level1a 2 3 2 2 6 3 3" xfId="2044"/>
    <cellStyle name="level1a 2 3 2 2 6 3 3 2" xfId="2045"/>
    <cellStyle name="level1a 2 3 2 2 6 3 3 2 2" xfId="2046"/>
    <cellStyle name="level1a 2 3 2 2 6 3 4" xfId="2047"/>
    <cellStyle name="level1a 2 3 2 2 6 4" xfId="2048"/>
    <cellStyle name="level1a 2 3 2 2 6 4 2" xfId="2049"/>
    <cellStyle name="level1a 2 3 2 2 6 5" xfId="2050"/>
    <cellStyle name="level1a 2 3 2 2 6 5 2" xfId="2051"/>
    <cellStyle name="level1a 2 3 2 2 6 5 2 2" xfId="2052"/>
    <cellStyle name="level1a 2 3 2 2 6 6" xfId="2053"/>
    <cellStyle name="level1a 2 3 2 2 6 6 2" xfId="2054"/>
    <cellStyle name="level1a 2 3 2 2 7" xfId="2055"/>
    <cellStyle name="level1a 2 3 2 2 7 2" xfId="2056"/>
    <cellStyle name="level1a 2 3 2 2 7 2 2" xfId="2057"/>
    <cellStyle name="level1a 2 3 2 2 7 3" xfId="2058"/>
    <cellStyle name="level1a 2 3 2 2 7 3 2" xfId="2059"/>
    <cellStyle name="level1a 2 3 2 2 7 3 2 2" xfId="2060"/>
    <cellStyle name="level1a 2 3 2 2 7 4" xfId="2061"/>
    <cellStyle name="level1a 2 3 2 2 8" xfId="2062"/>
    <cellStyle name="level1a 2 3 2 2 8 2" xfId="2063"/>
    <cellStyle name="level1a 2 3 2 2_STUD aligned by INSTIT" xfId="2064"/>
    <cellStyle name="level1a 2 3 2 3" xfId="2065"/>
    <cellStyle name="level1a 2 3 2 3 2" xfId="2066"/>
    <cellStyle name="level1a 2 3 2 3 2 2" xfId="2067"/>
    <cellStyle name="level1a 2 3 2 3 2 2 2" xfId="2068"/>
    <cellStyle name="level1a 2 3 2 3 2 2 2 2" xfId="2069"/>
    <cellStyle name="level1a 2 3 2 3 2 2 3" xfId="2070"/>
    <cellStyle name="level1a 2 3 2 3 2 2 3 2" xfId="2071"/>
    <cellStyle name="level1a 2 3 2 3 2 2 3 2 2" xfId="2072"/>
    <cellStyle name="level1a 2 3 2 3 2 2 4" xfId="2073"/>
    <cellStyle name="level1a 2 3 2 3 2 3" xfId="2074"/>
    <cellStyle name="level1a 2 3 2 3 2 3 2" xfId="2075"/>
    <cellStyle name="level1a 2 3 2 3 2 3 2 2" xfId="2076"/>
    <cellStyle name="level1a 2 3 2 3 2 3 3" xfId="2077"/>
    <cellStyle name="level1a 2 3 2 3 2 3 3 2" xfId="2078"/>
    <cellStyle name="level1a 2 3 2 3 2 3 3 2 2" xfId="2079"/>
    <cellStyle name="level1a 2 3 2 3 2 3 4" xfId="2080"/>
    <cellStyle name="level1a 2 3 2 3 2 3 4 2" xfId="2081"/>
    <cellStyle name="level1a 2 3 2 3 2 4" xfId="2082"/>
    <cellStyle name="level1a 2 3 2 3 2 5" xfId="2083"/>
    <cellStyle name="level1a 2 3 2 3 2 5 2" xfId="2084"/>
    <cellStyle name="level1a 2 3 2 3 2 5 2 2" xfId="2085"/>
    <cellStyle name="level1a 2 3 2 3 2 6" xfId="2086"/>
    <cellStyle name="level1a 2 3 2 3 2 6 2" xfId="2087"/>
    <cellStyle name="level1a 2 3 2 3 3" xfId="2088"/>
    <cellStyle name="level1a 2 3 2 3 3 2" xfId="2089"/>
    <cellStyle name="level1a 2 3 2 3 3 2 2" xfId="2090"/>
    <cellStyle name="level1a 2 3 2 3 3 2 2 2" xfId="2091"/>
    <cellStyle name="level1a 2 3 2 3 3 2 3" xfId="2092"/>
    <cellStyle name="level1a 2 3 2 3 3 2 3 2" xfId="2093"/>
    <cellStyle name="level1a 2 3 2 3 3 2 3 2 2" xfId="2094"/>
    <cellStyle name="level1a 2 3 2 3 3 2 4" xfId="2095"/>
    <cellStyle name="level1a 2 3 2 3 3 3" xfId="2096"/>
    <cellStyle name="level1a 2 3 2 3 3 3 2" xfId="2097"/>
    <cellStyle name="level1a 2 3 2 3 3 3 2 2" xfId="2098"/>
    <cellStyle name="level1a 2 3 2 3 3 3 3" xfId="2099"/>
    <cellStyle name="level1a 2 3 2 3 3 3 3 2" xfId="2100"/>
    <cellStyle name="level1a 2 3 2 3 3 3 3 2 2" xfId="2101"/>
    <cellStyle name="level1a 2 3 2 3 3 3 4" xfId="2102"/>
    <cellStyle name="level1a 2 3 2 3 3 4" xfId="2103"/>
    <cellStyle name="level1a 2 3 2 3 3 4 2" xfId="2104"/>
    <cellStyle name="level1a 2 3 2 3 3 5" xfId="2105"/>
    <cellStyle name="level1a 2 3 2 3 3 5 2" xfId="2106"/>
    <cellStyle name="level1a 2 3 2 3 4" xfId="2107"/>
    <cellStyle name="level1a 2 3 2 3 4 2" xfId="2108"/>
    <cellStyle name="level1a 2 3 2 3 4 2 2" xfId="2109"/>
    <cellStyle name="level1a 2 3 2 3 4 2 2 2" xfId="2110"/>
    <cellStyle name="level1a 2 3 2 3 4 2 3" xfId="2111"/>
    <cellStyle name="level1a 2 3 2 3 4 2 3 2" xfId="2112"/>
    <cellStyle name="level1a 2 3 2 3 4 2 3 2 2" xfId="2113"/>
    <cellStyle name="level1a 2 3 2 3 4 2 4" xfId="2114"/>
    <cellStyle name="level1a 2 3 2 3 4 3" xfId="2115"/>
    <cellStyle name="level1a 2 3 2 3 4 3 2" xfId="2116"/>
    <cellStyle name="level1a 2 3 2 3 4 3 2 2" xfId="2117"/>
    <cellStyle name="level1a 2 3 2 3 4 3 3" xfId="2118"/>
    <cellStyle name="level1a 2 3 2 3 4 3 3 2" xfId="2119"/>
    <cellStyle name="level1a 2 3 2 3 4 3 3 2 2" xfId="2120"/>
    <cellStyle name="level1a 2 3 2 3 4 3 4" xfId="2121"/>
    <cellStyle name="level1a 2 3 2 3 4 4" xfId="2122"/>
    <cellStyle name="level1a 2 3 2 3 4 4 2" xfId="2123"/>
    <cellStyle name="level1a 2 3 2 3 4 5" xfId="2124"/>
    <cellStyle name="level1a 2 3 2 3 4 5 2" xfId="2125"/>
    <cellStyle name="level1a 2 3 2 3 4 5 2 2" xfId="2126"/>
    <cellStyle name="level1a 2 3 2 3 4 6" xfId="2127"/>
    <cellStyle name="level1a 2 3 2 3 4 6 2" xfId="2128"/>
    <cellStyle name="level1a 2 3 2 3 5" xfId="2129"/>
    <cellStyle name="level1a 2 3 2 3 5 2" xfId="2130"/>
    <cellStyle name="level1a 2 3 2 3 5 2 2" xfId="2131"/>
    <cellStyle name="level1a 2 3 2 3 5 2 2 2" xfId="2132"/>
    <cellStyle name="level1a 2 3 2 3 5 2 3" xfId="2133"/>
    <cellStyle name="level1a 2 3 2 3 5 2 3 2" xfId="2134"/>
    <cellStyle name="level1a 2 3 2 3 5 2 3 2 2" xfId="2135"/>
    <cellStyle name="level1a 2 3 2 3 5 2 4" xfId="2136"/>
    <cellStyle name="level1a 2 3 2 3 5 3" xfId="2137"/>
    <cellStyle name="level1a 2 3 2 3 5 3 2" xfId="2138"/>
    <cellStyle name="level1a 2 3 2 3 5 3 2 2" xfId="2139"/>
    <cellStyle name="level1a 2 3 2 3 5 3 3" xfId="2140"/>
    <cellStyle name="level1a 2 3 2 3 5 3 3 2" xfId="2141"/>
    <cellStyle name="level1a 2 3 2 3 5 3 3 2 2" xfId="2142"/>
    <cellStyle name="level1a 2 3 2 3 5 3 4" xfId="2143"/>
    <cellStyle name="level1a 2 3 2 3 5 4" xfId="2144"/>
    <cellStyle name="level1a 2 3 2 3 5 4 2" xfId="2145"/>
    <cellStyle name="level1a 2 3 2 3 5 5" xfId="2146"/>
    <cellStyle name="level1a 2 3 2 3 5 5 2" xfId="2147"/>
    <cellStyle name="level1a 2 3 2 3 5 5 2 2" xfId="2148"/>
    <cellStyle name="level1a 2 3 2 3 5 6" xfId="2149"/>
    <cellStyle name="level1a 2 3 2 3 5 6 2" xfId="2150"/>
    <cellStyle name="level1a 2 3 2 3 6" xfId="2151"/>
    <cellStyle name="level1a 2 3 2 3 6 2" xfId="2152"/>
    <cellStyle name="level1a 2 3 2 3 6 2 2" xfId="2153"/>
    <cellStyle name="level1a 2 3 2 3 6 2 2 2" xfId="2154"/>
    <cellStyle name="level1a 2 3 2 3 6 2 3" xfId="2155"/>
    <cellStyle name="level1a 2 3 2 3 6 2 3 2" xfId="2156"/>
    <cellStyle name="level1a 2 3 2 3 6 2 3 2 2" xfId="2157"/>
    <cellStyle name="level1a 2 3 2 3 6 2 4" xfId="2158"/>
    <cellStyle name="level1a 2 3 2 3 6 3" xfId="2159"/>
    <cellStyle name="level1a 2 3 2 3 6 3 2" xfId="2160"/>
    <cellStyle name="level1a 2 3 2 3 6 3 2 2" xfId="2161"/>
    <cellStyle name="level1a 2 3 2 3 6 3 3" xfId="2162"/>
    <cellStyle name="level1a 2 3 2 3 6 3 3 2" xfId="2163"/>
    <cellStyle name="level1a 2 3 2 3 6 3 3 2 2" xfId="2164"/>
    <cellStyle name="level1a 2 3 2 3 6 3 4" xfId="2165"/>
    <cellStyle name="level1a 2 3 2 3 6 4" xfId="2166"/>
    <cellStyle name="level1a 2 3 2 3 6 4 2" xfId="2167"/>
    <cellStyle name="level1a 2 3 2 3 6 5" xfId="2168"/>
    <cellStyle name="level1a 2 3 2 3 6 5 2" xfId="2169"/>
    <cellStyle name="level1a 2 3 2 3 6 5 2 2" xfId="2170"/>
    <cellStyle name="level1a 2 3 2 3 6 6" xfId="2171"/>
    <cellStyle name="level1a 2 3 2 3 6 6 2" xfId="2172"/>
    <cellStyle name="level1a 2 3 2 3 7" xfId="2173"/>
    <cellStyle name="level1a 2 3 2 3 7 2" xfId="2174"/>
    <cellStyle name="level1a 2 3 2 3 7 2 2" xfId="2175"/>
    <cellStyle name="level1a 2 3 2 3 7 3" xfId="2176"/>
    <cellStyle name="level1a 2 3 2 3 7 3 2" xfId="2177"/>
    <cellStyle name="level1a 2 3 2 3 7 3 2 2" xfId="2178"/>
    <cellStyle name="level1a 2 3 2 3 7 4" xfId="2179"/>
    <cellStyle name="level1a 2 3 2 3 8" xfId="2180"/>
    <cellStyle name="level1a 2 3 2 3 8 2" xfId="2181"/>
    <cellStyle name="level1a 2 3 2 3 8 2 2" xfId="2182"/>
    <cellStyle name="level1a 2 3 2 3 8 3" xfId="2183"/>
    <cellStyle name="level1a 2 3 2 3 8 3 2" xfId="2184"/>
    <cellStyle name="level1a 2 3 2 3 8 3 2 2" xfId="2185"/>
    <cellStyle name="level1a 2 3 2 3 8 4" xfId="2186"/>
    <cellStyle name="level1a 2 3 2 3 9" xfId="2187"/>
    <cellStyle name="level1a 2 3 2 3 9 2" xfId="2188"/>
    <cellStyle name="level1a 2 3 2 3_STUD aligned by INSTIT" xfId="2189"/>
    <cellStyle name="level1a 2 3 2 4" xfId="2190"/>
    <cellStyle name="level1a 2 3 2 4 2" xfId="2191"/>
    <cellStyle name="level1a 2 3 2 4 2 2" xfId="2192"/>
    <cellStyle name="level1a 2 3 2 4 2 2 2" xfId="2193"/>
    <cellStyle name="level1a 2 3 2 4 2 3" xfId="2194"/>
    <cellStyle name="level1a 2 3 2 4 2 3 2" xfId="2195"/>
    <cellStyle name="level1a 2 3 2 4 2 3 2 2" xfId="2196"/>
    <cellStyle name="level1a 2 3 2 4 2 4" xfId="2197"/>
    <cellStyle name="level1a 2 3 2 4 3" xfId="2198"/>
    <cellStyle name="level1a 2 3 2 4 3 2" xfId="2199"/>
    <cellStyle name="level1a 2 3 2 4 3 2 2" xfId="2200"/>
    <cellStyle name="level1a 2 3 2 4 3 3" xfId="2201"/>
    <cellStyle name="level1a 2 3 2 4 3 3 2" xfId="2202"/>
    <cellStyle name="level1a 2 3 2 4 3 3 2 2" xfId="2203"/>
    <cellStyle name="level1a 2 3 2 4 3 4" xfId="2204"/>
    <cellStyle name="level1a 2 3 2 4 3 4 2" xfId="2205"/>
    <cellStyle name="level1a 2 3 2 4 4" xfId="2206"/>
    <cellStyle name="level1a 2 3 2 4 5" xfId="2207"/>
    <cellStyle name="level1a 2 3 2 4 5 2" xfId="2208"/>
    <cellStyle name="level1a 2 3 2 4 6" xfId="2209"/>
    <cellStyle name="level1a 2 3 2 4 6 2" xfId="2210"/>
    <cellStyle name="level1a 2 3 2 5" xfId="2211"/>
    <cellStyle name="level1a 2 3 2 5 2" xfId="2212"/>
    <cellStyle name="level1a 2 3 2 5 2 2" xfId="2213"/>
    <cellStyle name="level1a 2 3 2 5 2 2 2" xfId="2214"/>
    <cellStyle name="level1a 2 3 2 5 2 3" xfId="2215"/>
    <cellStyle name="level1a 2 3 2 5 2 3 2" xfId="2216"/>
    <cellStyle name="level1a 2 3 2 5 2 3 2 2" xfId="2217"/>
    <cellStyle name="level1a 2 3 2 5 2 4" xfId="2218"/>
    <cellStyle name="level1a 2 3 2 5 3" xfId="2219"/>
    <cellStyle name="level1a 2 3 2 5 3 2" xfId="2220"/>
    <cellStyle name="level1a 2 3 2 5 3 2 2" xfId="2221"/>
    <cellStyle name="level1a 2 3 2 5 3 3" xfId="2222"/>
    <cellStyle name="level1a 2 3 2 5 3 3 2" xfId="2223"/>
    <cellStyle name="level1a 2 3 2 5 3 3 2 2" xfId="2224"/>
    <cellStyle name="level1a 2 3 2 5 3 4" xfId="2225"/>
    <cellStyle name="level1a 2 3 2 5 3 4 2" xfId="2226"/>
    <cellStyle name="level1a 2 3 2 5 4" xfId="2227"/>
    <cellStyle name="level1a 2 3 2 5 5" xfId="2228"/>
    <cellStyle name="level1a 2 3 2 5 5 2" xfId="2229"/>
    <cellStyle name="level1a 2 3 2 5 6" xfId="2230"/>
    <cellStyle name="level1a 2 3 2 5 6 2" xfId="2231"/>
    <cellStyle name="level1a 2 3 2 5 6 2 2" xfId="2232"/>
    <cellStyle name="level1a 2 3 2 5 7" xfId="2233"/>
    <cellStyle name="level1a 2 3 2 5 7 2" xfId="2234"/>
    <cellStyle name="level1a 2 3 2 6" xfId="2235"/>
    <cellStyle name="level1a 2 3 2 6 2" xfId="2236"/>
    <cellStyle name="level1a 2 3 2 6 2 2" xfId="2237"/>
    <cellStyle name="level1a 2 3 2 6 2 2 2" xfId="2238"/>
    <cellStyle name="level1a 2 3 2 6 2 3" xfId="2239"/>
    <cellStyle name="level1a 2 3 2 6 2 3 2" xfId="2240"/>
    <cellStyle name="level1a 2 3 2 6 2 3 2 2" xfId="2241"/>
    <cellStyle name="level1a 2 3 2 6 2 4" xfId="2242"/>
    <cellStyle name="level1a 2 3 2 6 3" xfId="2243"/>
    <cellStyle name="level1a 2 3 2 6 3 2" xfId="2244"/>
    <cellStyle name="level1a 2 3 2 6 3 2 2" xfId="2245"/>
    <cellStyle name="level1a 2 3 2 6 3 3" xfId="2246"/>
    <cellStyle name="level1a 2 3 2 6 3 3 2" xfId="2247"/>
    <cellStyle name="level1a 2 3 2 6 3 3 2 2" xfId="2248"/>
    <cellStyle name="level1a 2 3 2 6 3 4" xfId="2249"/>
    <cellStyle name="level1a 2 3 2 6 3 4 2" xfId="2250"/>
    <cellStyle name="level1a 2 3 2 6 4" xfId="2251"/>
    <cellStyle name="level1a 2 3 2 6 5" xfId="2252"/>
    <cellStyle name="level1a 2 3 2 6 5 2" xfId="2253"/>
    <cellStyle name="level1a 2 3 2 6 5 2 2" xfId="2254"/>
    <cellStyle name="level1a 2 3 2 6 6" xfId="2255"/>
    <cellStyle name="level1a 2 3 2 6 6 2" xfId="2256"/>
    <cellStyle name="level1a 2 3 2 7" xfId="2257"/>
    <cellStyle name="level1a 2 3 2 7 2" xfId="2258"/>
    <cellStyle name="level1a 2 3 2 7 2 2" xfId="2259"/>
    <cellStyle name="level1a 2 3 2 7 2 2 2" xfId="2260"/>
    <cellStyle name="level1a 2 3 2 7 2 3" xfId="2261"/>
    <cellStyle name="level1a 2 3 2 7 2 3 2" xfId="2262"/>
    <cellStyle name="level1a 2 3 2 7 2 3 2 2" xfId="2263"/>
    <cellStyle name="level1a 2 3 2 7 2 4" xfId="2264"/>
    <cellStyle name="level1a 2 3 2 7 3" xfId="2265"/>
    <cellStyle name="level1a 2 3 2 7 3 2" xfId="2266"/>
    <cellStyle name="level1a 2 3 2 7 3 2 2" xfId="2267"/>
    <cellStyle name="level1a 2 3 2 7 3 3" xfId="2268"/>
    <cellStyle name="level1a 2 3 2 7 3 3 2" xfId="2269"/>
    <cellStyle name="level1a 2 3 2 7 3 3 2 2" xfId="2270"/>
    <cellStyle name="level1a 2 3 2 7 3 4" xfId="2271"/>
    <cellStyle name="level1a 2 3 2 7 3 4 2" xfId="2272"/>
    <cellStyle name="level1a 2 3 2 7 4" xfId="2273"/>
    <cellStyle name="level1a 2 3 2 7 5" xfId="2274"/>
    <cellStyle name="level1a 2 3 2 7 5 2" xfId="2275"/>
    <cellStyle name="level1a 2 3 2 7 6" xfId="2276"/>
    <cellStyle name="level1a 2 3 2 7 6 2" xfId="2277"/>
    <cellStyle name="level1a 2 3 2 7 6 2 2" xfId="2278"/>
    <cellStyle name="level1a 2 3 2 7 7" xfId="2279"/>
    <cellStyle name="level1a 2 3 2 7 7 2" xfId="2280"/>
    <cellStyle name="level1a 2 3 2 8" xfId="2281"/>
    <cellStyle name="level1a 2 3 2 8 2" xfId="2282"/>
    <cellStyle name="level1a 2 3 2 8 2 2" xfId="2283"/>
    <cellStyle name="level1a 2 3 2 8 2 2 2" xfId="2284"/>
    <cellStyle name="level1a 2 3 2 8 2 3" xfId="2285"/>
    <cellStyle name="level1a 2 3 2 8 2 3 2" xfId="2286"/>
    <cellStyle name="level1a 2 3 2 8 2 3 2 2" xfId="2287"/>
    <cellStyle name="level1a 2 3 2 8 2 4" xfId="2288"/>
    <cellStyle name="level1a 2 3 2 8 3" xfId="2289"/>
    <cellStyle name="level1a 2 3 2 8 3 2" xfId="2290"/>
    <cellStyle name="level1a 2 3 2 8 3 2 2" xfId="2291"/>
    <cellStyle name="level1a 2 3 2 8 3 3" xfId="2292"/>
    <cellStyle name="level1a 2 3 2 8 3 3 2" xfId="2293"/>
    <cellStyle name="level1a 2 3 2 8 3 3 2 2" xfId="2294"/>
    <cellStyle name="level1a 2 3 2 8 3 4" xfId="2295"/>
    <cellStyle name="level1a 2 3 2 8 4" xfId="2296"/>
    <cellStyle name="level1a 2 3 2 8 4 2" xfId="2297"/>
    <cellStyle name="level1a 2 3 2 8 5" xfId="2298"/>
    <cellStyle name="level1a 2 3 2 8 5 2" xfId="2299"/>
    <cellStyle name="level1a 2 3 2 8 5 2 2" xfId="2300"/>
    <cellStyle name="level1a 2 3 2 8 6" xfId="2301"/>
    <cellStyle name="level1a 2 3 2 8 6 2" xfId="2302"/>
    <cellStyle name="level1a 2 3 2 9" xfId="2303"/>
    <cellStyle name="level1a 2 3 2 9 2" xfId="2304"/>
    <cellStyle name="level1a 2 3 2 9 2 2" xfId="2305"/>
    <cellStyle name="level1a 2 3 2 9 3" xfId="2306"/>
    <cellStyle name="level1a 2 3 2 9 3 2" xfId="2307"/>
    <cellStyle name="level1a 2 3 2 9 3 2 2" xfId="2308"/>
    <cellStyle name="level1a 2 3 2 9 4" xfId="2309"/>
    <cellStyle name="level1a 2 3 2_STUD aligned by INSTIT" xfId="2310"/>
    <cellStyle name="level1a 2 3 3" xfId="2311"/>
    <cellStyle name="level1a 2 3 3 2" xfId="2312"/>
    <cellStyle name="level1a 2 3 3 2 2" xfId="2313"/>
    <cellStyle name="level1a 2 3 3 2 2 2" xfId="2314"/>
    <cellStyle name="level1a 2 3 3 2 2 2 2" xfId="2315"/>
    <cellStyle name="level1a 2 3 3 2 2 3" xfId="2316"/>
    <cellStyle name="level1a 2 3 3 2 2 3 2" xfId="2317"/>
    <cellStyle name="level1a 2 3 3 2 2 3 2 2" xfId="2318"/>
    <cellStyle name="level1a 2 3 3 2 2 4" xfId="2319"/>
    <cellStyle name="level1a 2 3 3 2 3" xfId="2320"/>
    <cellStyle name="level1a 2 3 3 2 3 2" xfId="2321"/>
    <cellStyle name="level1a 2 3 3 2 3 2 2" xfId="2322"/>
    <cellStyle name="level1a 2 3 3 2 3 3" xfId="2323"/>
    <cellStyle name="level1a 2 3 3 2 3 3 2" xfId="2324"/>
    <cellStyle name="level1a 2 3 3 2 3 3 2 2" xfId="2325"/>
    <cellStyle name="level1a 2 3 3 2 3 4" xfId="2326"/>
    <cellStyle name="level1a 2 3 3 2 3 4 2" xfId="2327"/>
    <cellStyle name="level1a 2 3 3 2 4" xfId="2328"/>
    <cellStyle name="level1a 2 3 3 2 5" xfId="2329"/>
    <cellStyle name="level1a 2 3 3 2 5 2" xfId="2330"/>
    <cellStyle name="level1a 2 3 3 2 6" xfId="2331"/>
    <cellStyle name="level1a 2 3 3 2 6 2" xfId="2332"/>
    <cellStyle name="level1a 2 3 3 3" xfId="2333"/>
    <cellStyle name="level1a 2 3 3 3 2" xfId="2334"/>
    <cellStyle name="level1a 2 3 3 3 2 2" xfId="2335"/>
    <cellStyle name="level1a 2 3 3 3 2 2 2" xfId="2336"/>
    <cellStyle name="level1a 2 3 3 3 2 3" xfId="2337"/>
    <cellStyle name="level1a 2 3 3 3 2 3 2" xfId="2338"/>
    <cellStyle name="level1a 2 3 3 3 2 3 2 2" xfId="2339"/>
    <cellStyle name="level1a 2 3 3 3 2 4" xfId="2340"/>
    <cellStyle name="level1a 2 3 3 3 3" xfId="2341"/>
    <cellStyle name="level1a 2 3 3 3 3 2" xfId="2342"/>
    <cellStyle name="level1a 2 3 3 3 3 2 2" xfId="2343"/>
    <cellStyle name="level1a 2 3 3 3 3 3" xfId="2344"/>
    <cellStyle name="level1a 2 3 3 3 3 3 2" xfId="2345"/>
    <cellStyle name="level1a 2 3 3 3 3 3 2 2" xfId="2346"/>
    <cellStyle name="level1a 2 3 3 3 3 4" xfId="2347"/>
    <cellStyle name="level1a 2 3 3 3 3 4 2" xfId="2348"/>
    <cellStyle name="level1a 2 3 3 3 4" xfId="2349"/>
    <cellStyle name="level1a 2 3 3 3 5" xfId="2350"/>
    <cellStyle name="level1a 2 3 3 3 5 2" xfId="2351"/>
    <cellStyle name="level1a 2 3 3 3 5 2 2" xfId="2352"/>
    <cellStyle name="level1a 2 3 3 3 6" xfId="2353"/>
    <cellStyle name="level1a 2 3 3 3 6 2" xfId="2354"/>
    <cellStyle name="level1a 2 3 3 4" xfId="2355"/>
    <cellStyle name="level1a 2 3 3 4 2" xfId="2356"/>
    <cellStyle name="level1a 2 3 3 4 2 2" xfId="2357"/>
    <cellStyle name="level1a 2 3 3 4 2 2 2" xfId="2358"/>
    <cellStyle name="level1a 2 3 3 4 2 3" xfId="2359"/>
    <cellStyle name="level1a 2 3 3 4 2 3 2" xfId="2360"/>
    <cellStyle name="level1a 2 3 3 4 2 3 2 2" xfId="2361"/>
    <cellStyle name="level1a 2 3 3 4 2 4" xfId="2362"/>
    <cellStyle name="level1a 2 3 3 4 3" xfId="2363"/>
    <cellStyle name="level1a 2 3 3 4 3 2" xfId="2364"/>
    <cellStyle name="level1a 2 3 3 4 3 2 2" xfId="2365"/>
    <cellStyle name="level1a 2 3 3 4 3 3" xfId="2366"/>
    <cellStyle name="level1a 2 3 3 4 3 3 2" xfId="2367"/>
    <cellStyle name="level1a 2 3 3 4 3 3 2 2" xfId="2368"/>
    <cellStyle name="level1a 2 3 3 4 3 4" xfId="2369"/>
    <cellStyle name="level1a 2 3 3 4 3 4 2" xfId="2370"/>
    <cellStyle name="level1a 2 3 3 4 4" xfId="2371"/>
    <cellStyle name="level1a 2 3 3 4 5" xfId="2372"/>
    <cellStyle name="level1a 2 3 3 4 5 2" xfId="2373"/>
    <cellStyle name="level1a 2 3 3 4 6" xfId="2374"/>
    <cellStyle name="level1a 2 3 3 4 6 2" xfId="2375"/>
    <cellStyle name="level1a 2 3 3 4 6 2 2" xfId="2376"/>
    <cellStyle name="level1a 2 3 3 4 7" xfId="2377"/>
    <cellStyle name="level1a 2 3 3 4 7 2" xfId="2378"/>
    <cellStyle name="level1a 2 3 3 5" xfId="2379"/>
    <cellStyle name="level1a 2 3 3 5 2" xfId="2380"/>
    <cellStyle name="level1a 2 3 3 5 2 2" xfId="2381"/>
    <cellStyle name="level1a 2 3 3 5 2 2 2" xfId="2382"/>
    <cellStyle name="level1a 2 3 3 5 2 3" xfId="2383"/>
    <cellStyle name="level1a 2 3 3 5 2 3 2" xfId="2384"/>
    <cellStyle name="level1a 2 3 3 5 2 3 2 2" xfId="2385"/>
    <cellStyle name="level1a 2 3 3 5 2 4" xfId="2386"/>
    <cellStyle name="level1a 2 3 3 5 3" xfId="2387"/>
    <cellStyle name="level1a 2 3 3 5 3 2" xfId="2388"/>
    <cellStyle name="level1a 2 3 3 5 3 2 2" xfId="2389"/>
    <cellStyle name="level1a 2 3 3 5 3 3" xfId="2390"/>
    <cellStyle name="level1a 2 3 3 5 3 3 2" xfId="2391"/>
    <cellStyle name="level1a 2 3 3 5 3 3 2 2" xfId="2392"/>
    <cellStyle name="level1a 2 3 3 5 3 4" xfId="2393"/>
    <cellStyle name="level1a 2 3 3 5 4" xfId="2394"/>
    <cellStyle name="level1a 2 3 3 5 4 2" xfId="2395"/>
    <cellStyle name="level1a 2 3 3 5 5" xfId="2396"/>
    <cellStyle name="level1a 2 3 3 5 5 2" xfId="2397"/>
    <cellStyle name="level1a 2 3 3 5 5 2 2" xfId="2398"/>
    <cellStyle name="level1a 2 3 3 5 6" xfId="2399"/>
    <cellStyle name="level1a 2 3 3 5 6 2" xfId="2400"/>
    <cellStyle name="level1a 2 3 3 6" xfId="2401"/>
    <cellStyle name="level1a 2 3 3 6 2" xfId="2402"/>
    <cellStyle name="level1a 2 3 3 6 2 2" xfId="2403"/>
    <cellStyle name="level1a 2 3 3 6 2 2 2" xfId="2404"/>
    <cellStyle name="level1a 2 3 3 6 2 3" xfId="2405"/>
    <cellStyle name="level1a 2 3 3 6 2 3 2" xfId="2406"/>
    <cellStyle name="level1a 2 3 3 6 2 3 2 2" xfId="2407"/>
    <cellStyle name="level1a 2 3 3 6 2 4" xfId="2408"/>
    <cellStyle name="level1a 2 3 3 6 3" xfId="2409"/>
    <cellStyle name="level1a 2 3 3 6 3 2" xfId="2410"/>
    <cellStyle name="level1a 2 3 3 6 3 2 2" xfId="2411"/>
    <cellStyle name="level1a 2 3 3 6 3 3" xfId="2412"/>
    <cellStyle name="level1a 2 3 3 6 3 3 2" xfId="2413"/>
    <cellStyle name="level1a 2 3 3 6 3 3 2 2" xfId="2414"/>
    <cellStyle name="level1a 2 3 3 6 3 4" xfId="2415"/>
    <cellStyle name="level1a 2 3 3 6 4" xfId="2416"/>
    <cellStyle name="level1a 2 3 3 6 4 2" xfId="2417"/>
    <cellStyle name="level1a 2 3 3 6 5" xfId="2418"/>
    <cellStyle name="level1a 2 3 3 6 5 2" xfId="2419"/>
    <cellStyle name="level1a 2 3 3 6 5 2 2" xfId="2420"/>
    <cellStyle name="level1a 2 3 3 6 6" xfId="2421"/>
    <cellStyle name="level1a 2 3 3 6 6 2" xfId="2422"/>
    <cellStyle name="level1a 2 3 3 7" xfId="2423"/>
    <cellStyle name="level1a 2 3 3 7 2" xfId="2424"/>
    <cellStyle name="level1a 2 3 3 7 2 2" xfId="2425"/>
    <cellStyle name="level1a 2 3 3 7 3" xfId="2426"/>
    <cellStyle name="level1a 2 3 3 7 3 2" xfId="2427"/>
    <cellStyle name="level1a 2 3 3 7 3 2 2" xfId="2428"/>
    <cellStyle name="level1a 2 3 3 7 4" xfId="2429"/>
    <cellStyle name="level1a 2 3 3 8" xfId="2430"/>
    <cellStyle name="level1a 2 3 3 8 2" xfId="2431"/>
    <cellStyle name="level1a 2 3 3_STUD aligned by INSTIT" xfId="2432"/>
    <cellStyle name="level1a 2 3 4" xfId="2433"/>
    <cellStyle name="level1a 2 3 4 2" xfId="2434"/>
    <cellStyle name="level1a 2 3 4 2 2" xfId="2435"/>
    <cellStyle name="level1a 2 3 4 2 2 2" xfId="2436"/>
    <cellStyle name="level1a 2 3 4 2 2 2 2" xfId="2437"/>
    <cellStyle name="level1a 2 3 4 2 2 3" xfId="2438"/>
    <cellStyle name="level1a 2 3 4 2 2 3 2" xfId="2439"/>
    <cellStyle name="level1a 2 3 4 2 2 3 2 2" xfId="2440"/>
    <cellStyle name="level1a 2 3 4 2 2 4" xfId="2441"/>
    <cellStyle name="level1a 2 3 4 2 3" xfId="2442"/>
    <cellStyle name="level1a 2 3 4 2 3 2" xfId="2443"/>
    <cellStyle name="level1a 2 3 4 2 3 2 2" xfId="2444"/>
    <cellStyle name="level1a 2 3 4 2 3 3" xfId="2445"/>
    <cellStyle name="level1a 2 3 4 2 3 3 2" xfId="2446"/>
    <cellStyle name="level1a 2 3 4 2 3 3 2 2" xfId="2447"/>
    <cellStyle name="level1a 2 3 4 2 3 4" xfId="2448"/>
    <cellStyle name="level1a 2 3 4 2 3 4 2" xfId="2449"/>
    <cellStyle name="level1a 2 3 4 2 4" xfId="2450"/>
    <cellStyle name="level1a 2 3 4 2 5" xfId="2451"/>
    <cellStyle name="level1a 2 3 4 2 5 2" xfId="2452"/>
    <cellStyle name="level1a 2 3 4 2 6" xfId="2453"/>
    <cellStyle name="level1a 2 3 4 2 6 2" xfId="2454"/>
    <cellStyle name="level1a 2 3 4 2 6 2 2" xfId="2455"/>
    <cellStyle name="level1a 2 3 4 2 7" xfId="2456"/>
    <cellStyle name="level1a 2 3 4 2 7 2" xfId="2457"/>
    <cellStyle name="level1a 2 3 4 3" xfId="2458"/>
    <cellStyle name="level1a 2 3 4 3 2" xfId="2459"/>
    <cellStyle name="level1a 2 3 4 3 2 2" xfId="2460"/>
    <cellStyle name="level1a 2 3 4 3 2 2 2" xfId="2461"/>
    <cellStyle name="level1a 2 3 4 3 2 3" xfId="2462"/>
    <cellStyle name="level1a 2 3 4 3 2 3 2" xfId="2463"/>
    <cellStyle name="level1a 2 3 4 3 2 3 2 2" xfId="2464"/>
    <cellStyle name="level1a 2 3 4 3 2 4" xfId="2465"/>
    <cellStyle name="level1a 2 3 4 3 3" xfId="2466"/>
    <cellStyle name="level1a 2 3 4 3 3 2" xfId="2467"/>
    <cellStyle name="level1a 2 3 4 3 3 2 2" xfId="2468"/>
    <cellStyle name="level1a 2 3 4 3 3 3" xfId="2469"/>
    <cellStyle name="level1a 2 3 4 3 3 3 2" xfId="2470"/>
    <cellStyle name="level1a 2 3 4 3 3 3 2 2" xfId="2471"/>
    <cellStyle name="level1a 2 3 4 3 3 4" xfId="2472"/>
    <cellStyle name="level1a 2 3 4 3 3 4 2" xfId="2473"/>
    <cellStyle name="level1a 2 3 4 3 4" xfId="2474"/>
    <cellStyle name="level1a 2 3 4 3 5" xfId="2475"/>
    <cellStyle name="level1a 2 3 4 3 5 2" xfId="2476"/>
    <cellStyle name="level1a 2 3 4 4" xfId="2477"/>
    <cellStyle name="level1a 2 3 4 4 2" xfId="2478"/>
    <cellStyle name="level1a 2 3 4 4 2 2" xfId="2479"/>
    <cellStyle name="level1a 2 3 4 4 2 2 2" xfId="2480"/>
    <cellStyle name="level1a 2 3 4 4 2 3" xfId="2481"/>
    <cellStyle name="level1a 2 3 4 4 2 3 2" xfId="2482"/>
    <cellStyle name="level1a 2 3 4 4 2 3 2 2" xfId="2483"/>
    <cellStyle name="level1a 2 3 4 4 2 4" xfId="2484"/>
    <cellStyle name="level1a 2 3 4 4 3" xfId="2485"/>
    <cellStyle name="level1a 2 3 4 4 3 2" xfId="2486"/>
    <cellStyle name="level1a 2 3 4 4 3 2 2" xfId="2487"/>
    <cellStyle name="level1a 2 3 4 4 3 3" xfId="2488"/>
    <cellStyle name="level1a 2 3 4 4 3 3 2" xfId="2489"/>
    <cellStyle name="level1a 2 3 4 4 3 3 2 2" xfId="2490"/>
    <cellStyle name="level1a 2 3 4 4 3 4" xfId="2491"/>
    <cellStyle name="level1a 2 3 4 4 4" xfId="2492"/>
    <cellStyle name="level1a 2 3 4 4 4 2" xfId="2493"/>
    <cellStyle name="level1a 2 3 4 4 5" xfId="2494"/>
    <cellStyle name="level1a 2 3 4 4 5 2" xfId="2495"/>
    <cellStyle name="level1a 2 3 4 4 5 2 2" xfId="2496"/>
    <cellStyle name="level1a 2 3 4 4 6" xfId="2497"/>
    <cellStyle name="level1a 2 3 4 4 6 2" xfId="2498"/>
    <cellStyle name="level1a 2 3 4 5" xfId="2499"/>
    <cellStyle name="level1a 2 3 4 5 2" xfId="2500"/>
    <cellStyle name="level1a 2 3 4 5 2 2" xfId="2501"/>
    <cellStyle name="level1a 2 3 4 5 2 2 2" xfId="2502"/>
    <cellStyle name="level1a 2 3 4 5 2 3" xfId="2503"/>
    <cellStyle name="level1a 2 3 4 5 2 3 2" xfId="2504"/>
    <cellStyle name="level1a 2 3 4 5 2 3 2 2" xfId="2505"/>
    <cellStyle name="level1a 2 3 4 5 2 4" xfId="2506"/>
    <cellStyle name="level1a 2 3 4 5 3" xfId="2507"/>
    <cellStyle name="level1a 2 3 4 5 3 2" xfId="2508"/>
    <cellStyle name="level1a 2 3 4 5 3 2 2" xfId="2509"/>
    <cellStyle name="level1a 2 3 4 5 3 3" xfId="2510"/>
    <cellStyle name="level1a 2 3 4 5 3 3 2" xfId="2511"/>
    <cellStyle name="level1a 2 3 4 5 3 3 2 2" xfId="2512"/>
    <cellStyle name="level1a 2 3 4 5 3 4" xfId="2513"/>
    <cellStyle name="level1a 2 3 4 5 4" xfId="2514"/>
    <cellStyle name="level1a 2 3 4 5 4 2" xfId="2515"/>
    <cellStyle name="level1a 2 3 4 5 5" xfId="2516"/>
    <cellStyle name="level1a 2 3 4 5 5 2" xfId="2517"/>
    <cellStyle name="level1a 2 3 4 5 5 2 2" xfId="2518"/>
    <cellStyle name="level1a 2 3 4 5 6" xfId="2519"/>
    <cellStyle name="level1a 2 3 4 5 6 2" xfId="2520"/>
    <cellStyle name="level1a 2 3 4 6" xfId="2521"/>
    <cellStyle name="level1a 2 3 4 6 2" xfId="2522"/>
    <cellStyle name="level1a 2 3 4 6 2 2" xfId="2523"/>
    <cellStyle name="level1a 2 3 4 6 2 2 2" xfId="2524"/>
    <cellStyle name="level1a 2 3 4 6 2 3" xfId="2525"/>
    <cellStyle name="level1a 2 3 4 6 2 3 2" xfId="2526"/>
    <cellStyle name="level1a 2 3 4 6 2 3 2 2" xfId="2527"/>
    <cellStyle name="level1a 2 3 4 6 2 4" xfId="2528"/>
    <cellStyle name="level1a 2 3 4 6 3" xfId="2529"/>
    <cellStyle name="level1a 2 3 4 6 3 2" xfId="2530"/>
    <cellStyle name="level1a 2 3 4 6 3 2 2" xfId="2531"/>
    <cellStyle name="level1a 2 3 4 6 3 3" xfId="2532"/>
    <cellStyle name="level1a 2 3 4 6 3 3 2" xfId="2533"/>
    <cellStyle name="level1a 2 3 4 6 3 3 2 2" xfId="2534"/>
    <cellStyle name="level1a 2 3 4 6 3 4" xfId="2535"/>
    <cellStyle name="level1a 2 3 4 6 4" xfId="2536"/>
    <cellStyle name="level1a 2 3 4 6 4 2" xfId="2537"/>
    <cellStyle name="level1a 2 3 4 6 5" xfId="2538"/>
    <cellStyle name="level1a 2 3 4 6 5 2" xfId="2539"/>
    <cellStyle name="level1a 2 3 4 6 5 2 2" xfId="2540"/>
    <cellStyle name="level1a 2 3 4 6 6" xfId="2541"/>
    <cellStyle name="level1a 2 3 4 6 6 2" xfId="2542"/>
    <cellStyle name="level1a 2 3 4 7" xfId="2543"/>
    <cellStyle name="level1a 2 3 4 7 2" xfId="2544"/>
    <cellStyle name="level1a 2 3 4 7 2 2" xfId="2545"/>
    <cellStyle name="level1a 2 3 4 7 3" xfId="2546"/>
    <cellStyle name="level1a 2 3 4 7 3 2" xfId="2547"/>
    <cellStyle name="level1a 2 3 4 7 3 2 2" xfId="2548"/>
    <cellStyle name="level1a 2 3 4 7 4" xfId="2549"/>
    <cellStyle name="level1a 2 3 4 8" xfId="2550"/>
    <cellStyle name="level1a 2 3 4 8 2" xfId="2551"/>
    <cellStyle name="level1a 2 3 4 8 2 2" xfId="2552"/>
    <cellStyle name="level1a 2 3 4 8 3" xfId="2553"/>
    <cellStyle name="level1a 2 3 4 8 3 2" xfId="2554"/>
    <cellStyle name="level1a 2 3 4 8 3 2 2" xfId="2555"/>
    <cellStyle name="level1a 2 3 4 8 4" xfId="2556"/>
    <cellStyle name="level1a 2 3 4 9" xfId="2557"/>
    <cellStyle name="level1a 2 3 4 9 2" xfId="2558"/>
    <cellStyle name="level1a 2 3 4_STUD aligned by INSTIT" xfId="2559"/>
    <cellStyle name="level1a 2 3 5" xfId="2560"/>
    <cellStyle name="level1a 2 3 5 2" xfId="2561"/>
    <cellStyle name="level1a 2 3 5 2 2" xfId="2562"/>
    <cellStyle name="level1a 2 3 5 2 2 2" xfId="2563"/>
    <cellStyle name="level1a 2 3 5 2 3" xfId="2564"/>
    <cellStyle name="level1a 2 3 5 2 3 2" xfId="2565"/>
    <cellStyle name="level1a 2 3 5 2 3 2 2" xfId="2566"/>
    <cellStyle name="level1a 2 3 5 2 4" xfId="2567"/>
    <cellStyle name="level1a 2 3 5 3" xfId="2568"/>
    <cellStyle name="level1a 2 3 5 3 2" xfId="2569"/>
    <cellStyle name="level1a 2 3 5 3 2 2" xfId="2570"/>
    <cellStyle name="level1a 2 3 5 3 3" xfId="2571"/>
    <cellStyle name="level1a 2 3 5 3 3 2" xfId="2572"/>
    <cellStyle name="level1a 2 3 5 3 3 2 2" xfId="2573"/>
    <cellStyle name="level1a 2 3 5 3 4" xfId="2574"/>
    <cellStyle name="level1a 2 3 5 3 4 2" xfId="2575"/>
    <cellStyle name="level1a 2 3 5 4" xfId="2576"/>
    <cellStyle name="level1a 2 3 5 5" xfId="2577"/>
    <cellStyle name="level1a 2 3 5 5 2" xfId="2578"/>
    <cellStyle name="level1a 2 3 5 6" xfId="2579"/>
    <cellStyle name="level1a 2 3 5 6 2" xfId="2580"/>
    <cellStyle name="level1a 2 3 6" xfId="2581"/>
    <cellStyle name="level1a 2 3 6 2" xfId="2582"/>
    <cellStyle name="level1a 2 3 6 2 2" xfId="2583"/>
    <cellStyle name="level1a 2 3 6 2 2 2" xfId="2584"/>
    <cellStyle name="level1a 2 3 6 2 3" xfId="2585"/>
    <cellStyle name="level1a 2 3 6 2 3 2" xfId="2586"/>
    <cellStyle name="level1a 2 3 6 2 3 2 2" xfId="2587"/>
    <cellStyle name="level1a 2 3 6 2 4" xfId="2588"/>
    <cellStyle name="level1a 2 3 6 3" xfId="2589"/>
    <cellStyle name="level1a 2 3 6 3 2" xfId="2590"/>
    <cellStyle name="level1a 2 3 6 3 2 2" xfId="2591"/>
    <cellStyle name="level1a 2 3 6 3 3" xfId="2592"/>
    <cellStyle name="level1a 2 3 6 3 3 2" xfId="2593"/>
    <cellStyle name="level1a 2 3 6 3 3 2 2" xfId="2594"/>
    <cellStyle name="level1a 2 3 6 3 4" xfId="2595"/>
    <cellStyle name="level1a 2 3 6 3 4 2" xfId="2596"/>
    <cellStyle name="level1a 2 3 6 4" xfId="2597"/>
    <cellStyle name="level1a 2 3 6 5" xfId="2598"/>
    <cellStyle name="level1a 2 3 6 5 2" xfId="2599"/>
    <cellStyle name="level1a 2 3 6 6" xfId="2600"/>
    <cellStyle name="level1a 2 3 6 6 2" xfId="2601"/>
    <cellStyle name="level1a 2 3 6 6 2 2" xfId="2602"/>
    <cellStyle name="level1a 2 3 6 7" xfId="2603"/>
    <cellStyle name="level1a 2 3 6 7 2" xfId="2604"/>
    <cellStyle name="level1a 2 3 7" xfId="2605"/>
    <cellStyle name="level1a 2 3 7 2" xfId="2606"/>
    <cellStyle name="level1a 2 3 7 2 2" xfId="2607"/>
    <cellStyle name="level1a 2 3 7 2 2 2" xfId="2608"/>
    <cellStyle name="level1a 2 3 7 2 3" xfId="2609"/>
    <cellStyle name="level1a 2 3 7 2 3 2" xfId="2610"/>
    <cellStyle name="level1a 2 3 7 2 3 2 2" xfId="2611"/>
    <cellStyle name="level1a 2 3 7 2 4" xfId="2612"/>
    <cellStyle name="level1a 2 3 7 3" xfId="2613"/>
    <cellStyle name="level1a 2 3 7 3 2" xfId="2614"/>
    <cellStyle name="level1a 2 3 7 3 2 2" xfId="2615"/>
    <cellStyle name="level1a 2 3 7 3 3" xfId="2616"/>
    <cellStyle name="level1a 2 3 7 3 3 2" xfId="2617"/>
    <cellStyle name="level1a 2 3 7 3 3 2 2" xfId="2618"/>
    <cellStyle name="level1a 2 3 7 3 4" xfId="2619"/>
    <cellStyle name="level1a 2 3 7 3 4 2" xfId="2620"/>
    <cellStyle name="level1a 2 3 7 4" xfId="2621"/>
    <cellStyle name="level1a 2 3 7 5" xfId="2622"/>
    <cellStyle name="level1a 2 3 7 5 2" xfId="2623"/>
    <cellStyle name="level1a 2 3 7 5 2 2" xfId="2624"/>
    <cellStyle name="level1a 2 3 7 6" xfId="2625"/>
    <cellStyle name="level1a 2 3 7 6 2" xfId="2626"/>
    <cellStyle name="level1a 2 3 8" xfId="2627"/>
    <cellStyle name="level1a 2 3 8 2" xfId="2628"/>
    <cellStyle name="level1a 2 3 8 2 2" xfId="2629"/>
    <cellStyle name="level1a 2 3 8 2 2 2" xfId="2630"/>
    <cellStyle name="level1a 2 3 8 2 3" xfId="2631"/>
    <cellStyle name="level1a 2 3 8 2 3 2" xfId="2632"/>
    <cellStyle name="level1a 2 3 8 2 3 2 2" xfId="2633"/>
    <cellStyle name="level1a 2 3 8 2 4" xfId="2634"/>
    <cellStyle name="level1a 2 3 8 3" xfId="2635"/>
    <cellStyle name="level1a 2 3 8 3 2" xfId="2636"/>
    <cellStyle name="level1a 2 3 8 3 2 2" xfId="2637"/>
    <cellStyle name="level1a 2 3 8 3 3" xfId="2638"/>
    <cellStyle name="level1a 2 3 8 3 3 2" xfId="2639"/>
    <cellStyle name="level1a 2 3 8 3 3 2 2" xfId="2640"/>
    <cellStyle name="level1a 2 3 8 3 4" xfId="2641"/>
    <cellStyle name="level1a 2 3 8 3 4 2" xfId="2642"/>
    <cellStyle name="level1a 2 3 8 4" xfId="2643"/>
    <cellStyle name="level1a 2 3 8 5" xfId="2644"/>
    <cellStyle name="level1a 2 3 8 5 2" xfId="2645"/>
    <cellStyle name="level1a 2 3 8 6" xfId="2646"/>
    <cellStyle name="level1a 2 3 8 6 2" xfId="2647"/>
    <cellStyle name="level1a 2 3 8 6 2 2" xfId="2648"/>
    <cellStyle name="level1a 2 3 8 7" xfId="2649"/>
    <cellStyle name="level1a 2 3 8 7 2" xfId="2650"/>
    <cellStyle name="level1a 2 3 9" xfId="2651"/>
    <cellStyle name="level1a 2 3 9 2" xfId="2652"/>
    <cellStyle name="level1a 2 3 9 2 2" xfId="2653"/>
    <cellStyle name="level1a 2 3 9 2 2 2" xfId="2654"/>
    <cellStyle name="level1a 2 3 9 2 3" xfId="2655"/>
    <cellStyle name="level1a 2 3 9 2 3 2" xfId="2656"/>
    <cellStyle name="level1a 2 3 9 2 3 2 2" xfId="2657"/>
    <cellStyle name="level1a 2 3 9 2 4" xfId="2658"/>
    <cellStyle name="level1a 2 3 9 3" xfId="2659"/>
    <cellStyle name="level1a 2 3 9 3 2" xfId="2660"/>
    <cellStyle name="level1a 2 3 9 3 2 2" xfId="2661"/>
    <cellStyle name="level1a 2 3 9 3 3" xfId="2662"/>
    <cellStyle name="level1a 2 3 9 3 3 2" xfId="2663"/>
    <cellStyle name="level1a 2 3 9 3 3 2 2" xfId="2664"/>
    <cellStyle name="level1a 2 3 9 3 4" xfId="2665"/>
    <cellStyle name="level1a 2 3 9 4" xfId="2666"/>
    <cellStyle name="level1a 2 3 9 4 2" xfId="2667"/>
    <cellStyle name="level1a 2 3 9 5" xfId="2668"/>
    <cellStyle name="level1a 2 3 9 5 2" xfId="2669"/>
    <cellStyle name="level1a 2 3 9 5 2 2" xfId="2670"/>
    <cellStyle name="level1a 2 3 9 6" xfId="2671"/>
    <cellStyle name="level1a 2 3 9 6 2" xfId="2672"/>
    <cellStyle name="level1a 2 3_STUD aligned by INSTIT" xfId="2673"/>
    <cellStyle name="level1a 2 4" xfId="2674"/>
    <cellStyle name="level1a 2 4 10" xfId="2675"/>
    <cellStyle name="level1a 2 4 10 2" xfId="2676"/>
    <cellStyle name="level1a 2 4 2" xfId="2677"/>
    <cellStyle name="level1a 2 4 2 2" xfId="2678"/>
    <cellStyle name="level1a 2 4 2 2 2" xfId="2679"/>
    <cellStyle name="level1a 2 4 2 2 2 2" xfId="2680"/>
    <cellStyle name="level1a 2 4 2 2 2 2 2" xfId="2681"/>
    <cellStyle name="level1a 2 4 2 2 2 3" xfId="2682"/>
    <cellStyle name="level1a 2 4 2 2 2 3 2" xfId="2683"/>
    <cellStyle name="level1a 2 4 2 2 2 3 2 2" xfId="2684"/>
    <cellStyle name="level1a 2 4 2 2 2 4" xfId="2685"/>
    <cellStyle name="level1a 2 4 2 2 3" xfId="2686"/>
    <cellStyle name="level1a 2 4 2 2 3 2" xfId="2687"/>
    <cellStyle name="level1a 2 4 2 2 3 2 2" xfId="2688"/>
    <cellStyle name="level1a 2 4 2 2 3 3" xfId="2689"/>
    <cellStyle name="level1a 2 4 2 2 3 3 2" xfId="2690"/>
    <cellStyle name="level1a 2 4 2 2 3 3 2 2" xfId="2691"/>
    <cellStyle name="level1a 2 4 2 2 3 4" xfId="2692"/>
    <cellStyle name="level1a 2 4 2 2 3 4 2" xfId="2693"/>
    <cellStyle name="level1a 2 4 2 2 4" xfId="2694"/>
    <cellStyle name="level1a 2 4 2 2 5" xfId="2695"/>
    <cellStyle name="level1a 2 4 2 2 5 2" xfId="2696"/>
    <cellStyle name="level1a 2 4 2 2 6" xfId="2697"/>
    <cellStyle name="level1a 2 4 2 2 6 2" xfId="2698"/>
    <cellStyle name="level1a 2 4 2 3" xfId="2699"/>
    <cellStyle name="level1a 2 4 2 3 2" xfId="2700"/>
    <cellStyle name="level1a 2 4 2 3 2 2" xfId="2701"/>
    <cellStyle name="level1a 2 4 2 3 2 2 2" xfId="2702"/>
    <cellStyle name="level1a 2 4 2 3 2 3" xfId="2703"/>
    <cellStyle name="level1a 2 4 2 3 2 3 2" xfId="2704"/>
    <cellStyle name="level1a 2 4 2 3 2 3 2 2" xfId="2705"/>
    <cellStyle name="level1a 2 4 2 3 2 4" xfId="2706"/>
    <cellStyle name="level1a 2 4 2 3 3" xfId="2707"/>
    <cellStyle name="level1a 2 4 2 3 3 2" xfId="2708"/>
    <cellStyle name="level1a 2 4 2 3 3 2 2" xfId="2709"/>
    <cellStyle name="level1a 2 4 2 3 3 3" xfId="2710"/>
    <cellStyle name="level1a 2 4 2 3 3 3 2" xfId="2711"/>
    <cellStyle name="level1a 2 4 2 3 3 3 2 2" xfId="2712"/>
    <cellStyle name="level1a 2 4 2 3 3 4" xfId="2713"/>
    <cellStyle name="level1a 2 4 2 3 3 4 2" xfId="2714"/>
    <cellStyle name="level1a 2 4 2 3 4" xfId="2715"/>
    <cellStyle name="level1a 2 4 2 3 5" xfId="2716"/>
    <cellStyle name="level1a 2 4 2 3 5 2" xfId="2717"/>
    <cellStyle name="level1a 2 4 2 3 5 2 2" xfId="2718"/>
    <cellStyle name="level1a 2 4 2 3 6" xfId="2719"/>
    <cellStyle name="level1a 2 4 2 3 6 2" xfId="2720"/>
    <cellStyle name="level1a 2 4 2 4" xfId="2721"/>
    <cellStyle name="level1a 2 4 2 4 2" xfId="2722"/>
    <cellStyle name="level1a 2 4 2 4 2 2" xfId="2723"/>
    <cellStyle name="level1a 2 4 2 4 2 2 2" xfId="2724"/>
    <cellStyle name="level1a 2 4 2 4 2 3" xfId="2725"/>
    <cellStyle name="level1a 2 4 2 4 2 3 2" xfId="2726"/>
    <cellStyle name="level1a 2 4 2 4 2 3 2 2" xfId="2727"/>
    <cellStyle name="level1a 2 4 2 4 2 4" xfId="2728"/>
    <cellStyle name="level1a 2 4 2 4 3" xfId="2729"/>
    <cellStyle name="level1a 2 4 2 4 3 2" xfId="2730"/>
    <cellStyle name="level1a 2 4 2 4 3 2 2" xfId="2731"/>
    <cellStyle name="level1a 2 4 2 4 3 3" xfId="2732"/>
    <cellStyle name="level1a 2 4 2 4 3 3 2" xfId="2733"/>
    <cellStyle name="level1a 2 4 2 4 3 3 2 2" xfId="2734"/>
    <cellStyle name="level1a 2 4 2 4 3 4" xfId="2735"/>
    <cellStyle name="level1a 2 4 2 4 3 4 2" xfId="2736"/>
    <cellStyle name="level1a 2 4 2 4 4" xfId="2737"/>
    <cellStyle name="level1a 2 4 2 4 5" xfId="2738"/>
    <cellStyle name="level1a 2 4 2 4 5 2" xfId="2739"/>
    <cellStyle name="level1a 2 4 2 4 6" xfId="2740"/>
    <cellStyle name="level1a 2 4 2 4 6 2" xfId="2741"/>
    <cellStyle name="level1a 2 4 2 4 6 2 2" xfId="2742"/>
    <cellStyle name="level1a 2 4 2 4 7" xfId="2743"/>
    <cellStyle name="level1a 2 4 2 4 7 2" xfId="2744"/>
    <cellStyle name="level1a 2 4 2 5" xfId="2745"/>
    <cellStyle name="level1a 2 4 2 5 2" xfId="2746"/>
    <cellStyle name="level1a 2 4 2 5 2 2" xfId="2747"/>
    <cellStyle name="level1a 2 4 2 5 2 2 2" xfId="2748"/>
    <cellStyle name="level1a 2 4 2 5 2 3" xfId="2749"/>
    <cellStyle name="level1a 2 4 2 5 2 3 2" xfId="2750"/>
    <cellStyle name="level1a 2 4 2 5 2 3 2 2" xfId="2751"/>
    <cellStyle name="level1a 2 4 2 5 2 4" xfId="2752"/>
    <cellStyle name="level1a 2 4 2 5 3" xfId="2753"/>
    <cellStyle name="level1a 2 4 2 5 3 2" xfId="2754"/>
    <cellStyle name="level1a 2 4 2 5 3 2 2" xfId="2755"/>
    <cellStyle name="level1a 2 4 2 5 3 3" xfId="2756"/>
    <cellStyle name="level1a 2 4 2 5 3 3 2" xfId="2757"/>
    <cellStyle name="level1a 2 4 2 5 3 3 2 2" xfId="2758"/>
    <cellStyle name="level1a 2 4 2 5 3 4" xfId="2759"/>
    <cellStyle name="level1a 2 4 2 5 4" xfId="2760"/>
    <cellStyle name="level1a 2 4 2 5 4 2" xfId="2761"/>
    <cellStyle name="level1a 2 4 2 5 5" xfId="2762"/>
    <cellStyle name="level1a 2 4 2 5 5 2" xfId="2763"/>
    <cellStyle name="level1a 2 4 2 5 5 2 2" xfId="2764"/>
    <cellStyle name="level1a 2 4 2 5 6" xfId="2765"/>
    <cellStyle name="level1a 2 4 2 5 6 2" xfId="2766"/>
    <cellStyle name="level1a 2 4 2 6" xfId="2767"/>
    <cellStyle name="level1a 2 4 2 6 2" xfId="2768"/>
    <cellStyle name="level1a 2 4 2 6 2 2" xfId="2769"/>
    <cellStyle name="level1a 2 4 2 6 2 2 2" xfId="2770"/>
    <cellStyle name="level1a 2 4 2 6 2 3" xfId="2771"/>
    <cellStyle name="level1a 2 4 2 6 2 3 2" xfId="2772"/>
    <cellStyle name="level1a 2 4 2 6 2 3 2 2" xfId="2773"/>
    <cellStyle name="level1a 2 4 2 6 2 4" xfId="2774"/>
    <cellStyle name="level1a 2 4 2 6 3" xfId="2775"/>
    <cellStyle name="level1a 2 4 2 6 3 2" xfId="2776"/>
    <cellStyle name="level1a 2 4 2 6 3 2 2" xfId="2777"/>
    <cellStyle name="level1a 2 4 2 6 3 3" xfId="2778"/>
    <cellStyle name="level1a 2 4 2 6 3 3 2" xfId="2779"/>
    <cellStyle name="level1a 2 4 2 6 3 3 2 2" xfId="2780"/>
    <cellStyle name="level1a 2 4 2 6 3 4" xfId="2781"/>
    <cellStyle name="level1a 2 4 2 6 4" xfId="2782"/>
    <cellStyle name="level1a 2 4 2 6 4 2" xfId="2783"/>
    <cellStyle name="level1a 2 4 2 6 5" xfId="2784"/>
    <cellStyle name="level1a 2 4 2 6 5 2" xfId="2785"/>
    <cellStyle name="level1a 2 4 2 6 5 2 2" xfId="2786"/>
    <cellStyle name="level1a 2 4 2 6 6" xfId="2787"/>
    <cellStyle name="level1a 2 4 2 6 6 2" xfId="2788"/>
    <cellStyle name="level1a 2 4 2 7" xfId="2789"/>
    <cellStyle name="level1a 2 4 2 7 2" xfId="2790"/>
    <cellStyle name="level1a 2 4 2 7 2 2" xfId="2791"/>
    <cellStyle name="level1a 2 4 2 7 3" xfId="2792"/>
    <cellStyle name="level1a 2 4 2 7 3 2" xfId="2793"/>
    <cellStyle name="level1a 2 4 2 7 3 2 2" xfId="2794"/>
    <cellStyle name="level1a 2 4 2 7 4" xfId="2795"/>
    <cellStyle name="level1a 2 4 2 8" xfId="2796"/>
    <cellStyle name="level1a 2 4 2 8 2" xfId="2797"/>
    <cellStyle name="level1a 2 4 2_STUD aligned by INSTIT" xfId="2798"/>
    <cellStyle name="level1a 2 4 3" xfId="2799"/>
    <cellStyle name="level1a 2 4 3 2" xfId="2800"/>
    <cellStyle name="level1a 2 4 3 2 2" xfId="2801"/>
    <cellStyle name="level1a 2 4 3 2 2 2" xfId="2802"/>
    <cellStyle name="level1a 2 4 3 2 2 2 2" xfId="2803"/>
    <cellStyle name="level1a 2 4 3 2 2 3" xfId="2804"/>
    <cellStyle name="level1a 2 4 3 2 2 3 2" xfId="2805"/>
    <cellStyle name="level1a 2 4 3 2 2 3 2 2" xfId="2806"/>
    <cellStyle name="level1a 2 4 3 2 2 4" xfId="2807"/>
    <cellStyle name="level1a 2 4 3 2 3" xfId="2808"/>
    <cellStyle name="level1a 2 4 3 2 3 2" xfId="2809"/>
    <cellStyle name="level1a 2 4 3 2 3 2 2" xfId="2810"/>
    <cellStyle name="level1a 2 4 3 2 3 3" xfId="2811"/>
    <cellStyle name="level1a 2 4 3 2 3 3 2" xfId="2812"/>
    <cellStyle name="level1a 2 4 3 2 3 3 2 2" xfId="2813"/>
    <cellStyle name="level1a 2 4 3 2 3 4" xfId="2814"/>
    <cellStyle name="level1a 2 4 3 2 3 4 2" xfId="2815"/>
    <cellStyle name="level1a 2 4 3 2 4" xfId="2816"/>
    <cellStyle name="level1a 2 4 3 2 5" xfId="2817"/>
    <cellStyle name="level1a 2 4 3 2 5 2" xfId="2818"/>
    <cellStyle name="level1a 2 4 3 2 5 2 2" xfId="2819"/>
    <cellStyle name="level1a 2 4 3 2 6" xfId="2820"/>
    <cellStyle name="level1a 2 4 3 2 6 2" xfId="2821"/>
    <cellStyle name="level1a 2 4 3 3" xfId="2822"/>
    <cellStyle name="level1a 2 4 3 3 2" xfId="2823"/>
    <cellStyle name="level1a 2 4 3 3 2 2" xfId="2824"/>
    <cellStyle name="level1a 2 4 3 3 2 2 2" xfId="2825"/>
    <cellStyle name="level1a 2 4 3 3 2 3" xfId="2826"/>
    <cellStyle name="level1a 2 4 3 3 2 3 2" xfId="2827"/>
    <cellStyle name="level1a 2 4 3 3 2 3 2 2" xfId="2828"/>
    <cellStyle name="level1a 2 4 3 3 2 4" xfId="2829"/>
    <cellStyle name="level1a 2 4 3 3 3" xfId="2830"/>
    <cellStyle name="level1a 2 4 3 3 3 2" xfId="2831"/>
    <cellStyle name="level1a 2 4 3 3 3 2 2" xfId="2832"/>
    <cellStyle name="level1a 2 4 3 3 3 3" xfId="2833"/>
    <cellStyle name="level1a 2 4 3 3 3 3 2" xfId="2834"/>
    <cellStyle name="level1a 2 4 3 3 3 3 2 2" xfId="2835"/>
    <cellStyle name="level1a 2 4 3 3 3 4" xfId="2836"/>
    <cellStyle name="level1a 2 4 3 3 4" xfId="2837"/>
    <cellStyle name="level1a 2 4 3 3 4 2" xfId="2838"/>
    <cellStyle name="level1a 2 4 3 3 5" xfId="2839"/>
    <cellStyle name="level1a 2 4 3 3 5 2" xfId="2840"/>
    <cellStyle name="level1a 2 4 3 4" xfId="2841"/>
    <cellStyle name="level1a 2 4 3 4 2" xfId="2842"/>
    <cellStyle name="level1a 2 4 3 4 2 2" xfId="2843"/>
    <cellStyle name="level1a 2 4 3 4 2 2 2" xfId="2844"/>
    <cellStyle name="level1a 2 4 3 4 2 3" xfId="2845"/>
    <cellStyle name="level1a 2 4 3 4 2 3 2" xfId="2846"/>
    <cellStyle name="level1a 2 4 3 4 2 3 2 2" xfId="2847"/>
    <cellStyle name="level1a 2 4 3 4 2 4" xfId="2848"/>
    <cellStyle name="level1a 2 4 3 4 3" xfId="2849"/>
    <cellStyle name="level1a 2 4 3 4 3 2" xfId="2850"/>
    <cellStyle name="level1a 2 4 3 4 3 2 2" xfId="2851"/>
    <cellStyle name="level1a 2 4 3 4 3 3" xfId="2852"/>
    <cellStyle name="level1a 2 4 3 4 3 3 2" xfId="2853"/>
    <cellStyle name="level1a 2 4 3 4 3 3 2 2" xfId="2854"/>
    <cellStyle name="level1a 2 4 3 4 3 4" xfId="2855"/>
    <cellStyle name="level1a 2 4 3 4 4" xfId="2856"/>
    <cellStyle name="level1a 2 4 3 4 4 2" xfId="2857"/>
    <cellStyle name="level1a 2 4 3 4 5" xfId="2858"/>
    <cellStyle name="level1a 2 4 3 4 5 2" xfId="2859"/>
    <cellStyle name="level1a 2 4 3 4 5 2 2" xfId="2860"/>
    <cellStyle name="level1a 2 4 3 4 6" xfId="2861"/>
    <cellStyle name="level1a 2 4 3 4 6 2" xfId="2862"/>
    <cellStyle name="level1a 2 4 3 5" xfId="2863"/>
    <cellStyle name="level1a 2 4 3 5 2" xfId="2864"/>
    <cellStyle name="level1a 2 4 3 5 2 2" xfId="2865"/>
    <cellStyle name="level1a 2 4 3 5 2 2 2" xfId="2866"/>
    <cellStyle name="level1a 2 4 3 5 2 3" xfId="2867"/>
    <cellStyle name="level1a 2 4 3 5 2 3 2" xfId="2868"/>
    <cellStyle name="level1a 2 4 3 5 2 3 2 2" xfId="2869"/>
    <cellStyle name="level1a 2 4 3 5 2 4" xfId="2870"/>
    <cellStyle name="level1a 2 4 3 5 3" xfId="2871"/>
    <cellStyle name="level1a 2 4 3 5 3 2" xfId="2872"/>
    <cellStyle name="level1a 2 4 3 5 3 2 2" xfId="2873"/>
    <cellStyle name="level1a 2 4 3 5 3 3" xfId="2874"/>
    <cellStyle name="level1a 2 4 3 5 3 3 2" xfId="2875"/>
    <cellStyle name="level1a 2 4 3 5 3 3 2 2" xfId="2876"/>
    <cellStyle name="level1a 2 4 3 5 3 4" xfId="2877"/>
    <cellStyle name="level1a 2 4 3 5 4" xfId="2878"/>
    <cellStyle name="level1a 2 4 3 5 4 2" xfId="2879"/>
    <cellStyle name="level1a 2 4 3 5 5" xfId="2880"/>
    <cellStyle name="level1a 2 4 3 5 5 2" xfId="2881"/>
    <cellStyle name="level1a 2 4 3 5 5 2 2" xfId="2882"/>
    <cellStyle name="level1a 2 4 3 5 6" xfId="2883"/>
    <cellStyle name="level1a 2 4 3 5 6 2" xfId="2884"/>
    <cellStyle name="level1a 2 4 3 6" xfId="2885"/>
    <cellStyle name="level1a 2 4 3 6 2" xfId="2886"/>
    <cellStyle name="level1a 2 4 3 6 2 2" xfId="2887"/>
    <cellStyle name="level1a 2 4 3 6 2 2 2" xfId="2888"/>
    <cellStyle name="level1a 2 4 3 6 2 3" xfId="2889"/>
    <cellStyle name="level1a 2 4 3 6 2 3 2" xfId="2890"/>
    <cellStyle name="level1a 2 4 3 6 2 3 2 2" xfId="2891"/>
    <cellStyle name="level1a 2 4 3 6 2 4" xfId="2892"/>
    <cellStyle name="level1a 2 4 3 6 3" xfId="2893"/>
    <cellStyle name="level1a 2 4 3 6 3 2" xfId="2894"/>
    <cellStyle name="level1a 2 4 3 6 3 2 2" xfId="2895"/>
    <cellStyle name="level1a 2 4 3 6 3 3" xfId="2896"/>
    <cellStyle name="level1a 2 4 3 6 3 3 2" xfId="2897"/>
    <cellStyle name="level1a 2 4 3 6 3 3 2 2" xfId="2898"/>
    <cellStyle name="level1a 2 4 3 6 3 4" xfId="2899"/>
    <cellStyle name="level1a 2 4 3 6 4" xfId="2900"/>
    <cellStyle name="level1a 2 4 3 6 4 2" xfId="2901"/>
    <cellStyle name="level1a 2 4 3 6 5" xfId="2902"/>
    <cellStyle name="level1a 2 4 3 6 5 2" xfId="2903"/>
    <cellStyle name="level1a 2 4 3 6 5 2 2" xfId="2904"/>
    <cellStyle name="level1a 2 4 3 6 6" xfId="2905"/>
    <cellStyle name="level1a 2 4 3 6 6 2" xfId="2906"/>
    <cellStyle name="level1a 2 4 3 7" xfId="2907"/>
    <cellStyle name="level1a 2 4 3 7 2" xfId="2908"/>
    <cellStyle name="level1a 2 4 3 7 2 2" xfId="2909"/>
    <cellStyle name="level1a 2 4 3 7 3" xfId="2910"/>
    <cellStyle name="level1a 2 4 3 7 3 2" xfId="2911"/>
    <cellStyle name="level1a 2 4 3 7 3 2 2" xfId="2912"/>
    <cellStyle name="level1a 2 4 3 7 4" xfId="2913"/>
    <cellStyle name="level1a 2 4 3 8" xfId="2914"/>
    <cellStyle name="level1a 2 4 3 8 2" xfId="2915"/>
    <cellStyle name="level1a 2 4 3 8 2 2" xfId="2916"/>
    <cellStyle name="level1a 2 4 3 8 3" xfId="2917"/>
    <cellStyle name="level1a 2 4 3 8 3 2" xfId="2918"/>
    <cellStyle name="level1a 2 4 3 8 3 2 2" xfId="2919"/>
    <cellStyle name="level1a 2 4 3 8 4" xfId="2920"/>
    <cellStyle name="level1a 2 4 3 9" xfId="2921"/>
    <cellStyle name="level1a 2 4 3 9 2" xfId="2922"/>
    <cellStyle name="level1a 2 4 3_STUD aligned by INSTIT" xfId="2923"/>
    <cellStyle name="level1a 2 4 4" xfId="2924"/>
    <cellStyle name="level1a 2 4 4 2" xfId="2925"/>
    <cellStyle name="level1a 2 4 4 2 2" xfId="2926"/>
    <cellStyle name="level1a 2 4 4 2 2 2" xfId="2927"/>
    <cellStyle name="level1a 2 4 4 2 3" xfId="2928"/>
    <cellStyle name="level1a 2 4 4 2 3 2" xfId="2929"/>
    <cellStyle name="level1a 2 4 4 2 3 2 2" xfId="2930"/>
    <cellStyle name="level1a 2 4 4 2 4" xfId="2931"/>
    <cellStyle name="level1a 2 4 4 3" xfId="2932"/>
    <cellStyle name="level1a 2 4 4 3 2" xfId="2933"/>
    <cellStyle name="level1a 2 4 4 3 2 2" xfId="2934"/>
    <cellStyle name="level1a 2 4 4 3 3" xfId="2935"/>
    <cellStyle name="level1a 2 4 4 3 3 2" xfId="2936"/>
    <cellStyle name="level1a 2 4 4 3 3 2 2" xfId="2937"/>
    <cellStyle name="level1a 2 4 4 3 4" xfId="2938"/>
    <cellStyle name="level1a 2 4 4 3 4 2" xfId="2939"/>
    <cellStyle name="level1a 2 4 4 4" xfId="2940"/>
    <cellStyle name="level1a 2 4 4 5" xfId="2941"/>
    <cellStyle name="level1a 2 4 4 5 2" xfId="2942"/>
    <cellStyle name="level1a 2 4 4 6" xfId="2943"/>
    <cellStyle name="level1a 2 4 4 6 2" xfId="2944"/>
    <cellStyle name="level1a 2 4 5" xfId="2945"/>
    <cellStyle name="level1a 2 4 5 2" xfId="2946"/>
    <cellStyle name="level1a 2 4 5 2 2" xfId="2947"/>
    <cellStyle name="level1a 2 4 5 2 2 2" xfId="2948"/>
    <cellStyle name="level1a 2 4 5 2 3" xfId="2949"/>
    <cellStyle name="level1a 2 4 5 2 3 2" xfId="2950"/>
    <cellStyle name="level1a 2 4 5 2 3 2 2" xfId="2951"/>
    <cellStyle name="level1a 2 4 5 2 4" xfId="2952"/>
    <cellStyle name="level1a 2 4 5 3" xfId="2953"/>
    <cellStyle name="level1a 2 4 5 3 2" xfId="2954"/>
    <cellStyle name="level1a 2 4 5 3 2 2" xfId="2955"/>
    <cellStyle name="level1a 2 4 5 3 3" xfId="2956"/>
    <cellStyle name="level1a 2 4 5 3 3 2" xfId="2957"/>
    <cellStyle name="level1a 2 4 5 3 3 2 2" xfId="2958"/>
    <cellStyle name="level1a 2 4 5 3 4" xfId="2959"/>
    <cellStyle name="level1a 2 4 5 3 4 2" xfId="2960"/>
    <cellStyle name="level1a 2 4 5 4" xfId="2961"/>
    <cellStyle name="level1a 2 4 5 5" xfId="2962"/>
    <cellStyle name="level1a 2 4 5 5 2" xfId="2963"/>
    <cellStyle name="level1a 2 4 5 6" xfId="2964"/>
    <cellStyle name="level1a 2 4 5 6 2" xfId="2965"/>
    <cellStyle name="level1a 2 4 5 6 2 2" xfId="2966"/>
    <cellStyle name="level1a 2 4 5 7" xfId="2967"/>
    <cellStyle name="level1a 2 4 5 7 2" xfId="2968"/>
    <cellStyle name="level1a 2 4 6" xfId="2969"/>
    <cellStyle name="level1a 2 4 6 2" xfId="2970"/>
    <cellStyle name="level1a 2 4 6 2 2" xfId="2971"/>
    <cellStyle name="level1a 2 4 6 2 2 2" xfId="2972"/>
    <cellStyle name="level1a 2 4 6 2 3" xfId="2973"/>
    <cellStyle name="level1a 2 4 6 2 3 2" xfId="2974"/>
    <cellStyle name="level1a 2 4 6 2 3 2 2" xfId="2975"/>
    <cellStyle name="level1a 2 4 6 2 4" xfId="2976"/>
    <cellStyle name="level1a 2 4 6 3" xfId="2977"/>
    <cellStyle name="level1a 2 4 6 3 2" xfId="2978"/>
    <cellStyle name="level1a 2 4 6 3 2 2" xfId="2979"/>
    <cellStyle name="level1a 2 4 6 3 3" xfId="2980"/>
    <cellStyle name="level1a 2 4 6 3 3 2" xfId="2981"/>
    <cellStyle name="level1a 2 4 6 3 3 2 2" xfId="2982"/>
    <cellStyle name="level1a 2 4 6 3 4" xfId="2983"/>
    <cellStyle name="level1a 2 4 6 3 4 2" xfId="2984"/>
    <cellStyle name="level1a 2 4 6 4" xfId="2985"/>
    <cellStyle name="level1a 2 4 6 5" xfId="2986"/>
    <cellStyle name="level1a 2 4 6 5 2" xfId="2987"/>
    <cellStyle name="level1a 2 4 6 5 2 2" xfId="2988"/>
    <cellStyle name="level1a 2 4 6 6" xfId="2989"/>
    <cellStyle name="level1a 2 4 6 6 2" xfId="2990"/>
    <cellStyle name="level1a 2 4 7" xfId="2991"/>
    <cellStyle name="level1a 2 4 7 2" xfId="2992"/>
    <cellStyle name="level1a 2 4 7 2 2" xfId="2993"/>
    <cellStyle name="level1a 2 4 7 2 2 2" xfId="2994"/>
    <cellStyle name="level1a 2 4 7 2 3" xfId="2995"/>
    <cellStyle name="level1a 2 4 7 2 3 2" xfId="2996"/>
    <cellStyle name="level1a 2 4 7 2 3 2 2" xfId="2997"/>
    <cellStyle name="level1a 2 4 7 2 4" xfId="2998"/>
    <cellStyle name="level1a 2 4 7 3" xfId="2999"/>
    <cellStyle name="level1a 2 4 7 3 2" xfId="3000"/>
    <cellStyle name="level1a 2 4 7 3 2 2" xfId="3001"/>
    <cellStyle name="level1a 2 4 7 3 3" xfId="3002"/>
    <cellStyle name="level1a 2 4 7 3 3 2" xfId="3003"/>
    <cellStyle name="level1a 2 4 7 3 3 2 2" xfId="3004"/>
    <cellStyle name="level1a 2 4 7 3 4" xfId="3005"/>
    <cellStyle name="level1a 2 4 7 3 4 2" xfId="3006"/>
    <cellStyle name="level1a 2 4 7 4" xfId="3007"/>
    <cellStyle name="level1a 2 4 7 5" xfId="3008"/>
    <cellStyle name="level1a 2 4 7 5 2" xfId="3009"/>
    <cellStyle name="level1a 2 4 7 6" xfId="3010"/>
    <cellStyle name="level1a 2 4 7 6 2" xfId="3011"/>
    <cellStyle name="level1a 2 4 7 6 2 2" xfId="3012"/>
    <cellStyle name="level1a 2 4 7 7" xfId="3013"/>
    <cellStyle name="level1a 2 4 7 7 2" xfId="3014"/>
    <cellStyle name="level1a 2 4 8" xfId="3015"/>
    <cellStyle name="level1a 2 4 8 2" xfId="3016"/>
    <cellStyle name="level1a 2 4 8 2 2" xfId="3017"/>
    <cellStyle name="level1a 2 4 8 2 2 2" xfId="3018"/>
    <cellStyle name="level1a 2 4 8 2 3" xfId="3019"/>
    <cellStyle name="level1a 2 4 8 2 3 2" xfId="3020"/>
    <cellStyle name="level1a 2 4 8 2 3 2 2" xfId="3021"/>
    <cellStyle name="level1a 2 4 8 2 4" xfId="3022"/>
    <cellStyle name="level1a 2 4 8 3" xfId="3023"/>
    <cellStyle name="level1a 2 4 8 3 2" xfId="3024"/>
    <cellStyle name="level1a 2 4 8 3 2 2" xfId="3025"/>
    <cellStyle name="level1a 2 4 8 3 3" xfId="3026"/>
    <cellStyle name="level1a 2 4 8 3 3 2" xfId="3027"/>
    <cellStyle name="level1a 2 4 8 3 3 2 2" xfId="3028"/>
    <cellStyle name="level1a 2 4 8 3 4" xfId="3029"/>
    <cellStyle name="level1a 2 4 8 4" xfId="3030"/>
    <cellStyle name="level1a 2 4 8 4 2" xfId="3031"/>
    <cellStyle name="level1a 2 4 8 5" xfId="3032"/>
    <cellStyle name="level1a 2 4 8 5 2" xfId="3033"/>
    <cellStyle name="level1a 2 4 8 5 2 2" xfId="3034"/>
    <cellStyle name="level1a 2 4 8 6" xfId="3035"/>
    <cellStyle name="level1a 2 4 8 6 2" xfId="3036"/>
    <cellStyle name="level1a 2 4 9" xfId="3037"/>
    <cellStyle name="level1a 2 4 9 2" xfId="3038"/>
    <cellStyle name="level1a 2 4 9 2 2" xfId="3039"/>
    <cellStyle name="level1a 2 4 9 3" xfId="3040"/>
    <cellStyle name="level1a 2 4 9 3 2" xfId="3041"/>
    <cellStyle name="level1a 2 4 9 3 2 2" xfId="3042"/>
    <cellStyle name="level1a 2 4 9 4" xfId="3043"/>
    <cellStyle name="level1a 2 4_STUD aligned by INSTIT" xfId="3044"/>
    <cellStyle name="level1a 2 5" xfId="3045"/>
    <cellStyle name="level1a 2 5 2" xfId="3046"/>
    <cellStyle name="level1a 2 5 2 2" xfId="3047"/>
    <cellStyle name="level1a 2 5 2 2 2" xfId="3048"/>
    <cellStyle name="level1a 2 5 2 2 2 2" xfId="3049"/>
    <cellStyle name="level1a 2 5 2 2 3" xfId="3050"/>
    <cellStyle name="level1a 2 5 2 2 3 2" xfId="3051"/>
    <cellStyle name="level1a 2 5 2 2 3 2 2" xfId="3052"/>
    <cellStyle name="level1a 2 5 2 2 4" xfId="3053"/>
    <cellStyle name="level1a 2 5 2 3" xfId="3054"/>
    <cellStyle name="level1a 2 5 2 3 2" xfId="3055"/>
    <cellStyle name="level1a 2 5 2 3 2 2" xfId="3056"/>
    <cellStyle name="level1a 2 5 2 3 3" xfId="3057"/>
    <cellStyle name="level1a 2 5 2 3 3 2" xfId="3058"/>
    <cellStyle name="level1a 2 5 2 3 3 2 2" xfId="3059"/>
    <cellStyle name="level1a 2 5 2 3 4" xfId="3060"/>
    <cellStyle name="level1a 2 5 2 3 4 2" xfId="3061"/>
    <cellStyle name="level1a 2 5 2 4" xfId="3062"/>
    <cellStyle name="level1a 2 5 2 5" xfId="3063"/>
    <cellStyle name="level1a 2 5 2 5 2" xfId="3064"/>
    <cellStyle name="level1a 2 5 2 6" xfId="3065"/>
    <cellStyle name="level1a 2 5 2 6 2" xfId="3066"/>
    <cellStyle name="level1a 2 5 3" xfId="3067"/>
    <cellStyle name="level1a 2 5 3 2" xfId="3068"/>
    <cellStyle name="level1a 2 5 3 2 2" xfId="3069"/>
    <cellStyle name="level1a 2 5 3 2 2 2" xfId="3070"/>
    <cellStyle name="level1a 2 5 3 2 3" xfId="3071"/>
    <cellStyle name="level1a 2 5 3 2 3 2" xfId="3072"/>
    <cellStyle name="level1a 2 5 3 2 3 2 2" xfId="3073"/>
    <cellStyle name="level1a 2 5 3 2 4" xfId="3074"/>
    <cellStyle name="level1a 2 5 3 3" xfId="3075"/>
    <cellStyle name="level1a 2 5 3 3 2" xfId="3076"/>
    <cellStyle name="level1a 2 5 3 3 2 2" xfId="3077"/>
    <cellStyle name="level1a 2 5 3 3 3" xfId="3078"/>
    <cellStyle name="level1a 2 5 3 3 3 2" xfId="3079"/>
    <cellStyle name="level1a 2 5 3 3 3 2 2" xfId="3080"/>
    <cellStyle name="level1a 2 5 3 3 4" xfId="3081"/>
    <cellStyle name="level1a 2 5 3 3 4 2" xfId="3082"/>
    <cellStyle name="level1a 2 5 3 4" xfId="3083"/>
    <cellStyle name="level1a 2 5 3 5" xfId="3084"/>
    <cellStyle name="level1a 2 5 3 5 2" xfId="3085"/>
    <cellStyle name="level1a 2 5 3 5 2 2" xfId="3086"/>
    <cellStyle name="level1a 2 5 3 6" xfId="3087"/>
    <cellStyle name="level1a 2 5 3 6 2" xfId="3088"/>
    <cellStyle name="level1a 2 5 4" xfId="3089"/>
    <cellStyle name="level1a 2 5 4 2" xfId="3090"/>
    <cellStyle name="level1a 2 5 4 2 2" xfId="3091"/>
    <cellStyle name="level1a 2 5 4 2 2 2" xfId="3092"/>
    <cellStyle name="level1a 2 5 4 2 3" xfId="3093"/>
    <cellStyle name="level1a 2 5 4 2 3 2" xfId="3094"/>
    <cellStyle name="level1a 2 5 4 2 3 2 2" xfId="3095"/>
    <cellStyle name="level1a 2 5 4 2 4" xfId="3096"/>
    <cellStyle name="level1a 2 5 4 3" xfId="3097"/>
    <cellStyle name="level1a 2 5 4 3 2" xfId="3098"/>
    <cellStyle name="level1a 2 5 4 3 2 2" xfId="3099"/>
    <cellStyle name="level1a 2 5 4 3 3" xfId="3100"/>
    <cellStyle name="level1a 2 5 4 3 3 2" xfId="3101"/>
    <cellStyle name="level1a 2 5 4 3 3 2 2" xfId="3102"/>
    <cellStyle name="level1a 2 5 4 3 4" xfId="3103"/>
    <cellStyle name="level1a 2 5 4 3 4 2" xfId="3104"/>
    <cellStyle name="level1a 2 5 4 4" xfId="3105"/>
    <cellStyle name="level1a 2 5 4 5" xfId="3106"/>
    <cellStyle name="level1a 2 5 4 5 2" xfId="3107"/>
    <cellStyle name="level1a 2 5 4 6" xfId="3108"/>
    <cellStyle name="level1a 2 5 4 6 2" xfId="3109"/>
    <cellStyle name="level1a 2 5 4 6 2 2" xfId="3110"/>
    <cellStyle name="level1a 2 5 4 7" xfId="3111"/>
    <cellStyle name="level1a 2 5 4 7 2" xfId="3112"/>
    <cellStyle name="level1a 2 5 5" xfId="3113"/>
    <cellStyle name="level1a 2 5 5 2" xfId="3114"/>
    <cellStyle name="level1a 2 5 5 2 2" xfId="3115"/>
    <cellStyle name="level1a 2 5 5 2 2 2" xfId="3116"/>
    <cellStyle name="level1a 2 5 5 2 3" xfId="3117"/>
    <cellStyle name="level1a 2 5 5 2 3 2" xfId="3118"/>
    <cellStyle name="level1a 2 5 5 2 3 2 2" xfId="3119"/>
    <cellStyle name="level1a 2 5 5 2 4" xfId="3120"/>
    <cellStyle name="level1a 2 5 5 3" xfId="3121"/>
    <cellStyle name="level1a 2 5 5 3 2" xfId="3122"/>
    <cellStyle name="level1a 2 5 5 3 2 2" xfId="3123"/>
    <cellStyle name="level1a 2 5 5 3 3" xfId="3124"/>
    <cellStyle name="level1a 2 5 5 3 3 2" xfId="3125"/>
    <cellStyle name="level1a 2 5 5 3 3 2 2" xfId="3126"/>
    <cellStyle name="level1a 2 5 5 3 4" xfId="3127"/>
    <cellStyle name="level1a 2 5 5 4" xfId="3128"/>
    <cellStyle name="level1a 2 5 5 4 2" xfId="3129"/>
    <cellStyle name="level1a 2 5 5 5" xfId="3130"/>
    <cellStyle name="level1a 2 5 5 5 2" xfId="3131"/>
    <cellStyle name="level1a 2 5 5 5 2 2" xfId="3132"/>
    <cellStyle name="level1a 2 5 5 6" xfId="3133"/>
    <cellStyle name="level1a 2 5 5 6 2" xfId="3134"/>
    <cellStyle name="level1a 2 5 6" xfId="3135"/>
    <cellStyle name="level1a 2 5 6 2" xfId="3136"/>
    <cellStyle name="level1a 2 5 6 2 2" xfId="3137"/>
    <cellStyle name="level1a 2 5 6 2 2 2" xfId="3138"/>
    <cellStyle name="level1a 2 5 6 2 3" xfId="3139"/>
    <cellStyle name="level1a 2 5 6 2 3 2" xfId="3140"/>
    <cellStyle name="level1a 2 5 6 2 3 2 2" xfId="3141"/>
    <cellStyle name="level1a 2 5 6 2 4" xfId="3142"/>
    <cellStyle name="level1a 2 5 6 3" xfId="3143"/>
    <cellStyle name="level1a 2 5 6 3 2" xfId="3144"/>
    <cellStyle name="level1a 2 5 6 3 2 2" xfId="3145"/>
    <cellStyle name="level1a 2 5 6 3 3" xfId="3146"/>
    <cellStyle name="level1a 2 5 6 3 3 2" xfId="3147"/>
    <cellStyle name="level1a 2 5 6 3 3 2 2" xfId="3148"/>
    <cellStyle name="level1a 2 5 6 3 4" xfId="3149"/>
    <cellStyle name="level1a 2 5 6 4" xfId="3150"/>
    <cellStyle name="level1a 2 5 6 4 2" xfId="3151"/>
    <cellStyle name="level1a 2 5 6 5" xfId="3152"/>
    <cellStyle name="level1a 2 5 6 5 2" xfId="3153"/>
    <cellStyle name="level1a 2 5 6 5 2 2" xfId="3154"/>
    <cellStyle name="level1a 2 5 6 6" xfId="3155"/>
    <cellStyle name="level1a 2 5 6 6 2" xfId="3156"/>
    <cellStyle name="level1a 2 5 7" xfId="3157"/>
    <cellStyle name="level1a 2 5 7 2" xfId="3158"/>
    <cellStyle name="level1a 2 5 7 2 2" xfId="3159"/>
    <cellStyle name="level1a 2 5 7 3" xfId="3160"/>
    <cellStyle name="level1a 2 5 7 3 2" xfId="3161"/>
    <cellStyle name="level1a 2 5 7 3 2 2" xfId="3162"/>
    <cellStyle name="level1a 2 5 7 4" xfId="3163"/>
    <cellStyle name="level1a 2 5 8" xfId="3164"/>
    <cellStyle name="level1a 2 5 8 2" xfId="3165"/>
    <cellStyle name="level1a 2 5_STUD aligned by INSTIT" xfId="3166"/>
    <cellStyle name="level1a 2 6" xfId="3167"/>
    <cellStyle name="level1a 2 6 2" xfId="3168"/>
    <cellStyle name="level1a 2 6 2 2" xfId="3169"/>
    <cellStyle name="level1a 2 6 2 2 2" xfId="3170"/>
    <cellStyle name="level1a 2 6 2 2 2 2" xfId="3171"/>
    <cellStyle name="level1a 2 6 2 2 3" xfId="3172"/>
    <cellStyle name="level1a 2 6 2 2 3 2" xfId="3173"/>
    <cellStyle name="level1a 2 6 2 2 3 2 2" xfId="3174"/>
    <cellStyle name="level1a 2 6 2 2 4" xfId="3175"/>
    <cellStyle name="level1a 2 6 2 3" xfId="3176"/>
    <cellStyle name="level1a 2 6 2 3 2" xfId="3177"/>
    <cellStyle name="level1a 2 6 2 3 2 2" xfId="3178"/>
    <cellStyle name="level1a 2 6 2 3 3" xfId="3179"/>
    <cellStyle name="level1a 2 6 2 3 3 2" xfId="3180"/>
    <cellStyle name="level1a 2 6 2 3 3 2 2" xfId="3181"/>
    <cellStyle name="level1a 2 6 2 3 4" xfId="3182"/>
    <cellStyle name="level1a 2 6 2 3 4 2" xfId="3183"/>
    <cellStyle name="level1a 2 6 2 4" xfId="3184"/>
    <cellStyle name="level1a 2 6 2 5" xfId="3185"/>
    <cellStyle name="level1a 2 6 2 5 2" xfId="3186"/>
    <cellStyle name="level1a 2 6 2 6" xfId="3187"/>
    <cellStyle name="level1a 2 6 2 6 2" xfId="3188"/>
    <cellStyle name="level1a 2 6 2 6 2 2" xfId="3189"/>
    <cellStyle name="level1a 2 6 2 7" xfId="3190"/>
    <cellStyle name="level1a 2 6 2 7 2" xfId="3191"/>
    <cellStyle name="level1a 2 6 3" xfId="3192"/>
    <cellStyle name="level1a 2 6 3 2" xfId="3193"/>
    <cellStyle name="level1a 2 6 3 2 2" xfId="3194"/>
    <cellStyle name="level1a 2 6 3 2 2 2" xfId="3195"/>
    <cellStyle name="level1a 2 6 3 2 3" xfId="3196"/>
    <cellStyle name="level1a 2 6 3 2 3 2" xfId="3197"/>
    <cellStyle name="level1a 2 6 3 2 3 2 2" xfId="3198"/>
    <cellStyle name="level1a 2 6 3 2 4" xfId="3199"/>
    <cellStyle name="level1a 2 6 3 3" xfId="3200"/>
    <cellStyle name="level1a 2 6 3 3 2" xfId="3201"/>
    <cellStyle name="level1a 2 6 3 3 2 2" xfId="3202"/>
    <cellStyle name="level1a 2 6 3 3 3" xfId="3203"/>
    <cellStyle name="level1a 2 6 3 3 3 2" xfId="3204"/>
    <cellStyle name="level1a 2 6 3 3 3 2 2" xfId="3205"/>
    <cellStyle name="level1a 2 6 3 3 4" xfId="3206"/>
    <cellStyle name="level1a 2 6 3 3 4 2" xfId="3207"/>
    <cellStyle name="level1a 2 6 3 4" xfId="3208"/>
    <cellStyle name="level1a 2 6 3 5" xfId="3209"/>
    <cellStyle name="level1a 2 6 3 5 2" xfId="3210"/>
    <cellStyle name="level1a 2 6 4" xfId="3211"/>
    <cellStyle name="level1a 2 6 4 2" xfId="3212"/>
    <cellStyle name="level1a 2 6 4 2 2" xfId="3213"/>
    <cellStyle name="level1a 2 6 4 2 2 2" xfId="3214"/>
    <cellStyle name="level1a 2 6 4 2 3" xfId="3215"/>
    <cellStyle name="level1a 2 6 4 2 3 2" xfId="3216"/>
    <cellStyle name="level1a 2 6 4 2 3 2 2" xfId="3217"/>
    <cellStyle name="level1a 2 6 4 2 4" xfId="3218"/>
    <cellStyle name="level1a 2 6 4 3" xfId="3219"/>
    <cellStyle name="level1a 2 6 4 3 2" xfId="3220"/>
    <cellStyle name="level1a 2 6 4 3 2 2" xfId="3221"/>
    <cellStyle name="level1a 2 6 4 3 3" xfId="3222"/>
    <cellStyle name="level1a 2 6 4 3 3 2" xfId="3223"/>
    <cellStyle name="level1a 2 6 4 3 3 2 2" xfId="3224"/>
    <cellStyle name="level1a 2 6 4 3 4" xfId="3225"/>
    <cellStyle name="level1a 2 6 4 4" xfId="3226"/>
    <cellStyle name="level1a 2 6 4 4 2" xfId="3227"/>
    <cellStyle name="level1a 2 6 4 5" xfId="3228"/>
    <cellStyle name="level1a 2 6 4 5 2" xfId="3229"/>
    <cellStyle name="level1a 2 6 4 5 2 2" xfId="3230"/>
    <cellStyle name="level1a 2 6 4 6" xfId="3231"/>
    <cellStyle name="level1a 2 6 4 6 2" xfId="3232"/>
    <cellStyle name="level1a 2 6 5" xfId="3233"/>
    <cellStyle name="level1a 2 6 5 2" xfId="3234"/>
    <cellStyle name="level1a 2 6 5 2 2" xfId="3235"/>
    <cellStyle name="level1a 2 6 5 2 2 2" xfId="3236"/>
    <cellStyle name="level1a 2 6 5 2 3" xfId="3237"/>
    <cellStyle name="level1a 2 6 5 2 3 2" xfId="3238"/>
    <cellStyle name="level1a 2 6 5 2 3 2 2" xfId="3239"/>
    <cellStyle name="level1a 2 6 5 2 4" xfId="3240"/>
    <cellStyle name="level1a 2 6 5 3" xfId="3241"/>
    <cellStyle name="level1a 2 6 5 3 2" xfId="3242"/>
    <cellStyle name="level1a 2 6 5 3 2 2" xfId="3243"/>
    <cellStyle name="level1a 2 6 5 3 3" xfId="3244"/>
    <cellStyle name="level1a 2 6 5 3 3 2" xfId="3245"/>
    <cellStyle name="level1a 2 6 5 3 3 2 2" xfId="3246"/>
    <cellStyle name="level1a 2 6 5 3 4" xfId="3247"/>
    <cellStyle name="level1a 2 6 5 4" xfId="3248"/>
    <cellStyle name="level1a 2 6 5 4 2" xfId="3249"/>
    <cellStyle name="level1a 2 6 5 5" xfId="3250"/>
    <cellStyle name="level1a 2 6 5 5 2" xfId="3251"/>
    <cellStyle name="level1a 2 6 5 5 2 2" xfId="3252"/>
    <cellStyle name="level1a 2 6 5 6" xfId="3253"/>
    <cellStyle name="level1a 2 6 5 6 2" xfId="3254"/>
    <cellStyle name="level1a 2 6 6" xfId="3255"/>
    <cellStyle name="level1a 2 6 6 2" xfId="3256"/>
    <cellStyle name="level1a 2 6 6 2 2" xfId="3257"/>
    <cellStyle name="level1a 2 6 6 2 2 2" xfId="3258"/>
    <cellStyle name="level1a 2 6 6 2 3" xfId="3259"/>
    <cellStyle name="level1a 2 6 6 2 3 2" xfId="3260"/>
    <cellStyle name="level1a 2 6 6 2 3 2 2" xfId="3261"/>
    <cellStyle name="level1a 2 6 6 2 4" xfId="3262"/>
    <cellStyle name="level1a 2 6 6 3" xfId="3263"/>
    <cellStyle name="level1a 2 6 6 3 2" xfId="3264"/>
    <cellStyle name="level1a 2 6 6 3 2 2" xfId="3265"/>
    <cellStyle name="level1a 2 6 6 3 3" xfId="3266"/>
    <cellStyle name="level1a 2 6 6 3 3 2" xfId="3267"/>
    <cellStyle name="level1a 2 6 6 3 3 2 2" xfId="3268"/>
    <cellStyle name="level1a 2 6 6 3 4" xfId="3269"/>
    <cellStyle name="level1a 2 6 6 4" xfId="3270"/>
    <cellStyle name="level1a 2 6 6 4 2" xfId="3271"/>
    <cellStyle name="level1a 2 6 6 5" xfId="3272"/>
    <cellStyle name="level1a 2 6 6 5 2" xfId="3273"/>
    <cellStyle name="level1a 2 6 6 5 2 2" xfId="3274"/>
    <cellStyle name="level1a 2 6 6 6" xfId="3275"/>
    <cellStyle name="level1a 2 6 6 6 2" xfId="3276"/>
    <cellStyle name="level1a 2 6 7" xfId="3277"/>
    <cellStyle name="level1a 2 6 7 2" xfId="3278"/>
    <cellStyle name="level1a 2 6 7 2 2" xfId="3279"/>
    <cellStyle name="level1a 2 6 7 3" xfId="3280"/>
    <cellStyle name="level1a 2 6 7 3 2" xfId="3281"/>
    <cellStyle name="level1a 2 6 7 3 2 2" xfId="3282"/>
    <cellStyle name="level1a 2 6 7 4" xfId="3283"/>
    <cellStyle name="level1a 2 6 8" xfId="3284"/>
    <cellStyle name="level1a 2 6 8 2" xfId="3285"/>
    <cellStyle name="level1a 2 6 8 2 2" xfId="3286"/>
    <cellStyle name="level1a 2 6 8 3" xfId="3287"/>
    <cellStyle name="level1a 2 6 8 3 2" xfId="3288"/>
    <cellStyle name="level1a 2 6 8 3 2 2" xfId="3289"/>
    <cellStyle name="level1a 2 6 8 4" xfId="3290"/>
    <cellStyle name="level1a 2 6 9" xfId="3291"/>
    <cellStyle name="level1a 2 6 9 2" xfId="3292"/>
    <cellStyle name="level1a 2 6_STUD aligned by INSTIT" xfId="3293"/>
    <cellStyle name="level1a 2 7" xfId="3294"/>
    <cellStyle name="level1a 2 7 2" xfId="3295"/>
    <cellStyle name="level1a 2 7 2 2" xfId="3296"/>
    <cellStyle name="level1a 2 7 2 2 2" xfId="3297"/>
    <cellStyle name="level1a 2 7 2 3" xfId="3298"/>
    <cellStyle name="level1a 2 7 2 3 2" xfId="3299"/>
    <cellStyle name="level1a 2 7 2 3 2 2" xfId="3300"/>
    <cellStyle name="level1a 2 7 2 4" xfId="3301"/>
    <cellStyle name="level1a 2 7 3" xfId="3302"/>
    <cellStyle name="level1a 2 7 3 2" xfId="3303"/>
    <cellStyle name="level1a 2 7 3 2 2" xfId="3304"/>
    <cellStyle name="level1a 2 7 3 3" xfId="3305"/>
    <cellStyle name="level1a 2 7 3 3 2" xfId="3306"/>
    <cellStyle name="level1a 2 7 3 3 2 2" xfId="3307"/>
    <cellStyle name="level1a 2 7 3 4" xfId="3308"/>
    <cellStyle name="level1a 2 7 3 4 2" xfId="3309"/>
    <cellStyle name="level1a 2 7 4" xfId="3310"/>
    <cellStyle name="level1a 2 7 5" xfId="3311"/>
    <cellStyle name="level1a 2 7 5 2" xfId="3312"/>
    <cellStyle name="level1a 2 7 6" xfId="3313"/>
    <cellStyle name="level1a 2 7 6 2" xfId="3314"/>
    <cellStyle name="level1a 2 8" xfId="3315"/>
    <cellStyle name="level1a 2 8 2" xfId="3316"/>
    <cellStyle name="level1a 2 8 2 2" xfId="3317"/>
    <cellStyle name="level1a 2 8 2 2 2" xfId="3318"/>
    <cellStyle name="level1a 2 8 2 3" xfId="3319"/>
    <cellStyle name="level1a 2 8 2 3 2" xfId="3320"/>
    <cellStyle name="level1a 2 8 2 3 2 2" xfId="3321"/>
    <cellStyle name="level1a 2 8 2 4" xfId="3322"/>
    <cellStyle name="level1a 2 8 3" xfId="3323"/>
    <cellStyle name="level1a 2 8 3 2" xfId="3324"/>
    <cellStyle name="level1a 2 8 3 2 2" xfId="3325"/>
    <cellStyle name="level1a 2 8 3 3" xfId="3326"/>
    <cellStyle name="level1a 2 8 3 3 2" xfId="3327"/>
    <cellStyle name="level1a 2 8 3 3 2 2" xfId="3328"/>
    <cellStyle name="level1a 2 8 3 4" xfId="3329"/>
    <cellStyle name="level1a 2 8 3 4 2" xfId="3330"/>
    <cellStyle name="level1a 2 8 4" xfId="3331"/>
    <cellStyle name="level1a 2 8 5" xfId="3332"/>
    <cellStyle name="level1a 2 8 5 2" xfId="3333"/>
    <cellStyle name="level1a 2 8 6" xfId="3334"/>
    <cellStyle name="level1a 2 8 6 2" xfId="3335"/>
    <cellStyle name="level1a 2 8 6 2 2" xfId="3336"/>
    <cellStyle name="level1a 2 8 7" xfId="3337"/>
    <cellStyle name="level1a 2 8 7 2" xfId="3338"/>
    <cellStyle name="level1a 2 9" xfId="3339"/>
    <cellStyle name="level1a 2 9 2" xfId="3340"/>
    <cellStyle name="level1a 2 9 2 2" xfId="3341"/>
    <cellStyle name="level1a 2 9 2 2 2" xfId="3342"/>
    <cellStyle name="level1a 2 9 2 3" xfId="3343"/>
    <cellStyle name="level1a 2 9 2 3 2" xfId="3344"/>
    <cellStyle name="level1a 2 9 2 3 2 2" xfId="3345"/>
    <cellStyle name="level1a 2 9 2 4" xfId="3346"/>
    <cellStyle name="level1a 2 9 3" xfId="3347"/>
    <cellStyle name="level1a 2 9 3 2" xfId="3348"/>
    <cellStyle name="level1a 2 9 3 2 2" xfId="3349"/>
    <cellStyle name="level1a 2 9 3 3" xfId="3350"/>
    <cellStyle name="level1a 2 9 3 3 2" xfId="3351"/>
    <cellStyle name="level1a 2 9 3 3 2 2" xfId="3352"/>
    <cellStyle name="level1a 2 9 3 4" xfId="3353"/>
    <cellStyle name="level1a 2 9 3 4 2" xfId="3354"/>
    <cellStyle name="level1a 2 9 4" xfId="3355"/>
    <cellStyle name="level1a 2 9 5" xfId="3356"/>
    <cellStyle name="level1a 2 9 5 2" xfId="3357"/>
    <cellStyle name="level1a 2 9 5 2 2" xfId="3358"/>
    <cellStyle name="level1a 2 9 6" xfId="3359"/>
    <cellStyle name="level1a 2 9 6 2" xfId="3360"/>
    <cellStyle name="level1a 2_STUD aligned by INSTIT" xfId="3361"/>
    <cellStyle name="level1a 3" xfId="3362"/>
    <cellStyle name="level1a 3 10" xfId="3363"/>
    <cellStyle name="level1a 3 10 2" xfId="3364"/>
    <cellStyle name="level1a 3 10 2 2" xfId="3365"/>
    <cellStyle name="level1a 3 10 2 2 2" xfId="3366"/>
    <cellStyle name="level1a 3 10 2 3" xfId="3367"/>
    <cellStyle name="level1a 3 10 2 3 2" xfId="3368"/>
    <cellStyle name="level1a 3 10 2 3 2 2" xfId="3369"/>
    <cellStyle name="level1a 3 10 2 4" xfId="3370"/>
    <cellStyle name="level1a 3 10 3" xfId="3371"/>
    <cellStyle name="level1a 3 10 3 2" xfId="3372"/>
    <cellStyle name="level1a 3 10 3 2 2" xfId="3373"/>
    <cellStyle name="level1a 3 10 3 3" xfId="3374"/>
    <cellStyle name="level1a 3 10 3 3 2" xfId="3375"/>
    <cellStyle name="level1a 3 10 3 3 2 2" xfId="3376"/>
    <cellStyle name="level1a 3 10 3 4" xfId="3377"/>
    <cellStyle name="level1a 3 10 3 4 2" xfId="3378"/>
    <cellStyle name="level1a 3 10 4" xfId="3379"/>
    <cellStyle name="level1a 3 10 5" xfId="3380"/>
    <cellStyle name="level1a 3 10 5 2" xfId="3381"/>
    <cellStyle name="level1a 3 10 6" xfId="3382"/>
    <cellStyle name="level1a 3 10 6 2" xfId="3383"/>
    <cellStyle name="level1a 3 10 6 2 2" xfId="3384"/>
    <cellStyle name="level1a 3 10 7" xfId="3385"/>
    <cellStyle name="level1a 3 10 7 2" xfId="3386"/>
    <cellStyle name="level1a 3 11" xfId="3387"/>
    <cellStyle name="level1a 3 11 2" xfId="3388"/>
    <cellStyle name="level1a 3 11 2 2" xfId="3389"/>
    <cellStyle name="level1a 3 11 2 2 2" xfId="3390"/>
    <cellStyle name="level1a 3 11 2 3" xfId="3391"/>
    <cellStyle name="level1a 3 11 2 3 2" xfId="3392"/>
    <cellStyle name="level1a 3 11 2 3 2 2" xfId="3393"/>
    <cellStyle name="level1a 3 11 2 4" xfId="3394"/>
    <cellStyle name="level1a 3 11 3" xfId="3395"/>
    <cellStyle name="level1a 3 11 3 2" xfId="3396"/>
    <cellStyle name="level1a 3 11 3 2 2" xfId="3397"/>
    <cellStyle name="level1a 3 11 3 3" xfId="3398"/>
    <cellStyle name="level1a 3 11 3 3 2" xfId="3399"/>
    <cellStyle name="level1a 3 11 3 3 2 2" xfId="3400"/>
    <cellStyle name="level1a 3 11 3 4" xfId="3401"/>
    <cellStyle name="level1a 3 11 4" xfId="3402"/>
    <cellStyle name="level1a 3 11 4 2" xfId="3403"/>
    <cellStyle name="level1a 3 11 5" xfId="3404"/>
    <cellStyle name="level1a 3 11 5 2" xfId="3405"/>
    <cellStyle name="level1a 3 11 5 2 2" xfId="3406"/>
    <cellStyle name="level1a 3 11 6" xfId="3407"/>
    <cellStyle name="level1a 3 11 6 2" xfId="3408"/>
    <cellStyle name="level1a 3 12" xfId="3409"/>
    <cellStyle name="level1a 3 12 2" xfId="3410"/>
    <cellStyle name="level1a 3 12 2 2" xfId="3411"/>
    <cellStyle name="level1a 3 12 3" xfId="3412"/>
    <cellStyle name="level1a 3 12 3 2" xfId="3413"/>
    <cellStyle name="level1a 3 12 3 2 2" xfId="3414"/>
    <cellStyle name="level1a 3 12 4" xfId="3415"/>
    <cellStyle name="level1a 3 13" xfId="3416"/>
    <cellStyle name="level1a 3 14" xfId="3417"/>
    <cellStyle name="level1a 3 14 2" xfId="3418"/>
    <cellStyle name="level1a 3 2" xfId="3419"/>
    <cellStyle name="level1a 3 2 10" xfId="3420"/>
    <cellStyle name="level1a 3 2 10 2" xfId="3421"/>
    <cellStyle name="level1a 3 2 10 2 2" xfId="3422"/>
    <cellStyle name="level1a 3 2 10 2 2 2" xfId="3423"/>
    <cellStyle name="level1a 3 2 10 2 3" xfId="3424"/>
    <cellStyle name="level1a 3 2 10 2 3 2" xfId="3425"/>
    <cellStyle name="level1a 3 2 10 2 3 2 2" xfId="3426"/>
    <cellStyle name="level1a 3 2 10 2 4" xfId="3427"/>
    <cellStyle name="level1a 3 2 10 3" xfId="3428"/>
    <cellStyle name="level1a 3 2 10 3 2" xfId="3429"/>
    <cellStyle name="level1a 3 2 10 3 2 2" xfId="3430"/>
    <cellStyle name="level1a 3 2 10 3 3" xfId="3431"/>
    <cellStyle name="level1a 3 2 10 3 3 2" xfId="3432"/>
    <cellStyle name="level1a 3 2 10 3 3 2 2" xfId="3433"/>
    <cellStyle name="level1a 3 2 10 3 4" xfId="3434"/>
    <cellStyle name="level1a 3 2 10 4" xfId="3435"/>
    <cellStyle name="level1a 3 2 10 4 2" xfId="3436"/>
    <cellStyle name="level1a 3 2 10 5" xfId="3437"/>
    <cellStyle name="level1a 3 2 10 5 2" xfId="3438"/>
    <cellStyle name="level1a 3 2 10 5 2 2" xfId="3439"/>
    <cellStyle name="level1a 3 2 10 6" xfId="3440"/>
    <cellStyle name="level1a 3 2 10 6 2" xfId="3441"/>
    <cellStyle name="level1a 3 2 11" xfId="3442"/>
    <cellStyle name="level1a 3 2 11 2" xfId="3443"/>
    <cellStyle name="level1a 3 2 11 2 2" xfId="3444"/>
    <cellStyle name="level1a 3 2 11 3" xfId="3445"/>
    <cellStyle name="level1a 3 2 11 3 2" xfId="3446"/>
    <cellStyle name="level1a 3 2 11 3 2 2" xfId="3447"/>
    <cellStyle name="level1a 3 2 11 4" xfId="3448"/>
    <cellStyle name="level1a 3 2 12" xfId="3449"/>
    <cellStyle name="level1a 3 2 12 2" xfId="3450"/>
    <cellStyle name="level1a 3 2 2" xfId="3451"/>
    <cellStyle name="level1a 3 2 2 10" xfId="3452"/>
    <cellStyle name="level1a 3 2 2 10 2" xfId="3453"/>
    <cellStyle name="level1a 3 2 2 2" xfId="3454"/>
    <cellStyle name="level1a 3 2 2 2 2" xfId="3455"/>
    <cellStyle name="level1a 3 2 2 2 2 2" xfId="3456"/>
    <cellStyle name="level1a 3 2 2 2 2 2 2" xfId="3457"/>
    <cellStyle name="level1a 3 2 2 2 2 2 2 2" xfId="3458"/>
    <cellStyle name="level1a 3 2 2 2 2 2 3" xfId="3459"/>
    <cellStyle name="level1a 3 2 2 2 2 2 3 2" xfId="3460"/>
    <cellStyle name="level1a 3 2 2 2 2 2 3 2 2" xfId="3461"/>
    <cellStyle name="level1a 3 2 2 2 2 2 4" xfId="3462"/>
    <cellStyle name="level1a 3 2 2 2 2 3" xfId="3463"/>
    <cellStyle name="level1a 3 2 2 2 2 3 2" xfId="3464"/>
    <cellStyle name="level1a 3 2 2 2 2 3 2 2" xfId="3465"/>
    <cellStyle name="level1a 3 2 2 2 2 3 3" xfId="3466"/>
    <cellStyle name="level1a 3 2 2 2 2 3 3 2" xfId="3467"/>
    <cellStyle name="level1a 3 2 2 2 2 3 3 2 2" xfId="3468"/>
    <cellStyle name="level1a 3 2 2 2 2 3 4" xfId="3469"/>
    <cellStyle name="level1a 3 2 2 2 2 3 4 2" xfId="3470"/>
    <cellStyle name="level1a 3 2 2 2 2 4" xfId="3471"/>
    <cellStyle name="level1a 3 2 2 2 2 5" xfId="3472"/>
    <cellStyle name="level1a 3 2 2 2 2 5 2" xfId="3473"/>
    <cellStyle name="level1a 3 2 2 2 2 6" xfId="3474"/>
    <cellStyle name="level1a 3 2 2 2 2 6 2" xfId="3475"/>
    <cellStyle name="level1a 3 2 2 2 3" xfId="3476"/>
    <cellStyle name="level1a 3 2 2 2 3 2" xfId="3477"/>
    <cellStyle name="level1a 3 2 2 2 3 2 2" xfId="3478"/>
    <cellStyle name="level1a 3 2 2 2 3 2 2 2" xfId="3479"/>
    <cellStyle name="level1a 3 2 2 2 3 2 3" xfId="3480"/>
    <cellStyle name="level1a 3 2 2 2 3 2 3 2" xfId="3481"/>
    <cellStyle name="level1a 3 2 2 2 3 2 3 2 2" xfId="3482"/>
    <cellStyle name="level1a 3 2 2 2 3 2 4" xfId="3483"/>
    <cellStyle name="level1a 3 2 2 2 3 3" xfId="3484"/>
    <cellStyle name="level1a 3 2 2 2 3 3 2" xfId="3485"/>
    <cellStyle name="level1a 3 2 2 2 3 3 2 2" xfId="3486"/>
    <cellStyle name="level1a 3 2 2 2 3 3 3" xfId="3487"/>
    <cellStyle name="level1a 3 2 2 2 3 3 3 2" xfId="3488"/>
    <cellStyle name="level1a 3 2 2 2 3 3 3 2 2" xfId="3489"/>
    <cellStyle name="level1a 3 2 2 2 3 3 4" xfId="3490"/>
    <cellStyle name="level1a 3 2 2 2 3 3 4 2" xfId="3491"/>
    <cellStyle name="level1a 3 2 2 2 3 4" xfId="3492"/>
    <cellStyle name="level1a 3 2 2 2 3 5" xfId="3493"/>
    <cellStyle name="level1a 3 2 2 2 3 5 2" xfId="3494"/>
    <cellStyle name="level1a 3 2 2 2 3 5 2 2" xfId="3495"/>
    <cellStyle name="level1a 3 2 2 2 3 6" xfId="3496"/>
    <cellStyle name="level1a 3 2 2 2 3 6 2" xfId="3497"/>
    <cellStyle name="level1a 3 2 2 2 4" xfId="3498"/>
    <cellStyle name="level1a 3 2 2 2 4 2" xfId="3499"/>
    <cellStyle name="level1a 3 2 2 2 4 2 2" xfId="3500"/>
    <cellStyle name="level1a 3 2 2 2 4 2 2 2" xfId="3501"/>
    <cellStyle name="level1a 3 2 2 2 4 2 3" xfId="3502"/>
    <cellStyle name="level1a 3 2 2 2 4 2 3 2" xfId="3503"/>
    <cellStyle name="level1a 3 2 2 2 4 2 3 2 2" xfId="3504"/>
    <cellStyle name="level1a 3 2 2 2 4 2 4" xfId="3505"/>
    <cellStyle name="level1a 3 2 2 2 4 3" xfId="3506"/>
    <cellStyle name="level1a 3 2 2 2 4 3 2" xfId="3507"/>
    <cellStyle name="level1a 3 2 2 2 4 3 2 2" xfId="3508"/>
    <cellStyle name="level1a 3 2 2 2 4 3 3" xfId="3509"/>
    <cellStyle name="level1a 3 2 2 2 4 3 3 2" xfId="3510"/>
    <cellStyle name="level1a 3 2 2 2 4 3 3 2 2" xfId="3511"/>
    <cellStyle name="level1a 3 2 2 2 4 3 4" xfId="3512"/>
    <cellStyle name="level1a 3 2 2 2 4 3 4 2" xfId="3513"/>
    <cellStyle name="level1a 3 2 2 2 4 4" xfId="3514"/>
    <cellStyle name="level1a 3 2 2 2 4 5" xfId="3515"/>
    <cellStyle name="level1a 3 2 2 2 4 5 2" xfId="3516"/>
    <cellStyle name="level1a 3 2 2 2 4 6" xfId="3517"/>
    <cellStyle name="level1a 3 2 2 2 4 6 2" xfId="3518"/>
    <cellStyle name="level1a 3 2 2 2 4 6 2 2" xfId="3519"/>
    <cellStyle name="level1a 3 2 2 2 4 7" xfId="3520"/>
    <cellStyle name="level1a 3 2 2 2 4 7 2" xfId="3521"/>
    <cellStyle name="level1a 3 2 2 2 5" xfId="3522"/>
    <cellStyle name="level1a 3 2 2 2 5 2" xfId="3523"/>
    <cellStyle name="level1a 3 2 2 2 5 2 2" xfId="3524"/>
    <cellStyle name="level1a 3 2 2 2 5 2 2 2" xfId="3525"/>
    <cellStyle name="level1a 3 2 2 2 5 2 3" xfId="3526"/>
    <cellStyle name="level1a 3 2 2 2 5 2 3 2" xfId="3527"/>
    <cellStyle name="level1a 3 2 2 2 5 2 3 2 2" xfId="3528"/>
    <cellStyle name="level1a 3 2 2 2 5 2 4" xfId="3529"/>
    <cellStyle name="level1a 3 2 2 2 5 3" xfId="3530"/>
    <cellStyle name="level1a 3 2 2 2 5 3 2" xfId="3531"/>
    <cellStyle name="level1a 3 2 2 2 5 3 2 2" xfId="3532"/>
    <cellStyle name="level1a 3 2 2 2 5 3 3" xfId="3533"/>
    <cellStyle name="level1a 3 2 2 2 5 3 3 2" xfId="3534"/>
    <cellStyle name="level1a 3 2 2 2 5 3 3 2 2" xfId="3535"/>
    <cellStyle name="level1a 3 2 2 2 5 3 4" xfId="3536"/>
    <cellStyle name="level1a 3 2 2 2 5 4" xfId="3537"/>
    <cellStyle name="level1a 3 2 2 2 5 4 2" xfId="3538"/>
    <cellStyle name="level1a 3 2 2 2 5 5" xfId="3539"/>
    <cellStyle name="level1a 3 2 2 2 5 5 2" xfId="3540"/>
    <cellStyle name="level1a 3 2 2 2 5 5 2 2" xfId="3541"/>
    <cellStyle name="level1a 3 2 2 2 5 6" xfId="3542"/>
    <cellStyle name="level1a 3 2 2 2 5 6 2" xfId="3543"/>
    <cellStyle name="level1a 3 2 2 2 6" xfId="3544"/>
    <cellStyle name="level1a 3 2 2 2 6 2" xfId="3545"/>
    <cellStyle name="level1a 3 2 2 2 6 2 2" xfId="3546"/>
    <cellStyle name="level1a 3 2 2 2 6 2 2 2" xfId="3547"/>
    <cellStyle name="level1a 3 2 2 2 6 2 3" xfId="3548"/>
    <cellStyle name="level1a 3 2 2 2 6 2 3 2" xfId="3549"/>
    <cellStyle name="level1a 3 2 2 2 6 2 3 2 2" xfId="3550"/>
    <cellStyle name="level1a 3 2 2 2 6 2 4" xfId="3551"/>
    <cellStyle name="level1a 3 2 2 2 6 3" xfId="3552"/>
    <cellStyle name="level1a 3 2 2 2 6 3 2" xfId="3553"/>
    <cellStyle name="level1a 3 2 2 2 6 3 2 2" xfId="3554"/>
    <cellStyle name="level1a 3 2 2 2 6 3 3" xfId="3555"/>
    <cellStyle name="level1a 3 2 2 2 6 3 3 2" xfId="3556"/>
    <cellStyle name="level1a 3 2 2 2 6 3 3 2 2" xfId="3557"/>
    <cellStyle name="level1a 3 2 2 2 6 3 4" xfId="3558"/>
    <cellStyle name="level1a 3 2 2 2 6 4" xfId="3559"/>
    <cellStyle name="level1a 3 2 2 2 6 4 2" xfId="3560"/>
    <cellStyle name="level1a 3 2 2 2 6 5" xfId="3561"/>
    <cellStyle name="level1a 3 2 2 2 6 5 2" xfId="3562"/>
    <cellStyle name="level1a 3 2 2 2 6 5 2 2" xfId="3563"/>
    <cellStyle name="level1a 3 2 2 2 6 6" xfId="3564"/>
    <cellStyle name="level1a 3 2 2 2 6 6 2" xfId="3565"/>
    <cellStyle name="level1a 3 2 2 2 7" xfId="3566"/>
    <cellStyle name="level1a 3 2 2 2 7 2" xfId="3567"/>
    <cellStyle name="level1a 3 2 2 2 7 2 2" xfId="3568"/>
    <cellStyle name="level1a 3 2 2 2 7 3" xfId="3569"/>
    <cellStyle name="level1a 3 2 2 2 7 3 2" xfId="3570"/>
    <cellStyle name="level1a 3 2 2 2 7 3 2 2" xfId="3571"/>
    <cellStyle name="level1a 3 2 2 2 7 4" xfId="3572"/>
    <cellStyle name="level1a 3 2 2 2 8" xfId="3573"/>
    <cellStyle name="level1a 3 2 2 2 8 2" xfId="3574"/>
    <cellStyle name="level1a 3 2 2 2_STUD aligned by INSTIT" xfId="3575"/>
    <cellStyle name="level1a 3 2 2 3" xfId="3576"/>
    <cellStyle name="level1a 3 2 2 3 2" xfId="3577"/>
    <cellStyle name="level1a 3 2 2 3 2 2" xfId="3578"/>
    <cellStyle name="level1a 3 2 2 3 2 2 2" xfId="3579"/>
    <cellStyle name="level1a 3 2 2 3 2 2 2 2" xfId="3580"/>
    <cellStyle name="level1a 3 2 2 3 2 2 3" xfId="3581"/>
    <cellStyle name="level1a 3 2 2 3 2 2 3 2" xfId="3582"/>
    <cellStyle name="level1a 3 2 2 3 2 2 3 2 2" xfId="3583"/>
    <cellStyle name="level1a 3 2 2 3 2 2 4" xfId="3584"/>
    <cellStyle name="level1a 3 2 2 3 2 3" xfId="3585"/>
    <cellStyle name="level1a 3 2 2 3 2 3 2" xfId="3586"/>
    <cellStyle name="level1a 3 2 2 3 2 3 2 2" xfId="3587"/>
    <cellStyle name="level1a 3 2 2 3 2 3 3" xfId="3588"/>
    <cellStyle name="level1a 3 2 2 3 2 3 3 2" xfId="3589"/>
    <cellStyle name="level1a 3 2 2 3 2 3 3 2 2" xfId="3590"/>
    <cellStyle name="level1a 3 2 2 3 2 3 4" xfId="3591"/>
    <cellStyle name="level1a 3 2 2 3 2 3 4 2" xfId="3592"/>
    <cellStyle name="level1a 3 2 2 3 2 4" xfId="3593"/>
    <cellStyle name="level1a 3 2 2 3 2 5" xfId="3594"/>
    <cellStyle name="level1a 3 2 2 3 2 5 2" xfId="3595"/>
    <cellStyle name="level1a 3 2 2 3 2 5 2 2" xfId="3596"/>
    <cellStyle name="level1a 3 2 2 3 2 6" xfId="3597"/>
    <cellStyle name="level1a 3 2 2 3 2 6 2" xfId="3598"/>
    <cellStyle name="level1a 3 2 2 3 3" xfId="3599"/>
    <cellStyle name="level1a 3 2 2 3 3 2" xfId="3600"/>
    <cellStyle name="level1a 3 2 2 3 3 2 2" xfId="3601"/>
    <cellStyle name="level1a 3 2 2 3 3 2 2 2" xfId="3602"/>
    <cellStyle name="level1a 3 2 2 3 3 2 3" xfId="3603"/>
    <cellStyle name="level1a 3 2 2 3 3 2 3 2" xfId="3604"/>
    <cellStyle name="level1a 3 2 2 3 3 2 3 2 2" xfId="3605"/>
    <cellStyle name="level1a 3 2 2 3 3 2 4" xfId="3606"/>
    <cellStyle name="level1a 3 2 2 3 3 3" xfId="3607"/>
    <cellStyle name="level1a 3 2 2 3 3 3 2" xfId="3608"/>
    <cellStyle name="level1a 3 2 2 3 3 3 2 2" xfId="3609"/>
    <cellStyle name="level1a 3 2 2 3 3 3 3" xfId="3610"/>
    <cellStyle name="level1a 3 2 2 3 3 3 3 2" xfId="3611"/>
    <cellStyle name="level1a 3 2 2 3 3 3 3 2 2" xfId="3612"/>
    <cellStyle name="level1a 3 2 2 3 3 3 4" xfId="3613"/>
    <cellStyle name="level1a 3 2 2 3 3 4" xfId="3614"/>
    <cellStyle name="level1a 3 2 2 3 3 4 2" xfId="3615"/>
    <cellStyle name="level1a 3 2 2 3 3 5" xfId="3616"/>
    <cellStyle name="level1a 3 2 2 3 3 5 2" xfId="3617"/>
    <cellStyle name="level1a 3 2 2 3 4" xfId="3618"/>
    <cellStyle name="level1a 3 2 2 3 4 2" xfId="3619"/>
    <cellStyle name="level1a 3 2 2 3 4 2 2" xfId="3620"/>
    <cellStyle name="level1a 3 2 2 3 4 2 2 2" xfId="3621"/>
    <cellStyle name="level1a 3 2 2 3 4 2 3" xfId="3622"/>
    <cellStyle name="level1a 3 2 2 3 4 2 3 2" xfId="3623"/>
    <cellStyle name="level1a 3 2 2 3 4 2 3 2 2" xfId="3624"/>
    <cellStyle name="level1a 3 2 2 3 4 2 4" xfId="3625"/>
    <cellStyle name="level1a 3 2 2 3 4 3" xfId="3626"/>
    <cellStyle name="level1a 3 2 2 3 4 3 2" xfId="3627"/>
    <cellStyle name="level1a 3 2 2 3 4 3 2 2" xfId="3628"/>
    <cellStyle name="level1a 3 2 2 3 4 3 3" xfId="3629"/>
    <cellStyle name="level1a 3 2 2 3 4 3 3 2" xfId="3630"/>
    <cellStyle name="level1a 3 2 2 3 4 3 3 2 2" xfId="3631"/>
    <cellStyle name="level1a 3 2 2 3 4 3 4" xfId="3632"/>
    <cellStyle name="level1a 3 2 2 3 4 4" xfId="3633"/>
    <cellStyle name="level1a 3 2 2 3 4 4 2" xfId="3634"/>
    <cellStyle name="level1a 3 2 2 3 4 5" xfId="3635"/>
    <cellStyle name="level1a 3 2 2 3 4 5 2" xfId="3636"/>
    <cellStyle name="level1a 3 2 2 3 4 5 2 2" xfId="3637"/>
    <cellStyle name="level1a 3 2 2 3 4 6" xfId="3638"/>
    <cellStyle name="level1a 3 2 2 3 4 6 2" xfId="3639"/>
    <cellStyle name="level1a 3 2 2 3 5" xfId="3640"/>
    <cellStyle name="level1a 3 2 2 3 5 2" xfId="3641"/>
    <cellStyle name="level1a 3 2 2 3 5 2 2" xfId="3642"/>
    <cellStyle name="level1a 3 2 2 3 5 2 2 2" xfId="3643"/>
    <cellStyle name="level1a 3 2 2 3 5 2 3" xfId="3644"/>
    <cellStyle name="level1a 3 2 2 3 5 2 3 2" xfId="3645"/>
    <cellStyle name="level1a 3 2 2 3 5 2 3 2 2" xfId="3646"/>
    <cellStyle name="level1a 3 2 2 3 5 2 4" xfId="3647"/>
    <cellStyle name="level1a 3 2 2 3 5 3" xfId="3648"/>
    <cellStyle name="level1a 3 2 2 3 5 3 2" xfId="3649"/>
    <cellStyle name="level1a 3 2 2 3 5 3 2 2" xfId="3650"/>
    <cellStyle name="level1a 3 2 2 3 5 3 3" xfId="3651"/>
    <cellStyle name="level1a 3 2 2 3 5 3 3 2" xfId="3652"/>
    <cellStyle name="level1a 3 2 2 3 5 3 3 2 2" xfId="3653"/>
    <cellStyle name="level1a 3 2 2 3 5 3 4" xfId="3654"/>
    <cellStyle name="level1a 3 2 2 3 5 4" xfId="3655"/>
    <cellStyle name="level1a 3 2 2 3 5 4 2" xfId="3656"/>
    <cellStyle name="level1a 3 2 2 3 5 5" xfId="3657"/>
    <cellStyle name="level1a 3 2 2 3 5 5 2" xfId="3658"/>
    <cellStyle name="level1a 3 2 2 3 5 5 2 2" xfId="3659"/>
    <cellStyle name="level1a 3 2 2 3 5 6" xfId="3660"/>
    <cellStyle name="level1a 3 2 2 3 5 6 2" xfId="3661"/>
    <cellStyle name="level1a 3 2 2 3 6" xfId="3662"/>
    <cellStyle name="level1a 3 2 2 3 6 2" xfId="3663"/>
    <cellStyle name="level1a 3 2 2 3 6 2 2" xfId="3664"/>
    <cellStyle name="level1a 3 2 2 3 6 2 2 2" xfId="3665"/>
    <cellStyle name="level1a 3 2 2 3 6 2 3" xfId="3666"/>
    <cellStyle name="level1a 3 2 2 3 6 2 3 2" xfId="3667"/>
    <cellStyle name="level1a 3 2 2 3 6 2 3 2 2" xfId="3668"/>
    <cellStyle name="level1a 3 2 2 3 6 2 4" xfId="3669"/>
    <cellStyle name="level1a 3 2 2 3 6 3" xfId="3670"/>
    <cellStyle name="level1a 3 2 2 3 6 3 2" xfId="3671"/>
    <cellStyle name="level1a 3 2 2 3 6 3 2 2" xfId="3672"/>
    <cellStyle name="level1a 3 2 2 3 6 3 3" xfId="3673"/>
    <cellStyle name="level1a 3 2 2 3 6 3 3 2" xfId="3674"/>
    <cellStyle name="level1a 3 2 2 3 6 3 3 2 2" xfId="3675"/>
    <cellStyle name="level1a 3 2 2 3 6 3 4" xfId="3676"/>
    <cellStyle name="level1a 3 2 2 3 6 4" xfId="3677"/>
    <cellStyle name="level1a 3 2 2 3 6 4 2" xfId="3678"/>
    <cellStyle name="level1a 3 2 2 3 6 5" xfId="3679"/>
    <cellStyle name="level1a 3 2 2 3 6 5 2" xfId="3680"/>
    <cellStyle name="level1a 3 2 2 3 6 5 2 2" xfId="3681"/>
    <cellStyle name="level1a 3 2 2 3 6 6" xfId="3682"/>
    <cellStyle name="level1a 3 2 2 3 6 6 2" xfId="3683"/>
    <cellStyle name="level1a 3 2 2 3 7" xfId="3684"/>
    <cellStyle name="level1a 3 2 2 3 7 2" xfId="3685"/>
    <cellStyle name="level1a 3 2 2 3 7 2 2" xfId="3686"/>
    <cellStyle name="level1a 3 2 2 3 7 3" xfId="3687"/>
    <cellStyle name="level1a 3 2 2 3 7 3 2" xfId="3688"/>
    <cellStyle name="level1a 3 2 2 3 7 3 2 2" xfId="3689"/>
    <cellStyle name="level1a 3 2 2 3 7 4" xfId="3690"/>
    <cellStyle name="level1a 3 2 2 3 8" xfId="3691"/>
    <cellStyle name="level1a 3 2 2 3 8 2" xfId="3692"/>
    <cellStyle name="level1a 3 2 2 3 8 2 2" xfId="3693"/>
    <cellStyle name="level1a 3 2 2 3 8 3" xfId="3694"/>
    <cellStyle name="level1a 3 2 2 3 8 3 2" xfId="3695"/>
    <cellStyle name="level1a 3 2 2 3 8 3 2 2" xfId="3696"/>
    <cellStyle name="level1a 3 2 2 3 8 4" xfId="3697"/>
    <cellStyle name="level1a 3 2 2 3 9" xfId="3698"/>
    <cellStyle name="level1a 3 2 2 3 9 2" xfId="3699"/>
    <cellStyle name="level1a 3 2 2 3_STUD aligned by INSTIT" xfId="3700"/>
    <cellStyle name="level1a 3 2 2 4" xfId="3701"/>
    <cellStyle name="level1a 3 2 2 4 2" xfId="3702"/>
    <cellStyle name="level1a 3 2 2 4 2 2" xfId="3703"/>
    <cellStyle name="level1a 3 2 2 4 2 2 2" xfId="3704"/>
    <cellStyle name="level1a 3 2 2 4 2 3" xfId="3705"/>
    <cellStyle name="level1a 3 2 2 4 2 3 2" xfId="3706"/>
    <cellStyle name="level1a 3 2 2 4 2 3 2 2" xfId="3707"/>
    <cellStyle name="level1a 3 2 2 4 2 4" xfId="3708"/>
    <cellStyle name="level1a 3 2 2 4 3" xfId="3709"/>
    <cellStyle name="level1a 3 2 2 4 3 2" xfId="3710"/>
    <cellStyle name="level1a 3 2 2 4 3 2 2" xfId="3711"/>
    <cellStyle name="level1a 3 2 2 4 3 3" xfId="3712"/>
    <cellStyle name="level1a 3 2 2 4 3 3 2" xfId="3713"/>
    <cellStyle name="level1a 3 2 2 4 3 3 2 2" xfId="3714"/>
    <cellStyle name="level1a 3 2 2 4 3 4" xfId="3715"/>
    <cellStyle name="level1a 3 2 2 4 3 4 2" xfId="3716"/>
    <cellStyle name="level1a 3 2 2 4 4" xfId="3717"/>
    <cellStyle name="level1a 3 2 2 4 5" xfId="3718"/>
    <cellStyle name="level1a 3 2 2 4 5 2" xfId="3719"/>
    <cellStyle name="level1a 3 2 2 4 6" xfId="3720"/>
    <cellStyle name="level1a 3 2 2 4 6 2" xfId="3721"/>
    <cellStyle name="level1a 3 2 2 5" xfId="3722"/>
    <cellStyle name="level1a 3 2 2 5 2" xfId="3723"/>
    <cellStyle name="level1a 3 2 2 5 2 2" xfId="3724"/>
    <cellStyle name="level1a 3 2 2 5 2 2 2" xfId="3725"/>
    <cellStyle name="level1a 3 2 2 5 2 3" xfId="3726"/>
    <cellStyle name="level1a 3 2 2 5 2 3 2" xfId="3727"/>
    <cellStyle name="level1a 3 2 2 5 2 3 2 2" xfId="3728"/>
    <cellStyle name="level1a 3 2 2 5 2 4" xfId="3729"/>
    <cellStyle name="level1a 3 2 2 5 3" xfId="3730"/>
    <cellStyle name="level1a 3 2 2 5 3 2" xfId="3731"/>
    <cellStyle name="level1a 3 2 2 5 3 2 2" xfId="3732"/>
    <cellStyle name="level1a 3 2 2 5 3 3" xfId="3733"/>
    <cellStyle name="level1a 3 2 2 5 3 3 2" xfId="3734"/>
    <cellStyle name="level1a 3 2 2 5 3 3 2 2" xfId="3735"/>
    <cellStyle name="level1a 3 2 2 5 3 4" xfId="3736"/>
    <cellStyle name="level1a 3 2 2 5 3 4 2" xfId="3737"/>
    <cellStyle name="level1a 3 2 2 5 4" xfId="3738"/>
    <cellStyle name="level1a 3 2 2 5 5" xfId="3739"/>
    <cellStyle name="level1a 3 2 2 5 5 2" xfId="3740"/>
    <cellStyle name="level1a 3 2 2 5 6" xfId="3741"/>
    <cellStyle name="level1a 3 2 2 5 6 2" xfId="3742"/>
    <cellStyle name="level1a 3 2 2 5 6 2 2" xfId="3743"/>
    <cellStyle name="level1a 3 2 2 5 7" xfId="3744"/>
    <cellStyle name="level1a 3 2 2 5 7 2" xfId="3745"/>
    <cellStyle name="level1a 3 2 2 6" xfId="3746"/>
    <cellStyle name="level1a 3 2 2 6 2" xfId="3747"/>
    <cellStyle name="level1a 3 2 2 6 2 2" xfId="3748"/>
    <cellStyle name="level1a 3 2 2 6 2 2 2" xfId="3749"/>
    <cellStyle name="level1a 3 2 2 6 2 3" xfId="3750"/>
    <cellStyle name="level1a 3 2 2 6 2 3 2" xfId="3751"/>
    <cellStyle name="level1a 3 2 2 6 2 3 2 2" xfId="3752"/>
    <cellStyle name="level1a 3 2 2 6 2 4" xfId="3753"/>
    <cellStyle name="level1a 3 2 2 6 3" xfId="3754"/>
    <cellStyle name="level1a 3 2 2 6 3 2" xfId="3755"/>
    <cellStyle name="level1a 3 2 2 6 3 2 2" xfId="3756"/>
    <cellStyle name="level1a 3 2 2 6 3 3" xfId="3757"/>
    <cellStyle name="level1a 3 2 2 6 3 3 2" xfId="3758"/>
    <cellStyle name="level1a 3 2 2 6 3 3 2 2" xfId="3759"/>
    <cellStyle name="level1a 3 2 2 6 3 4" xfId="3760"/>
    <cellStyle name="level1a 3 2 2 6 3 4 2" xfId="3761"/>
    <cellStyle name="level1a 3 2 2 6 4" xfId="3762"/>
    <cellStyle name="level1a 3 2 2 6 5" xfId="3763"/>
    <cellStyle name="level1a 3 2 2 6 5 2" xfId="3764"/>
    <cellStyle name="level1a 3 2 2 6 5 2 2" xfId="3765"/>
    <cellStyle name="level1a 3 2 2 6 6" xfId="3766"/>
    <cellStyle name="level1a 3 2 2 6 6 2" xfId="3767"/>
    <cellStyle name="level1a 3 2 2 7" xfId="3768"/>
    <cellStyle name="level1a 3 2 2 7 2" xfId="3769"/>
    <cellStyle name="level1a 3 2 2 7 2 2" xfId="3770"/>
    <cellStyle name="level1a 3 2 2 7 2 2 2" xfId="3771"/>
    <cellStyle name="level1a 3 2 2 7 2 3" xfId="3772"/>
    <cellStyle name="level1a 3 2 2 7 2 3 2" xfId="3773"/>
    <cellStyle name="level1a 3 2 2 7 2 3 2 2" xfId="3774"/>
    <cellStyle name="level1a 3 2 2 7 2 4" xfId="3775"/>
    <cellStyle name="level1a 3 2 2 7 3" xfId="3776"/>
    <cellStyle name="level1a 3 2 2 7 3 2" xfId="3777"/>
    <cellStyle name="level1a 3 2 2 7 3 2 2" xfId="3778"/>
    <cellStyle name="level1a 3 2 2 7 3 3" xfId="3779"/>
    <cellStyle name="level1a 3 2 2 7 3 3 2" xfId="3780"/>
    <cellStyle name="level1a 3 2 2 7 3 3 2 2" xfId="3781"/>
    <cellStyle name="level1a 3 2 2 7 3 4" xfId="3782"/>
    <cellStyle name="level1a 3 2 2 7 3 4 2" xfId="3783"/>
    <cellStyle name="level1a 3 2 2 7 4" xfId="3784"/>
    <cellStyle name="level1a 3 2 2 7 5" xfId="3785"/>
    <cellStyle name="level1a 3 2 2 7 5 2" xfId="3786"/>
    <cellStyle name="level1a 3 2 2 7 6" xfId="3787"/>
    <cellStyle name="level1a 3 2 2 7 6 2" xfId="3788"/>
    <cellStyle name="level1a 3 2 2 7 6 2 2" xfId="3789"/>
    <cellStyle name="level1a 3 2 2 7 7" xfId="3790"/>
    <cellStyle name="level1a 3 2 2 7 7 2" xfId="3791"/>
    <cellStyle name="level1a 3 2 2 8" xfId="3792"/>
    <cellStyle name="level1a 3 2 2 8 2" xfId="3793"/>
    <cellStyle name="level1a 3 2 2 8 2 2" xfId="3794"/>
    <cellStyle name="level1a 3 2 2 8 2 2 2" xfId="3795"/>
    <cellStyle name="level1a 3 2 2 8 2 3" xfId="3796"/>
    <cellStyle name="level1a 3 2 2 8 2 3 2" xfId="3797"/>
    <cellStyle name="level1a 3 2 2 8 2 3 2 2" xfId="3798"/>
    <cellStyle name="level1a 3 2 2 8 2 4" xfId="3799"/>
    <cellStyle name="level1a 3 2 2 8 3" xfId="3800"/>
    <cellStyle name="level1a 3 2 2 8 3 2" xfId="3801"/>
    <cellStyle name="level1a 3 2 2 8 3 2 2" xfId="3802"/>
    <cellStyle name="level1a 3 2 2 8 3 3" xfId="3803"/>
    <cellStyle name="level1a 3 2 2 8 3 3 2" xfId="3804"/>
    <cellStyle name="level1a 3 2 2 8 3 3 2 2" xfId="3805"/>
    <cellStyle name="level1a 3 2 2 8 3 4" xfId="3806"/>
    <cellStyle name="level1a 3 2 2 8 4" xfId="3807"/>
    <cellStyle name="level1a 3 2 2 8 4 2" xfId="3808"/>
    <cellStyle name="level1a 3 2 2 8 5" xfId="3809"/>
    <cellStyle name="level1a 3 2 2 8 5 2" xfId="3810"/>
    <cellStyle name="level1a 3 2 2 8 5 2 2" xfId="3811"/>
    <cellStyle name="level1a 3 2 2 8 6" xfId="3812"/>
    <cellStyle name="level1a 3 2 2 8 6 2" xfId="3813"/>
    <cellStyle name="level1a 3 2 2 9" xfId="3814"/>
    <cellStyle name="level1a 3 2 2 9 2" xfId="3815"/>
    <cellStyle name="level1a 3 2 2 9 2 2" xfId="3816"/>
    <cellStyle name="level1a 3 2 2 9 3" xfId="3817"/>
    <cellStyle name="level1a 3 2 2 9 3 2" xfId="3818"/>
    <cellStyle name="level1a 3 2 2 9 3 2 2" xfId="3819"/>
    <cellStyle name="level1a 3 2 2 9 4" xfId="3820"/>
    <cellStyle name="level1a 3 2 2_STUD aligned by INSTIT" xfId="3821"/>
    <cellStyle name="level1a 3 2 3" xfId="3822"/>
    <cellStyle name="level1a 3 2 3 10" xfId="3823"/>
    <cellStyle name="level1a 3 2 3 10 2" xfId="3824"/>
    <cellStyle name="level1a 3 2 3 2" xfId="3825"/>
    <cellStyle name="level1a 3 2 3 2 2" xfId="3826"/>
    <cellStyle name="level1a 3 2 3 2 2 2" xfId="3827"/>
    <cellStyle name="level1a 3 2 3 2 2 2 2" xfId="3828"/>
    <cellStyle name="level1a 3 2 3 2 2 2 2 2" xfId="3829"/>
    <cellStyle name="level1a 3 2 3 2 2 2 3" xfId="3830"/>
    <cellStyle name="level1a 3 2 3 2 2 2 3 2" xfId="3831"/>
    <cellStyle name="level1a 3 2 3 2 2 2 3 2 2" xfId="3832"/>
    <cellStyle name="level1a 3 2 3 2 2 2 4" xfId="3833"/>
    <cellStyle name="level1a 3 2 3 2 2 3" xfId="3834"/>
    <cellStyle name="level1a 3 2 3 2 2 3 2" xfId="3835"/>
    <cellStyle name="level1a 3 2 3 2 2 3 2 2" xfId="3836"/>
    <cellStyle name="level1a 3 2 3 2 2 3 3" xfId="3837"/>
    <cellStyle name="level1a 3 2 3 2 2 3 3 2" xfId="3838"/>
    <cellStyle name="level1a 3 2 3 2 2 3 3 2 2" xfId="3839"/>
    <cellStyle name="level1a 3 2 3 2 2 3 4" xfId="3840"/>
    <cellStyle name="level1a 3 2 3 2 2 3 4 2" xfId="3841"/>
    <cellStyle name="level1a 3 2 3 2 2 4" xfId="3842"/>
    <cellStyle name="level1a 3 2 3 2 2 5" xfId="3843"/>
    <cellStyle name="level1a 3 2 3 2 2 5 2" xfId="3844"/>
    <cellStyle name="level1a 3 2 3 2 2 6" xfId="3845"/>
    <cellStyle name="level1a 3 2 3 2 2 6 2" xfId="3846"/>
    <cellStyle name="level1a 3 2 3 2 3" xfId="3847"/>
    <cellStyle name="level1a 3 2 3 2 3 2" xfId="3848"/>
    <cellStyle name="level1a 3 2 3 2 3 2 2" xfId="3849"/>
    <cellStyle name="level1a 3 2 3 2 3 2 2 2" xfId="3850"/>
    <cellStyle name="level1a 3 2 3 2 3 2 3" xfId="3851"/>
    <cellStyle name="level1a 3 2 3 2 3 2 3 2" xfId="3852"/>
    <cellStyle name="level1a 3 2 3 2 3 2 3 2 2" xfId="3853"/>
    <cellStyle name="level1a 3 2 3 2 3 2 4" xfId="3854"/>
    <cellStyle name="level1a 3 2 3 2 3 3" xfId="3855"/>
    <cellStyle name="level1a 3 2 3 2 3 3 2" xfId="3856"/>
    <cellStyle name="level1a 3 2 3 2 3 3 2 2" xfId="3857"/>
    <cellStyle name="level1a 3 2 3 2 3 3 3" xfId="3858"/>
    <cellStyle name="level1a 3 2 3 2 3 3 3 2" xfId="3859"/>
    <cellStyle name="level1a 3 2 3 2 3 3 3 2 2" xfId="3860"/>
    <cellStyle name="level1a 3 2 3 2 3 3 4" xfId="3861"/>
    <cellStyle name="level1a 3 2 3 2 3 3 4 2" xfId="3862"/>
    <cellStyle name="level1a 3 2 3 2 3 4" xfId="3863"/>
    <cellStyle name="level1a 3 2 3 2 3 5" xfId="3864"/>
    <cellStyle name="level1a 3 2 3 2 3 5 2" xfId="3865"/>
    <cellStyle name="level1a 3 2 3 2 3 5 2 2" xfId="3866"/>
    <cellStyle name="level1a 3 2 3 2 3 6" xfId="3867"/>
    <cellStyle name="level1a 3 2 3 2 3 6 2" xfId="3868"/>
    <cellStyle name="level1a 3 2 3 2 4" xfId="3869"/>
    <cellStyle name="level1a 3 2 3 2 4 2" xfId="3870"/>
    <cellStyle name="level1a 3 2 3 2 4 2 2" xfId="3871"/>
    <cellStyle name="level1a 3 2 3 2 4 2 2 2" xfId="3872"/>
    <cellStyle name="level1a 3 2 3 2 4 2 3" xfId="3873"/>
    <cellStyle name="level1a 3 2 3 2 4 2 3 2" xfId="3874"/>
    <cellStyle name="level1a 3 2 3 2 4 2 3 2 2" xfId="3875"/>
    <cellStyle name="level1a 3 2 3 2 4 2 4" xfId="3876"/>
    <cellStyle name="level1a 3 2 3 2 4 3" xfId="3877"/>
    <cellStyle name="level1a 3 2 3 2 4 3 2" xfId="3878"/>
    <cellStyle name="level1a 3 2 3 2 4 3 2 2" xfId="3879"/>
    <cellStyle name="level1a 3 2 3 2 4 3 3" xfId="3880"/>
    <cellStyle name="level1a 3 2 3 2 4 3 3 2" xfId="3881"/>
    <cellStyle name="level1a 3 2 3 2 4 3 3 2 2" xfId="3882"/>
    <cellStyle name="level1a 3 2 3 2 4 3 4" xfId="3883"/>
    <cellStyle name="level1a 3 2 3 2 4 3 4 2" xfId="3884"/>
    <cellStyle name="level1a 3 2 3 2 4 4" xfId="3885"/>
    <cellStyle name="level1a 3 2 3 2 4 5" xfId="3886"/>
    <cellStyle name="level1a 3 2 3 2 4 5 2" xfId="3887"/>
    <cellStyle name="level1a 3 2 3 2 4 6" xfId="3888"/>
    <cellStyle name="level1a 3 2 3 2 4 6 2" xfId="3889"/>
    <cellStyle name="level1a 3 2 3 2 4 6 2 2" xfId="3890"/>
    <cellStyle name="level1a 3 2 3 2 4 7" xfId="3891"/>
    <cellStyle name="level1a 3 2 3 2 4 7 2" xfId="3892"/>
    <cellStyle name="level1a 3 2 3 2 5" xfId="3893"/>
    <cellStyle name="level1a 3 2 3 2 5 2" xfId="3894"/>
    <cellStyle name="level1a 3 2 3 2 5 2 2" xfId="3895"/>
    <cellStyle name="level1a 3 2 3 2 5 2 2 2" xfId="3896"/>
    <cellStyle name="level1a 3 2 3 2 5 2 3" xfId="3897"/>
    <cellStyle name="level1a 3 2 3 2 5 2 3 2" xfId="3898"/>
    <cellStyle name="level1a 3 2 3 2 5 2 3 2 2" xfId="3899"/>
    <cellStyle name="level1a 3 2 3 2 5 2 4" xfId="3900"/>
    <cellStyle name="level1a 3 2 3 2 5 3" xfId="3901"/>
    <cellStyle name="level1a 3 2 3 2 5 3 2" xfId="3902"/>
    <cellStyle name="level1a 3 2 3 2 5 3 2 2" xfId="3903"/>
    <cellStyle name="level1a 3 2 3 2 5 3 3" xfId="3904"/>
    <cellStyle name="level1a 3 2 3 2 5 3 3 2" xfId="3905"/>
    <cellStyle name="level1a 3 2 3 2 5 3 3 2 2" xfId="3906"/>
    <cellStyle name="level1a 3 2 3 2 5 3 4" xfId="3907"/>
    <cellStyle name="level1a 3 2 3 2 5 4" xfId="3908"/>
    <cellStyle name="level1a 3 2 3 2 5 4 2" xfId="3909"/>
    <cellStyle name="level1a 3 2 3 2 5 5" xfId="3910"/>
    <cellStyle name="level1a 3 2 3 2 5 5 2" xfId="3911"/>
    <cellStyle name="level1a 3 2 3 2 5 5 2 2" xfId="3912"/>
    <cellStyle name="level1a 3 2 3 2 5 6" xfId="3913"/>
    <cellStyle name="level1a 3 2 3 2 5 6 2" xfId="3914"/>
    <cellStyle name="level1a 3 2 3 2 6" xfId="3915"/>
    <cellStyle name="level1a 3 2 3 2 6 2" xfId="3916"/>
    <cellStyle name="level1a 3 2 3 2 6 2 2" xfId="3917"/>
    <cellStyle name="level1a 3 2 3 2 6 2 2 2" xfId="3918"/>
    <cellStyle name="level1a 3 2 3 2 6 2 3" xfId="3919"/>
    <cellStyle name="level1a 3 2 3 2 6 2 3 2" xfId="3920"/>
    <cellStyle name="level1a 3 2 3 2 6 2 3 2 2" xfId="3921"/>
    <cellStyle name="level1a 3 2 3 2 6 2 4" xfId="3922"/>
    <cellStyle name="level1a 3 2 3 2 6 3" xfId="3923"/>
    <cellStyle name="level1a 3 2 3 2 6 3 2" xfId="3924"/>
    <cellStyle name="level1a 3 2 3 2 6 3 2 2" xfId="3925"/>
    <cellStyle name="level1a 3 2 3 2 6 3 3" xfId="3926"/>
    <cellStyle name="level1a 3 2 3 2 6 3 3 2" xfId="3927"/>
    <cellStyle name="level1a 3 2 3 2 6 3 3 2 2" xfId="3928"/>
    <cellStyle name="level1a 3 2 3 2 6 3 4" xfId="3929"/>
    <cellStyle name="level1a 3 2 3 2 6 4" xfId="3930"/>
    <cellStyle name="level1a 3 2 3 2 6 4 2" xfId="3931"/>
    <cellStyle name="level1a 3 2 3 2 6 5" xfId="3932"/>
    <cellStyle name="level1a 3 2 3 2 6 5 2" xfId="3933"/>
    <cellStyle name="level1a 3 2 3 2 6 5 2 2" xfId="3934"/>
    <cellStyle name="level1a 3 2 3 2 6 6" xfId="3935"/>
    <cellStyle name="level1a 3 2 3 2 6 6 2" xfId="3936"/>
    <cellStyle name="level1a 3 2 3 2 7" xfId="3937"/>
    <cellStyle name="level1a 3 2 3 2 7 2" xfId="3938"/>
    <cellStyle name="level1a 3 2 3 2 7 2 2" xfId="3939"/>
    <cellStyle name="level1a 3 2 3 2 7 3" xfId="3940"/>
    <cellStyle name="level1a 3 2 3 2 7 3 2" xfId="3941"/>
    <cellStyle name="level1a 3 2 3 2 7 3 2 2" xfId="3942"/>
    <cellStyle name="level1a 3 2 3 2 7 4" xfId="3943"/>
    <cellStyle name="level1a 3 2 3 2 8" xfId="3944"/>
    <cellStyle name="level1a 3 2 3 2 8 2" xfId="3945"/>
    <cellStyle name="level1a 3 2 3 2_STUD aligned by INSTIT" xfId="3946"/>
    <cellStyle name="level1a 3 2 3 3" xfId="3947"/>
    <cellStyle name="level1a 3 2 3 3 2" xfId="3948"/>
    <cellStyle name="level1a 3 2 3 3 2 2" xfId="3949"/>
    <cellStyle name="level1a 3 2 3 3 2 2 2" xfId="3950"/>
    <cellStyle name="level1a 3 2 3 3 2 2 2 2" xfId="3951"/>
    <cellStyle name="level1a 3 2 3 3 2 2 3" xfId="3952"/>
    <cellStyle name="level1a 3 2 3 3 2 2 3 2" xfId="3953"/>
    <cellStyle name="level1a 3 2 3 3 2 2 3 2 2" xfId="3954"/>
    <cellStyle name="level1a 3 2 3 3 2 2 4" xfId="3955"/>
    <cellStyle name="level1a 3 2 3 3 2 3" xfId="3956"/>
    <cellStyle name="level1a 3 2 3 3 2 3 2" xfId="3957"/>
    <cellStyle name="level1a 3 2 3 3 2 3 2 2" xfId="3958"/>
    <cellStyle name="level1a 3 2 3 3 2 3 3" xfId="3959"/>
    <cellStyle name="level1a 3 2 3 3 2 3 3 2" xfId="3960"/>
    <cellStyle name="level1a 3 2 3 3 2 3 3 2 2" xfId="3961"/>
    <cellStyle name="level1a 3 2 3 3 2 3 4" xfId="3962"/>
    <cellStyle name="level1a 3 2 3 3 2 3 4 2" xfId="3963"/>
    <cellStyle name="level1a 3 2 3 3 2 4" xfId="3964"/>
    <cellStyle name="level1a 3 2 3 3 2 5" xfId="3965"/>
    <cellStyle name="level1a 3 2 3 3 2 5 2" xfId="3966"/>
    <cellStyle name="level1a 3 2 3 3 2 5 2 2" xfId="3967"/>
    <cellStyle name="level1a 3 2 3 3 2 6" xfId="3968"/>
    <cellStyle name="level1a 3 2 3 3 2 6 2" xfId="3969"/>
    <cellStyle name="level1a 3 2 3 3 3" xfId="3970"/>
    <cellStyle name="level1a 3 2 3 3 3 2" xfId="3971"/>
    <cellStyle name="level1a 3 2 3 3 3 2 2" xfId="3972"/>
    <cellStyle name="level1a 3 2 3 3 3 2 2 2" xfId="3973"/>
    <cellStyle name="level1a 3 2 3 3 3 2 3" xfId="3974"/>
    <cellStyle name="level1a 3 2 3 3 3 2 3 2" xfId="3975"/>
    <cellStyle name="level1a 3 2 3 3 3 2 3 2 2" xfId="3976"/>
    <cellStyle name="level1a 3 2 3 3 3 2 4" xfId="3977"/>
    <cellStyle name="level1a 3 2 3 3 3 3" xfId="3978"/>
    <cellStyle name="level1a 3 2 3 3 3 3 2" xfId="3979"/>
    <cellStyle name="level1a 3 2 3 3 3 3 2 2" xfId="3980"/>
    <cellStyle name="level1a 3 2 3 3 3 3 3" xfId="3981"/>
    <cellStyle name="level1a 3 2 3 3 3 3 3 2" xfId="3982"/>
    <cellStyle name="level1a 3 2 3 3 3 3 3 2 2" xfId="3983"/>
    <cellStyle name="level1a 3 2 3 3 3 3 4" xfId="3984"/>
    <cellStyle name="level1a 3 2 3 3 3 4" xfId="3985"/>
    <cellStyle name="level1a 3 2 3 3 3 4 2" xfId="3986"/>
    <cellStyle name="level1a 3 2 3 3 3 5" xfId="3987"/>
    <cellStyle name="level1a 3 2 3 3 3 5 2" xfId="3988"/>
    <cellStyle name="level1a 3 2 3 3 4" xfId="3989"/>
    <cellStyle name="level1a 3 2 3 3 4 2" xfId="3990"/>
    <cellStyle name="level1a 3 2 3 3 4 2 2" xfId="3991"/>
    <cellStyle name="level1a 3 2 3 3 4 2 2 2" xfId="3992"/>
    <cellStyle name="level1a 3 2 3 3 4 2 3" xfId="3993"/>
    <cellStyle name="level1a 3 2 3 3 4 2 3 2" xfId="3994"/>
    <cellStyle name="level1a 3 2 3 3 4 2 3 2 2" xfId="3995"/>
    <cellStyle name="level1a 3 2 3 3 4 2 4" xfId="3996"/>
    <cellStyle name="level1a 3 2 3 3 4 3" xfId="3997"/>
    <cellStyle name="level1a 3 2 3 3 4 3 2" xfId="3998"/>
    <cellStyle name="level1a 3 2 3 3 4 3 2 2" xfId="3999"/>
    <cellStyle name="level1a 3 2 3 3 4 3 3" xfId="4000"/>
    <cellStyle name="level1a 3 2 3 3 4 3 3 2" xfId="4001"/>
    <cellStyle name="level1a 3 2 3 3 4 3 3 2 2" xfId="4002"/>
    <cellStyle name="level1a 3 2 3 3 4 3 4" xfId="4003"/>
    <cellStyle name="level1a 3 2 3 3 4 4" xfId="4004"/>
    <cellStyle name="level1a 3 2 3 3 4 4 2" xfId="4005"/>
    <cellStyle name="level1a 3 2 3 3 4 5" xfId="4006"/>
    <cellStyle name="level1a 3 2 3 3 4 5 2" xfId="4007"/>
    <cellStyle name="level1a 3 2 3 3 4 5 2 2" xfId="4008"/>
    <cellStyle name="level1a 3 2 3 3 4 6" xfId="4009"/>
    <cellStyle name="level1a 3 2 3 3 4 6 2" xfId="4010"/>
    <cellStyle name="level1a 3 2 3 3 5" xfId="4011"/>
    <cellStyle name="level1a 3 2 3 3 5 2" xfId="4012"/>
    <cellStyle name="level1a 3 2 3 3 5 2 2" xfId="4013"/>
    <cellStyle name="level1a 3 2 3 3 5 2 2 2" xfId="4014"/>
    <cellStyle name="level1a 3 2 3 3 5 2 3" xfId="4015"/>
    <cellStyle name="level1a 3 2 3 3 5 2 3 2" xfId="4016"/>
    <cellStyle name="level1a 3 2 3 3 5 2 3 2 2" xfId="4017"/>
    <cellStyle name="level1a 3 2 3 3 5 2 4" xfId="4018"/>
    <cellStyle name="level1a 3 2 3 3 5 3" xfId="4019"/>
    <cellStyle name="level1a 3 2 3 3 5 3 2" xfId="4020"/>
    <cellStyle name="level1a 3 2 3 3 5 3 2 2" xfId="4021"/>
    <cellStyle name="level1a 3 2 3 3 5 3 3" xfId="4022"/>
    <cellStyle name="level1a 3 2 3 3 5 3 3 2" xfId="4023"/>
    <cellStyle name="level1a 3 2 3 3 5 3 3 2 2" xfId="4024"/>
    <cellStyle name="level1a 3 2 3 3 5 3 4" xfId="4025"/>
    <cellStyle name="level1a 3 2 3 3 5 4" xfId="4026"/>
    <cellStyle name="level1a 3 2 3 3 5 4 2" xfId="4027"/>
    <cellStyle name="level1a 3 2 3 3 5 5" xfId="4028"/>
    <cellStyle name="level1a 3 2 3 3 5 5 2" xfId="4029"/>
    <cellStyle name="level1a 3 2 3 3 5 5 2 2" xfId="4030"/>
    <cellStyle name="level1a 3 2 3 3 5 6" xfId="4031"/>
    <cellStyle name="level1a 3 2 3 3 5 6 2" xfId="4032"/>
    <cellStyle name="level1a 3 2 3 3 6" xfId="4033"/>
    <cellStyle name="level1a 3 2 3 3 6 2" xfId="4034"/>
    <cellStyle name="level1a 3 2 3 3 6 2 2" xfId="4035"/>
    <cellStyle name="level1a 3 2 3 3 6 2 2 2" xfId="4036"/>
    <cellStyle name="level1a 3 2 3 3 6 2 3" xfId="4037"/>
    <cellStyle name="level1a 3 2 3 3 6 2 3 2" xfId="4038"/>
    <cellStyle name="level1a 3 2 3 3 6 2 3 2 2" xfId="4039"/>
    <cellStyle name="level1a 3 2 3 3 6 2 4" xfId="4040"/>
    <cellStyle name="level1a 3 2 3 3 6 3" xfId="4041"/>
    <cellStyle name="level1a 3 2 3 3 6 3 2" xfId="4042"/>
    <cellStyle name="level1a 3 2 3 3 6 3 2 2" xfId="4043"/>
    <cellStyle name="level1a 3 2 3 3 6 3 3" xfId="4044"/>
    <cellStyle name="level1a 3 2 3 3 6 3 3 2" xfId="4045"/>
    <cellStyle name="level1a 3 2 3 3 6 3 3 2 2" xfId="4046"/>
    <cellStyle name="level1a 3 2 3 3 6 3 4" xfId="4047"/>
    <cellStyle name="level1a 3 2 3 3 6 4" xfId="4048"/>
    <cellStyle name="level1a 3 2 3 3 6 4 2" xfId="4049"/>
    <cellStyle name="level1a 3 2 3 3 6 5" xfId="4050"/>
    <cellStyle name="level1a 3 2 3 3 6 5 2" xfId="4051"/>
    <cellStyle name="level1a 3 2 3 3 6 5 2 2" xfId="4052"/>
    <cellStyle name="level1a 3 2 3 3 6 6" xfId="4053"/>
    <cellStyle name="level1a 3 2 3 3 6 6 2" xfId="4054"/>
    <cellStyle name="level1a 3 2 3 3 7" xfId="4055"/>
    <cellStyle name="level1a 3 2 3 3 7 2" xfId="4056"/>
    <cellStyle name="level1a 3 2 3 3 7 2 2" xfId="4057"/>
    <cellStyle name="level1a 3 2 3 3 7 3" xfId="4058"/>
    <cellStyle name="level1a 3 2 3 3 7 3 2" xfId="4059"/>
    <cellStyle name="level1a 3 2 3 3 7 3 2 2" xfId="4060"/>
    <cellStyle name="level1a 3 2 3 3 7 4" xfId="4061"/>
    <cellStyle name="level1a 3 2 3 3 8" xfId="4062"/>
    <cellStyle name="level1a 3 2 3 3 8 2" xfId="4063"/>
    <cellStyle name="level1a 3 2 3 3 8 2 2" xfId="4064"/>
    <cellStyle name="level1a 3 2 3 3 8 3" xfId="4065"/>
    <cellStyle name="level1a 3 2 3 3 8 3 2" xfId="4066"/>
    <cellStyle name="level1a 3 2 3 3 8 3 2 2" xfId="4067"/>
    <cellStyle name="level1a 3 2 3 3 8 4" xfId="4068"/>
    <cellStyle name="level1a 3 2 3 3 9" xfId="4069"/>
    <cellStyle name="level1a 3 2 3 3 9 2" xfId="4070"/>
    <cellStyle name="level1a 3 2 3 3_STUD aligned by INSTIT" xfId="4071"/>
    <cellStyle name="level1a 3 2 3 4" xfId="4072"/>
    <cellStyle name="level1a 3 2 3 4 2" xfId="4073"/>
    <cellStyle name="level1a 3 2 3 4 2 2" xfId="4074"/>
    <cellStyle name="level1a 3 2 3 4 2 2 2" xfId="4075"/>
    <cellStyle name="level1a 3 2 3 4 2 3" xfId="4076"/>
    <cellStyle name="level1a 3 2 3 4 2 3 2" xfId="4077"/>
    <cellStyle name="level1a 3 2 3 4 2 3 2 2" xfId="4078"/>
    <cellStyle name="level1a 3 2 3 4 2 4" xfId="4079"/>
    <cellStyle name="level1a 3 2 3 4 3" xfId="4080"/>
    <cellStyle name="level1a 3 2 3 4 3 2" xfId="4081"/>
    <cellStyle name="level1a 3 2 3 4 3 2 2" xfId="4082"/>
    <cellStyle name="level1a 3 2 3 4 3 3" xfId="4083"/>
    <cellStyle name="level1a 3 2 3 4 3 3 2" xfId="4084"/>
    <cellStyle name="level1a 3 2 3 4 3 3 2 2" xfId="4085"/>
    <cellStyle name="level1a 3 2 3 4 3 4" xfId="4086"/>
    <cellStyle name="level1a 3 2 3 4 3 4 2" xfId="4087"/>
    <cellStyle name="level1a 3 2 3 4 4" xfId="4088"/>
    <cellStyle name="level1a 3 2 3 4 5" xfId="4089"/>
    <cellStyle name="level1a 3 2 3 4 5 2" xfId="4090"/>
    <cellStyle name="level1a 3 2 3 4 6" xfId="4091"/>
    <cellStyle name="level1a 3 2 3 4 6 2" xfId="4092"/>
    <cellStyle name="level1a 3 2 3 5" xfId="4093"/>
    <cellStyle name="level1a 3 2 3 5 2" xfId="4094"/>
    <cellStyle name="level1a 3 2 3 5 2 2" xfId="4095"/>
    <cellStyle name="level1a 3 2 3 5 2 2 2" xfId="4096"/>
    <cellStyle name="level1a 3 2 3 5 2 3" xfId="4097"/>
    <cellStyle name="level1a 3 2 3 5 2 3 2" xfId="4098"/>
    <cellStyle name="level1a 3 2 3 5 2 3 2 2" xfId="4099"/>
    <cellStyle name="level1a 3 2 3 5 2 4" xfId="4100"/>
    <cellStyle name="level1a 3 2 3 5 3" xfId="4101"/>
    <cellStyle name="level1a 3 2 3 5 3 2" xfId="4102"/>
    <cellStyle name="level1a 3 2 3 5 3 2 2" xfId="4103"/>
    <cellStyle name="level1a 3 2 3 5 3 3" xfId="4104"/>
    <cellStyle name="level1a 3 2 3 5 3 3 2" xfId="4105"/>
    <cellStyle name="level1a 3 2 3 5 3 3 2 2" xfId="4106"/>
    <cellStyle name="level1a 3 2 3 5 3 4" xfId="4107"/>
    <cellStyle name="level1a 3 2 3 5 3 4 2" xfId="4108"/>
    <cellStyle name="level1a 3 2 3 5 4" xfId="4109"/>
    <cellStyle name="level1a 3 2 3 5 5" xfId="4110"/>
    <cellStyle name="level1a 3 2 3 5 5 2" xfId="4111"/>
    <cellStyle name="level1a 3 2 3 5 6" xfId="4112"/>
    <cellStyle name="level1a 3 2 3 5 6 2" xfId="4113"/>
    <cellStyle name="level1a 3 2 3 5 6 2 2" xfId="4114"/>
    <cellStyle name="level1a 3 2 3 5 7" xfId="4115"/>
    <cellStyle name="level1a 3 2 3 5 7 2" xfId="4116"/>
    <cellStyle name="level1a 3 2 3 6" xfId="4117"/>
    <cellStyle name="level1a 3 2 3 6 2" xfId="4118"/>
    <cellStyle name="level1a 3 2 3 6 2 2" xfId="4119"/>
    <cellStyle name="level1a 3 2 3 6 2 2 2" xfId="4120"/>
    <cellStyle name="level1a 3 2 3 6 2 3" xfId="4121"/>
    <cellStyle name="level1a 3 2 3 6 2 3 2" xfId="4122"/>
    <cellStyle name="level1a 3 2 3 6 2 3 2 2" xfId="4123"/>
    <cellStyle name="level1a 3 2 3 6 2 4" xfId="4124"/>
    <cellStyle name="level1a 3 2 3 6 3" xfId="4125"/>
    <cellStyle name="level1a 3 2 3 6 3 2" xfId="4126"/>
    <cellStyle name="level1a 3 2 3 6 3 2 2" xfId="4127"/>
    <cellStyle name="level1a 3 2 3 6 3 3" xfId="4128"/>
    <cellStyle name="level1a 3 2 3 6 3 3 2" xfId="4129"/>
    <cellStyle name="level1a 3 2 3 6 3 3 2 2" xfId="4130"/>
    <cellStyle name="level1a 3 2 3 6 3 4" xfId="4131"/>
    <cellStyle name="level1a 3 2 3 6 3 4 2" xfId="4132"/>
    <cellStyle name="level1a 3 2 3 6 4" xfId="4133"/>
    <cellStyle name="level1a 3 2 3 6 5" xfId="4134"/>
    <cellStyle name="level1a 3 2 3 6 5 2" xfId="4135"/>
    <cellStyle name="level1a 3 2 3 6 5 2 2" xfId="4136"/>
    <cellStyle name="level1a 3 2 3 6 6" xfId="4137"/>
    <cellStyle name="level1a 3 2 3 6 6 2" xfId="4138"/>
    <cellStyle name="level1a 3 2 3 7" xfId="4139"/>
    <cellStyle name="level1a 3 2 3 7 2" xfId="4140"/>
    <cellStyle name="level1a 3 2 3 7 2 2" xfId="4141"/>
    <cellStyle name="level1a 3 2 3 7 2 2 2" xfId="4142"/>
    <cellStyle name="level1a 3 2 3 7 2 3" xfId="4143"/>
    <cellStyle name="level1a 3 2 3 7 2 3 2" xfId="4144"/>
    <cellStyle name="level1a 3 2 3 7 2 3 2 2" xfId="4145"/>
    <cellStyle name="level1a 3 2 3 7 2 4" xfId="4146"/>
    <cellStyle name="level1a 3 2 3 7 3" xfId="4147"/>
    <cellStyle name="level1a 3 2 3 7 3 2" xfId="4148"/>
    <cellStyle name="level1a 3 2 3 7 3 2 2" xfId="4149"/>
    <cellStyle name="level1a 3 2 3 7 3 3" xfId="4150"/>
    <cellStyle name="level1a 3 2 3 7 3 3 2" xfId="4151"/>
    <cellStyle name="level1a 3 2 3 7 3 3 2 2" xfId="4152"/>
    <cellStyle name="level1a 3 2 3 7 3 4" xfId="4153"/>
    <cellStyle name="level1a 3 2 3 7 3 4 2" xfId="4154"/>
    <cellStyle name="level1a 3 2 3 7 4" xfId="4155"/>
    <cellStyle name="level1a 3 2 3 7 5" xfId="4156"/>
    <cellStyle name="level1a 3 2 3 7 5 2" xfId="4157"/>
    <cellStyle name="level1a 3 2 3 7 6" xfId="4158"/>
    <cellStyle name="level1a 3 2 3 7 6 2" xfId="4159"/>
    <cellStyle name="level1a 3 2 3 7 6 2 2" xfId="4160"/>
    <cellStyle name="level1a 3 2 3 7 7" xfId="4161"/>
    <cellStyle name="level1a 3 2 3 7 7 2" xfId="4162"/>
    <cellStyle name="level1a 3 2 3 8" xfId="4163"/>
    <cellStyle name="level1a 3 2 3 8 2" xfId="4164"/>
    <cellStyle name="level1a 3 2 3 8 2 2" xfId="4165"/>
    <cellStyle name="level1a 3 2 3 8 2 2 2" xfId="4166"/>
    <cellStyle name="level1a 3 2 3 8 2 3" xfId="4167"/>
    <cellStyle name="level1a 3 2 3 8 2 3 2" xfId="4168"/>
    <cellStyle name="level1a 3 2 3 8 2 3 2 2" xfId="4169"/>
    <cellStyle name="level1a 3 2 3 8 2 4" xfId="4170"/>
    <cellStyle name="level1a 3 2 3 8 3" xfId="4171"/>
    <cellStyle name="level1a 3 2 3 8 3 2" xfId="4172"/>
    <cellStyle name="level1a 3 2 3 8 3 2 2" xfId="4173"/>
    <cellStyle name="level1a 3 2 3 8 3 3" xfId="4174"/>
    <cellStyle name="level1a 3 2 3 8 3 3 2" xfId="4175"/>
    <cellStyle name="level1a 3 2 3 8 3 3 2 2" xfId="4176"/>
    <cellStyle name="level1a 3 2 3 8 3 4" xfId="4177"/>
    <cellStyle name="level1a 3 2 3 8 4" xfId="4178"/>
    <cellStyle name="level1a 3 2 3 8 4 2" xfId="4179"/>
    <cellStyle name="level1a 3 2 3 8 5" xfId="4180"/>
    <cellStyle name="level1a 3 2 3 8 5 2" xfId="4181"/>
    <cellStyle name="level1a 3 2 3 8 5 2 2" xfId="4182"/>
    <cellStyle name="level1a 3 2 3 8 6" xfId="4183"/>
    <cellStyle name="level1a 3 2 3 8 6 2" xfId="4184"/>
    <cellStyle name="level1a 3 2 3 9" xfId="4185"/>
    <cellStyle name="level1a 3 2 3 9 2" xfId="4186"/>
    <cellStyle name="level1a 3 2 3 9 2 2" xfId="4187"/>
    <cellStyle name="level1a 3 2 3 9 3" xfId="4188"/>
    <cellStyle name="level1a 3 2 3 9 3 2" xfId="4189"/>
    <cellStyle name="level1a 3 2 3 9 3 2 2" xfId="4190"/>
    <cellStyle name="level1a 3 2 3 9 4" xfId="4191"/>
    <cellStyle name="level1a 3 2 3_STUD aligned by INSTIT" xfId="4192"/>
    <cellStyle name="level1a 3 2 4" xfId="4193"/>
    <cellStyle name="level1a 3 2 4 2" xfId="4194"/>
    <cellStyle name="level1a 3 2 4 2 2" xfId="4195"/>
    <cellStyle name="level1a 3 2 4 2 2 2" xfId="4196"/>
    <cellStyle name="level1a 3 2 4 2 2 2 2" xfId="4197"/>
    <cellStyle name="level1a 3 2 4 2 2 3" xfId="4198"/>
    <cellStyle name="level1a 3 2 4 2 2 3 2" xfId="4199"/>
    <cellStyle name="level1a 3 2 4 2 2 3 2 2" xfId="4200"/>
    <cellStyle name="level1a 3 2 4 2 2 4" xfId="4201"/>
    <cellStyle name="level1a 3 2 4 2 3" xfId="4202"/>
    <cellStyle name="level1a 3 2 4 2 3 2" xfId="4203"/>
    <cellStyle name="level1a 3 2 4 2 3 2 2" xfId="4204"/>
    <cellStyle name="level1a 3 2 4 2 3 3" xfId="4205"/>
    <cellStyle name="level1a 3 2 4 2 3 3 2" xfId="4206"/>
    <cellStyle name="level1a 3 2 4 2 3 3 2 2" xfId="4207"/>
    <cellStyle name="level1a 3 2 4 2 3 4" xfId="4208"/>
    <cellStyle name="level1a 3 2 4 2 3 4 2" xfId="4209"/>
    <cellStyle name="level1a 3 2 4 2 4" xfId="4210"/>
    <cellStyle name="level1a 3 2 4 2 5" xfId="4211"/>
    <cellStyle name="level1a 3 2 4 2 5 2" xfId="4212"/>
    <cellStyle name="level1a 3 2 4 2 6" xfId="4213"/>
    <cellStyle name="level1a 3 2 4 2 6 2" xfId="4214"/>
    <cellStyle name="level1a 3 2 4 3" xfId="4215"/>
    <cellStyle name="level1a 3 2 4 3 2" xfId="4216"/>
    <cellStyle name="level1a 3 2 4 3 2 2" xfId="4217"/>
    <cellStyle name="level1a 3 2 4 3 2 2 2" xfId="4218"/>
    <cellStyle name="level1a 3 2 4 3 2 3" xfId="4219"/>
    <cellStyle name="level1a 3 2 4 3 2 3 2" xfId="4220"/>
    <cellStyle name="level1a 3 2 4 3 2 3 2 2" xfId="4221"/>
    <cellStyle name="level1a 3 2 4 3 2 4" xfId="4222"/>
    <cellStyle name="level1a 3 2 4 3 3" xfId="4223"/>
    <cellStyle name="level1a 3 2 4 3 3 2" xfId="4224"/>
    <cellStyle name="level1a 3 2 4 3 3 2 2" xfId="4225"/>
    <cellStyle name="level1a 3 2 4 3 3 3" xfId="4226"/>
    <cellStyle name="level1a 3 2 4 3 3 3 2" xfId="4227"/>
    <cellStyle name="level1a 3 2 4 3 3 3 2 2" xfId="4228"/>
    <cellStyle name="level1a 3 2 4 3 3 4" xfId="4229"/>
    <cellStyle name="level1a 3 2 4 3 3 4 2" xfId="4230"/>
    <cellStyle name="level1a 3 2 4 3 4" xfId="4231"/>
    <cellStyle name="level1a 3 2 4 3 5" xfId="4232"/>
    <cellStyle name="level1a 3 2 4 3 5 2" xfId="4233"/>
    <cellStyle name="level1a 3 2 4 3 5 2 2" xfId="4234"/>
    <cellStyle name="level1a 3 2 4 3 6" xfId="4235"/>
    <cellStyle name="level1a 3 2 4 3 6 2" xfId="4236"/>
    <cellStyle name="level1a 3 2 4 4" xfId="4237"/>
    <cellStyle name="level1a 3 2 4 4 2" xfId="4238"/>
    <cellStyle name="level1a 3 2 4 4 2 2" xfId="4239"/>
    <cellStyle name="level1a 3 2 4 4 2 2 2" xfId="4240"/>
    <cellStyle name="level1a 3 2 4 4 2 3" xfId="4241"/>
    <cellStyle name="level1a 3 2 4 4 2 3 2" xfId="4242"/>
    <cellStyle name="level1a 3 2 4 4 2 3 2 2" xfId="4243"/>
    <cellStyle name="level1a 3 2 4 4 2 4" xfId="4244"/>
    <cellStyle name="level1a 3 2 4 4 3" xfId="4245"/>
    <cellStyle name="level1a 3 2 4 4 3 2" xfId="4246"/>
    <cellStyle name="level1a 3 2 4 4 3 2 2" xfId="4247"/>
    <cellStyle name="level1a 3 2 4 4 3 3" xfId="4248"/>
    <cellStyle name="level1a 3 2 4 4 3 3 2" xfId="4249"/>
    <cellStyle name="level1a 3 2 4 4 3 3 2 2" xfId="4250"/>
    <cellStyle name="level1a 3 2 4 4 3 4" xfId="4251"/>
    <cellStyle name="level1a 3 2 4 4 3 4 2" xfId="4252"/>
    <cellStyle name="level1a 3 2 4 4 4" xfId="4253"/>
    <cellStyle name="level1a 3 2 4 4 5" xfId="4254"/>
    <cellStyle name="level1a 3 2 4 4 5 2" xfId="4255"/>
    <cellStyle name="level1a 3 2 4 4 6" xfId="4256"/>
    <cellStyle name="level1a 3 2 4 4 6 2" xfId="4257"/>
    <cellStyle name="level1a 3 2 4 4 6 2 2" xfId="4258"/>
    <cellStyle name="level1a 3 2 4 4 7" xfId="4259"/>
    <cellStyle name="level1a 3 2 4 4 7 2" xfId="4260"/>
    <cellStyle name="level1a 3 2 4 5" xfId="4261"/>
    <cellStyle name="level1a 3 2 4 5 2" xfId="4262"/>
    <cellStyle name="level1a 3 2 4 5 2 2" xfId="4263"/>
    <cellStyle name="level1a 3 2 4 5 2 2 2" xfId="4264"/>
    <cellStyle name="level1a 3 2 4 5 2 3" xfId="4265"/>
    <cellStyle name="level1a 3 2 4 5 2 3 2" xfId="4266"/>
    <cellStyle name="level1a 3 2 4 5 2 3 2 2" xfId="4267"/>
    <cellStyle name="level1a 3 2 4 5 2 4" xfId="4268"/>
    <cellStyle name="level1a 3 2 4 5 3" xfId="4269"/>
    <cellStyle name="level1a 3 2 4 5 3 2" xfId="4270"/>
    <cellStyle name="level1a 3 2 4 5 3 2 2" xfId="4271"/>
    <cellStyle name="level1a 3 2 4 5 3 3" xfId="4272"/>
    <cellStyle name="level1a 3 2 4 5 3 3 2" xfId="4273"/>
    <cellStyle name="level1a 3 2 4 5 3 3 2 2" xfId="4274"/>
    <cellStyle name="level1a 3 2 4 5 3 4" xfId="4275"/>
    <cellStyle name="level1a 3 2 4 5 4" xfId="4276"/>
    <cellStyle name="level1a 3 2 4 5 4 2" xfId="4277"/>
    <cellStyle name="level1a 3 2 4 5 5" xfId="4278"/>
    <cellStyle name="level1a 3 2 4 5 5 2" xfId="4279"/>
    <cellStyle name="level1a 3 2 4 5 5 2 2" xfId="4280"/>
    <cellStyle name="level1a 3 2 4 5 6" xfId="4281"/>
    <cellStyle name="level1a 3 2 4 5 6 2" xfId="4282"/>
    <cellStyle name="level1a 3 2 4 6" xfId="4283"/>
    <cellStyle name="level1a 3 2 4 6 2" xfId="4284"/>
    <cellStyle name="level1a 3 2 4 6 2 2" xfId="4285"/>
    <cellStyle name="level1a 3 2 4 6 2 2 2" xfId="4286"/>
    <cellStyle name="level1a 3 2 4 6 2 3" xfId="4287"/>
    <cellStyle name="level1a 3 2 4 6 2 3 2" xfId="4288"/>
    <cellStyle name="level1a 3 2 4 6 2 3 2 2" xfId="4289"/>
    <cellStyle name="level1a 3 2 4 6 2 4" xfId="4290"/>
    <cellStyle name="level1a 3 2 4 6 3" xfId="4291"/>
    <cellStyle name="level1a 3 2 4 6 3 2" xfId="4292"/>
    <cellStyle name="level1a 3 2 4 6 3 2 2" xfId="4293"/>
    <cellStyle name="level1a 3 2 4 6 3 3" xfId="4294"/>
    <cellStyle name="level1a 3 2 4 6 3 3 2" xfId="4295"/>
    <cellStyle name="level1a 3 2 4 6 3 3 2 2" xfId="4296"/>
    <cellStyle name="level1a 3 2 4 6 3 4" xfId="4297"/>
    <cellStyle name="level1a 3 2 4 6 4" xfId="4298"/>
    <cellStyle name="level1a 3 2 4 6 4 2" xfId="4299"/>
    <cellStyle name="level1a 3 2 4 6 5" xfId="4300"/>
    <cellStyle name="level1a 3 2 4 6 5 2" xfId="4301"/>
    <cellStyle name="level1a 3 2 4 6 5 2 2" xfId="4302"/>
    <cellStyle name="level1a 3 2 4 6 6" xfId="4303"/>
    <cellStyle name="level1a 3 2 4 6 6 2" xfId="4304"/>
    <cellStyle name="level1a 3 2 4 7" xfId="4305"/>
    <cellStyle name="level1a 3 2 4 7 2" xfId="4306"/>
    <cellStyle name="level1a 3 2 4 7 2 2" xfId="4307"/>
    <cellStyle name="level1a 3 2 4 7 3" xfId="4308"/>
    <cellStyle name="level1a 3 2 4 7 3 2" xfId="4309"/>
    <cellStyle name="level1a 3 2 4 7 3 2 2" xfId="4310"/>
    <cellStyle name="level1a 3 2 4 7 4" xfId="4311"/>
    <cellStyle name="level1a 3 2 4 8" xfId="4312"/>
    <cellStyle name="level1a 3 2 4 8 2" xfId="4313"/>
    <cellStyle name="level1a 3 2 4_STUD aligned by INSTIT" xfId="4314"/>
    <cellStyle name="level1a 3 2 5" xfId="4315"/>
    <cellStyle name="level1a 3 2 5 2" xfId="4316"/>
    <cellStyle name="level1a 3 2 5 2 2" xfId="4317"/>
    <cellStyle name="level1a 3 2 5 2 2 2" xfId="4318"/>
    <cellStyle name="level1a 3 2 5 2 2 2 2" xfId="4319"/>
    <cellStyle name="level1a 3 2 5 2 2 3" xfId="4320"/>
    <cellStyle name="level1a 3 2 5 2 2 3 2" xfId="4321"/>
    <cellStyle name="level1a 3 2 5 2 2 3 2 2" xfId="4322"/>
    <cellStyle name="level1a 3 2 5 2 2 4" xfId="4323"/>
    <cellStyle name="level1a 3 2 5 2 3" xfId="4324"/>
    <cellStyle name="level1a 3 2 5 2 3 2" xfId="4325"/>
    <cellStyle name="level1a 3 2 5 2 3 2 2" xfId="4326"/>
    <cellStyle name="level1a 3 2 5 2 3 3" xfId="4327"/>
    <cellStyle name="level1a 3 2 5 2 3 3 2" xfId="4328"/>
    <cellStyle name="level1a 3 2 5 2 3 3 2 2" xfId="4329"/>
    <cellStyle name="level1a 3 2 5 2 3 4" xfId="4330"/>
    <cellStyle name="level1a 3 2 5 2 3 4 2" xfId="4331"/>
    <cellStyle name="level1a 3 2 5 2 4" xfId="4332"/>
    <cellStyle name="level1a 3 2 5 2 5" xfId="4333"/>
    <cellStyle name="level1a 3 2 5 2 5 2" xfId="4334"/>
    <cellStyle name="level1a 3 2 5 2 6" xfId="4335"/>
    <cellStyle name="level1a 3 2 5 2 6 2" xfId="4336"/>
    <cellStyle name="level1a 3 2 5 2 6 2 2" xfId="4337"/>
    <cellStyle name="level1a 3 2 5 2 7" xfId="4338"/>
    <cellStyle name="level1a 3 2 5 2 7 2" xfId="4339"/>
    <cellStyle name="level1a 3 2 5 3" xfId="4340"/>
    <cellStyle name="level1a 3 2 5 3 2" xfId="4341"/>
    <cellStyle name="level1a 3 2 5 3 2 2" xfId="4342"/>
    <cellStyle name="level1a 3 2 5 3 2 2 2" xfId="4343"/>
    <cellStyle name="level1a 3 2 5 3 2 3" xfId="4344"/>
    <cellStyle name="level1a 3 2 5 3 2 3 2" xfId="4345"/>
    <cellStyle name="level1a 3 2 5 3 2 3 2 2" xfId="4346"/>
    <cellStyle name="level1a 3 2 5 3 2 4" xfId="4347"/>
    <cellStyle name="level1a 3 2 5 3 3" xfId="4348"/>
    <cellStyle name="level1a 3 2 5 3 3 2" xfId="4349"/>
    <cellStyle name="level1a 3 2 5 3 3 2 2" xfId="4350"/>
    <cellStyle name="level1a 3 2 5 3 3 3" xfId="4351"/>
    <cellStyle name="level1a 3 2 5 3 3 3 2" xfId="4352"/>
    <cellStyle name="level1a 3 2 5 3 3 3 2 2" xfId="4353"/>
    <cellStyle name="level1a 3 2 5 3 3 4" xfId="4354"/>
    <cellStyle name="level1a 3 2 5 3 3 4 2" xfId="4355"/>
    <cellStyle name="level1a 3 2 5 3 4" xfId="4356"/>
    <cellStyle name="level1a 3 2 5 3 5" xfId="4357"/>
    <cellStyle name="level1a 3 2 5 3 5 2" xfId="4358"/>
    <cellStyle name="level1a 3 2 5 4" xfId="4359"/>
    <cellStyle name="level1a 3 2 5 4 2" xfId="4360"/>
    <cellStyle name="level1a 3 2 5 4 2 2" xfId="4361"/>
    <cellStyle name="level1a 3 2 5 4 2 2 2" xfId="4362"/>
    <cellStyle name="level1a 3 2 5 4 2 3" xfId="4363"/>
    <cellStyle name="level1a 3 2 5 4 2 3 2" xfId="4364"/>
    <cellStyle name="level1a 3 2 5 4 2 3 2 2" xfId="4365"/>
    <cellStyle name="level1a 3 2 5 4 2 4" xfId="4366"/>
    <cellStyle name="level1a 3 2 5 4 3" xfId="4367"/>
    <cellStyle name="level1a 3 2 5 4 3 2" xfId="4368"/>
    <cellStyle name="level1a 3 2 5 4 3 2 2" xfId="4369"/>
    <cellStyle name="level1a 3 2 5 4 3 3" xfId="4370"/>
    <cellStyle name="level1a 3 2 5 4 3 3 2" xfId="4371"/>
    <cellStyle name="level1a 3 2 5 4 3 3 2 2" xfId="4372"/>
    <cellStyle name="level1a 3 2 5 4 3 4" xfId="4373"/>
    <cellStyle name="level1a 3 2 5 4 4" xfId="4374"/>
    <cellStyle name="level1a 3 2 5 4 4 2" xfId="4375"/>
    <cellStyle name="level1a 3 2 5 4 5" xfId="4376"/>
    <cellStyle name="level1a 3 2 5 4 5 2" xfId="4377"/>
    <cellStyle name="level1a 3 2 5 4 5 2 2" xfId="4378"/>
    <cellStyle name="level1a 3 2 5 4 6" xfId="4379"/>
    <cellStyle name="level1a 3 2 5 4 6 2" xfId="4380"/>
    <cellStyle name="level1a 3 2 5 5" xfId="4381"/>
    <cellStyle name="level1a 3 2 5 5 2" xfId="4382"/>
    <cellStyle name="level1a 3 2 5 5 2 2" xfId="4383"/>
    <cellStyle name="level1a 3 2 5 5 2 2 2" xfId="4384"/>
    <cellStyle name="level1a 3 2 5 5 2 3" xfId="4385"/>
    <cellStyle name="level1a 3 2 5 5 2 3 2" xfId="4386"/>
    <cellStyle name="level1a 3 2 5 5 2 3 2 2" xfId="4387"/>
    <cellStyle name="level1a 3 2 5 5 2 4" xfId="4388"/>
    <cellStyle name="level1a 3 2 5 5 3" xfId="4389"/>
    <cellStyle name="level1a 3 2 5 5 3 2" xfId="4390"/>
    <cellStyle name="level1a 3 2 5 5 3 2 2" xfId="4391"/>
    <cellStyle name="level1a 3 2 5 5 3 3" xfId="4392"/>
    <cellStyle name="level1a 3 2 5 5 3 3 2" xfId="4393"/>
    <cellStyle name="level1a 3 2 5 5 3 3 2 2" xfId="4394"/>
    <cellStyle name="level1a 3 2 5 5 3 4" xfId="4395"/>
    <cellStyle name="level1a 3 2 5 5 4" xfId="4396"/>
    <cellStyle name="level1a 3 2 5 5 4 2" xfId="4397"/>
    <cellStyle name="level1a 3 2 5 5 5" xfId="4398"/>
    <cellStyle name="level1a 3 2 5 5 5 2" xfId="4399"/>
    <cellStyle name="level1a 3 2 5 5 5 2 2" xfId="4400"/>
    <cellStyle name="level1a 3 2 5 5 6" xfId="4401"/>
    <cellStyle name="level1a 3 2 5 5 6 2" xfId="4402"/>
    <cellStyle name="level1a 3 2 5 6" xfId="4403"/>
    <cellStyle name="level1a 3 2 5 6 2" xfId="4404"/>
    <cellStyle name="level1a 3 2 5 6 2 2" xfId="4405"/>
    <cellStyle name="level1a 3 2 5 6 2 2 2" xfId="4406"/>
    <cellStyle name="level1a 3 2 5 6 2 3" xfId="4407"/>
    <cellStyle name="level1a 3 2 5 6 2 3 2" xfId="4408"/>
    <cellStyle name="level1a 3 2 5 6 2 3 2 2" xfId="4409"/>
    <cellStyle name="level1a 3 2 5 6 2 4" xfId="4410"/>
    <cellStyle name="level1a 3 2 5 6 3" xfId="4411"/>
    <cellStyle name="level1a 3 2 5 6 3 2" xfId="4412"/>
    <cellStyle name="level1a 3 2 5 6 3 2 2" xfId="4413"/>
    <cellStyle name="level1a 3 2 5 6 3 3" xfId="4414"/>
    <cellStyle name="level1a 3 2 5 6 3 3 2" xfId="4415"/>
    <cellStyle name="level1a 3 2 5 6 3 3 2 2" xfId="4416"/>
    <cellStyle name="level1a 3 2 5 6 3 4" xfId="4417"/>
    <cellStyle name="level1a 3 2 5 6 4" xfId="4418"/>
    <cellStyle name="level1a 3 2 5 6 4 2" xfId="4419"/>
    <cellStyle name="level1a 3 2 5 6 5" xfId="4420"/>
    <cellStyle name="level1a 3 2 5 6 5 2" xfId="4421"/>
    <cellStyle name="level1a 3 2 5 6 5 2 2" xfId="4422"/>
    <cellStyle name="level1a 3 2 5 6 6" xfId="4423"/>
    <cellStyle name="level1a 3 2 5 6 6 2" xfId="4424"/>
    <cellStyle name="level1a 3 2 5 7" xfId="4425"/>
    <cellStyle name="level1a 3 2 5 7 2" xfId="4426"/>
    <cellStyle name="level1a 3 2 5 7 2 2" xfId="4427"/>
    <cellStyle name="level1a 3 2 5 7 3" xfId="4428"/>
    <cellStyle name="level1a 3 2 5 7 3 2" xfId="4429"/>
    <cellStyle name="level1a 3 2 5 7 3 2 2" xfId="4430"/>
    <cellStyle name="level1a 3 2 5 7 4" xfId="4431"/>
    <cellStyle name="level1a 3 2 5 8" xfId="4432"/>
    <cellStyle name="level1a 3 2 5 8 2" xfId="4433"/>
    <cellStyle name="level1a 3 2 5 8 2 2" xfId="4434"/>
    <cellStyle name="level1a 3 2 5 8 3" xfId="4435"/>
    <cellStyle name="level1a 3 2 5 8 3 2" xfId="4436"/>
    <cellStyle name="level1a 3 2 5 8 3 2 2" xfId="4437"/>
    <cellStyle name="level1a 3 2 5 8 4" xfId="4438"/>
    <cellStyle name="level1a 3 2 5 9" xfId="4439"/>
    <cellStyle name="level1a 3 2 5 9 2" xfId="4440"/>
    <cellStyle name="level1a 3 2 5_STUD aligned by INSTIT" xfId="4441"/>
    <cellStyle name="level1a 3 2 6" xfId="4442"/>
    <cellStyle name="level1a 3 2 6 2" xfId="4443"/>
    <cellStyle name="level1a 3 2 6 2 2" xfId="4444"/>
    <cellStyle name="level1a 3 2 6 2 2 2" xfId="4445"/>
    <cellStyle name="level1a 3 2 6 2 3" xfId="4446"/>
    <cellStyle name="level1a 3 2 6 2 3 2" xfId="4447"/>
    <cellStyle name="level1a 3 2 6 2 3 2 2" xfId="4448"/>
    <cellStyle name="level1a 3 2 6 2 4" xfId="4449"/>
    <cellStyle name="level1a 3 2 6 3" xfId="4450"/>
    <cellStyle name="level1a 3 2 6 3 2" xfId="4451"/>
    <cellStyle name="level1a 3 2 6 3 2 2" xfId="4452"/>
    <cellStyle name="level1a 3 2 6 3 3" xfId="4453"/>
    <cellStyle name="level1a 3 2 6 3 3 2" xfId="4454"/>
    <cellStyle name="level1a 3 2 6 3 3 2 2" xfId="4455"/>
    <cellStyle name="level1a 3 2 6 3 4" xfId="4456"/>
    <cellStyle name="level1a 3 2 6 3 4 2" xfId="4457"/>
    <cellStyle name="level1a 3 2 6 4" xfId="4458"/>
    <cellStyle name="level1a 3 2 6 5" xfId="4459"/>
    <cellStyle name="level1a 3 2 6 5 2" xfId="4460"/>
    <cellStyle name="level1a 3 2 6 6" xfId="4461"/>
    <cellStyle name="level1a 3 2 6 6 2" xfId="4462"/>
    <cellStyle name="level1a 3 2 7" xfId="4463"/>
    <cellStyle name="level1a 3 2 7 2" xfId="4464"/>
    <cellStyle name="level1a 3 2 7 2 2" xfId="4465"/>
    <cellStyle name="level1a 3 2 7 2 2 2" xfId="4466"/>
    <cellStyle name="level1a 3 2 7 2 3" xfId="4467"/>
    <cellStyle name="level1a 3 2 7 2 3 2" xfId="4468"/>
    <cellStyle name="level1a 3 2 7 2 3 2 2" xfId="4469"/>
    <cellStyle name="level1a 3 2 7 2 4" xfId="4470"/>
    <cellStyle name="level1a 3 2 7 3" xfId="4471"/>
    <cellStyle name="level1a 3 2 7 3 2" xfId="4472"/>
    <cellStyle name="level1a 3 2 7 3 2 2" xfId="4473"/>
    <cellStyle name="level1a 3 2 7 3 3" xfId="4474"/>
    <cellStyle name="level1a 3 2 7 3 3 2" xfId="4475"/>
    <cellStyle name="level1a 3 2 7 3 3 2 2" xfId="4476"/>
    <cellStyle name="level1a 3 2 7 3 4" xfId="4477"/>
    <cellStyle name="level1a 3 2 7 3 4 2" xfId="4478"/>
    <cellStyle name="level1a 3 2 7 4" xfId="4479"/>
    <cellStyle name="level1a 3 2 7 5" xfId="4480"/>
    <cellStyle name="level1a 3 2 7 5 2" xfId="4481"/>
    <cellStyle name="level1a 3 2 7 6" xfId="4482"/>
    <cellStyle name="level1a 3 2 7 6 2" xfId="4483"/>
    <cellStyle name="level1a 3 2 7 6 2 2" xfId="4484"/>
    <cellStyle name="level1a 3 2 7 7" xfId="4485"/>
    <cellStyle name="level1a 3 2 7 7 2" xfId="4486"/>
    <cellStyle name="level1a 3 2 8" xfId="4487"/>
    <cellStyle name="level1a 3 2 8 2" xfId="4488"/>
    <cellStyle name="level1a 3 2 8 2 2" xfId="4489"/>
    <cellStyle name="level1a 3 2 8 2 2 2" xfId="4490"/>
    <cellStyle name="level1a 3 2 8 2 3" xfId="4491"/>
    <cellStyle name="level1a 3 2 8 2 3 2" xfId="4492"/>
    <cellStyle name="level1a 3 2 8 2 3 2 2" xfId="4493"/>
    <cellStyle name="level1a 3 2 8 2 4" xfId="4494"/>
    <cellStyle name="level1a 3 2 8 3" xfId="4495"/>
    <cellStyle name="level1a 3 2 8 3 2" xfId="4496"/>
    <cellStyle name="level1a 3 2 8 3 2 2" xfId="4497"/>
    <cellStyle name="level1a 3 2 8 3 3" xfId="4498"/>
    <cellStyle name="level1a 3 2 8 3 3 2" xfId="4499"/>
    <cellStyle name="level1a 3 2 8 3 3 2 2" xfId="4500"/>
    <cellStyle name="level1a 3 2 8 3 4" xfId="4501"/>
    <cellStyle name="level1a 3 2 8 3 4 2" xfId="4502"/>
    <cellStyle name="level1a 3 2 8 4" xfId="4503"/>
    <cellStyle name="level1a 3 2 8 5" xfId="4504"/>
    <cellStyle name="level1a 3 2 8 5 2" xfId="4505"/>
    <cellStyle name="level1a 3 2 8 5 2 2" xfId="4506"/>
    <cellStyle name="level1a 3 2 8 6" xfId="4507"/>
    <cellStyle name="level1a 3 2 8 6 2" xfId="4508"/>
    <cellStyle name="level1a 3 2 9" xfId="4509"/>
    <cellStyle name="level1a 3 2 9 2" xfId="4510"/>
    <cellStyle name="level1a 3 2 9 2 2" xfId="4511"/>
    <cellStyle name="level1a 3 2 9 2 2 2" xfId="4512"/>
    <cellStyle name="level1a 3 2 9 2 3" xfId="4513"/>
    <cellStyle name="level1a 3 2 9 2 3 2" xfId="4514"/>
    <cellStyle name="level1a 3 2 9 2 3 2 2" xfId="4515"/>
    <cellStyle name="level1a 3 2 9 2 4" xfId="4516"/>
    <cellStyle name="level1a 3 2 9 3" xfId="4517"/>
    <cellStyle name="level1a 3 2 9 3 2" xfId="4518"/>
    <cellStyle name="level1a 3 2 9 3 2 2" xfId="4519"/>
    <cellStyle name="level1a 3 2 9 3 3" xfId="4520"/>
    <cellStyle name="level1a 3 2 9 3 3 2" xfId="4521"/>
    <cellStyle name="level1a 3 2 9 3 3 2 2" xfId="4522"/>
    <cellStyle name="level1a 3 2 9 3 4" xfId="4523"/>
    <cellStyle name="level1a 3 2 9 3 4 2" xfId="4524"/>
    <cellStyle name="level1a 3 2 9 4" xfId="4525"/>
    <cellStyle name="level1a 3 2 9 5" xfId="4526"/>
    <cellStyle name="level1a 3 2 9 5 2" xfId="4527"/>
    <cellStyle name="level1a 3 2 9 6" xfId="4528"/>
    <cellStyle name="level1a 3 2 9 6 2" xfId="4529"/>
    <cellStyle name="level1a 3 2 9 6 2 2" xfId="4530"/>
    <cellStyle name="level1a 3 2 9 7" xfId="4531"/>
    <cellStyle name="level1a 3 2 9 7 2" xfId="4532"/>
    <cellStyle name="level1a 3 2_STUD aligned by INSTIT" xfId="4533"/>
    <cellStyle name="level1a 3 3" xfId="4534"/>
    <cellStyle name="level1a 3 3 10" xfId="4535"/>
    <cellStyle name="level1a 3 3 10 2" xfId="4536"/>
    <cellStyle name="level1a 3 3 10 2 2" xfId="4537"/>
    <cellStyle name="level1a 3 3 10 3" xfId="4538"/>
    <cellStyle name="level1a 3 3 10 3 2" xfId="4539"/>
    <cellStyle name="level1a 3 3 10 3 2 2" xfId="4540"/>
    <cellStyle name="level1a 3 3 10 4" xfId="4541"/>
    <cellStyle name="level1a 3 3 11" xfId="4542"/>
    <cellStyle name="level1a 3 3 11 2" xfId="4543"/>
    <cellStyle name="level1a 3 3 2" xfId="4544"/>
    <cellStyle name="level1a 3 3 2 10" xfId="4545"/>
    <cellStyle name="level1a 3 3 2 10 2" xfId="4546"/>
    <cellStyle name="level1a 3 3 2 2" xfId="4547"/>
    <cellStyle name="level1a 3 3 2 2 2" xfId="4548"/>
    <cellStyle name="level1a 3 3 2 2 2 2" xfId="4549"/>
    <cellStyle name="level1a 3 3 2 2 2 2 2" xfId="4550"/>
    <cellStyle name="level1a 3 3 2 2 2 2 2 2" xfId="4551"/>
    <cellStyle name="level1a 3 3 2 2 2 2 3" xfId="4552"/>
    <cellStyle name="level1a 3 3 2 2 2 2 3 2" xfId="4553"/>
    <cellStyle name="level1a 3 3 2 2 2 2 3 2 2" xfId="4554"/>
    <cellStyle name="level1a 3 3 2 2 2 2 4" xfId="4555"/>
    <cellStyle name="level1a 3 3 2 2 2 3" xfId="4556"/>
    <cellStyle name="level1a 3 3 2 2 2 3 2" xfId="4557"/>
    <cellStyle name="level1a 3 3 2 2 2 3 2 2" xfId="4558"/>
    <cellStyle name="level1a 3 3 2 2 2 3 3" xfId="4559"/>
    <cellStyle name="level1a 3 3 2 2 2 3 3 2" xfId="4560"/>
    <cellStyle name="level1a 3 3 2 2 2 3 3 2 2" xfId="4561"/>
    <cellStyle name="level1a 3 3 2 2 2 3 4" xfId="4562"/>
    <cellStyle name="level1a 3 3 2 2 2 3 4 2" xfId="4563"/>
    <cellStyle name="level1a 3 3 2 2 2 4" xfId="4564"/>
    <cellStyle name="level1a 3 3 2 2 2 5" xfId="4565"/>
    <cellStyle name="level1a 3 3 2 2 2 5 2" xfId="4566"/>
    <cellStyle name="level1a 3 3 2 2 2 6" xfId="4567"/>
    <cellStyle name="level1a 3 3 2 2 2 6 2" xfId="4568"/>
    <cellStyle name="level1a 3 3 2 2 3" xfId="4569"/>
    <cellStyle name="level1a 3 3 2 2 3 2" xfId="4570"/>
    <cellStyle name="level1a 3 3 2 2 3 2 2" xfId="4571"/>
    <cellStyle name="level1a 3 3 2 2 3 2 2 2" xfId="4572"/>
    <cellStyle name="level1a 3 3 2 2 3 2 3" xfId="4573"/>
    <cellStyle name="level1a 3 3 2 2 3 2 3 2" xfId="4574"/>
    <cellStyle name="level1a 3 3 2 2 3 2 3 2 2" xfId="4575"/>
    <cellStyle name="level1a 3 3 2 2 3 2 4" xfId="4576"/>
    <cellStyle name="level1a 3 3 2 2 3 3" xfId="4577"/>
    <cellStyle name="level1a 3 3 2 2 3 3 2" xfId="4578"/>
    <cellStyle name="level1a 3 3 2 2 3 3 2 2" xfId="4579"/>
    <cellStyle name="level1a 3 3 2 2 3 3 3" xfId="4580"/>
    <cellStyle name="level1a 3 3 2 2 3 3 3 2" xfId="4581"/>
    <cellStyle name="level1a 3 3 2 2 3 3 3 2 2" xfId="4582"/>
    <cellStyle name="level1a 3 3 2 2 3 3 4" xfId="4583"/>
    <cellStyle name="level1a 3 3 2 2 3 3 4 2" xfId="4584"/>
    <cellStyle name="level1a 3 3 2 2 3 4" xfId="4585"/>
    <cellStyle name="level1a 3 3 2 2 3 5" xfId="4586"/>
    <cellStyle name="level1a 3 3 2 2 3 5 2" xfId="4587"/>
    <cellStyle name="level1a 3 3 2 2 3 5 2 2" xfId="4588"/>
    <cellStyle name="level1a 3 3 2 2 3 6" xfId="4589"/>
    <cellStyle name="level1a 3 3 2 2 3 6 2" xfId="4590"/>
    <cellStyle name="level1a 3 3 2 2 4" xfId="4591"/>
    <cellStyle name="level1a 3 3 2 2 4 2" xfId="4592"/>
    <cellStyle name="level1a 3 3 2 2 4 2 2" xfId="4593"/>
    <cellStyle name="level1a 3 3 2 2 4 2 2 2" xfId="4594"/>
    <cellStyle name="level1a 3 3 2 2 4 2 3" xfId="4595"/>
    <cellStyle name="level1a 3 3 2 2 4 2 3 2" xfId="4596"/>
    <cellStyle name="level1a 3 3 2 2 4 2 3 2 2" xfId="4597"/>
    <cellStyle name="level1a 3 3 2 2 4 2 4" xfId="4598"/>
    <cellStyle name="level1a 3 3 2 2 4 3" xfId="4599"/>
    <cellStyle name="level1a 3 3 2 2 4 3 2" xfId="4600"/>
    <cellStyle name="level1a 3 3 2 2 4 3 2 2" xfId="4601"/>
    <cellStyle name="level1a 3 3 2 2 4 3 3" xfId="4602"/>
    <cellStyle name="level1a 3 3 2 2 4 3 3 2" xfId="4603"/>
    <cellStyle name="level1a 3 3 2 2 4 3 3 2 2" xfId="4604"/>
    <cellStyle name="level1a 3 3 2 2 4 3 4" xfId="4605"/>
    <cellStyle name="level1a 3 3 2 2 4 3 4 2" xfId="4606"/>
    <cellStyle name="level1a 3 3 2 2 4 4" xfId="4607"/>
    <cellStyle name="level1a 3 3 2 2 4 5" xfId="4608"/>
    <cellStyle name="level1a 3 3 2 2 4 5 2" xfId="4609"/>
    <cellStyle name="level1a 3 3 2 2 4 6" xfId="4610"/>
    <cellStyle name="level1a 3 3 2 2 4 6 2" xfId="4611"/>
    <cellStyle name="level1a 3 3 2 2 4 6 2 2" xfId="4612"/>
    <cellStyle name="level1a 3 3 2 2 4 7" xfId="4613"/>
    <cellStyle name="level1a 3 3 2 2 4 7 2" xfId="4614"/>
    <cellStyle name="level1a 3 3 2 2 5" xfId="4615"/>
    <cellStyle name="level1a 3 3 2 2 5 2" xfId="4616"/>
    <cellStyle name="level1a 3 3 2 2 5 2 2" xfId="4617"/>
    <cellStyle name="level1a 3 3 2 2 5 2 2 2" xfId="4618"/>
    <cellStyle name="level1a 3 3 2 2 5 2 3" xfId="4619"/>
    <cellStyle name="level1a 3 3 2 2 5 2 3 2" xfId="4620"/>
    <cellStyle name="level1a 3 3 2 2 5 2 3 2 2" xfId="4621"/>
    <cellStyle name="level1a 3 3 2 2 5 2 4" xfId="4622"/>
    <cellStyle name="level1a 3 3 2 2 5 3" xfId="4623"/>
    <cellStyle name="level1a 3 3 2 2 5 3 2" xfId="4624"/>
    <cellStyle name="level1a 3 3 2 2 5 3 2 2" xfId="4625"/>
    <cellStyle name="level1a 3 3 2 2 5 3 3" xfId="4626"/>
    <cellStyle name="level1a 3 3 2 2 5 3 3 2" xfId="4627"/>
    <cellStyle name="level1a 3 3 2 2 5 3 3 2 2" xfId="4628"/>
    <cellStyle name="level1a 3 3 2 2 5 3 4" xfId="4629"/>
    <cellStyle name="level1a 3 3 2 2 5 4" xfId="4630"/>
    <cellStyle name="level1a 3 3 2 2 5 4 2" xfId="4631"/>
    <cellStyle name="level1a 3 3 2 2 5 5" xfId="4632"/>
    <cellStyle name="level1a 3 3 2 2 5 5 2" xfId="4633"/>
    <cellStyle name="level1a 3 3 2 2 5 5 2 2" xfId="4634"/>
    <cellStyle name="level1a 3 3 2 2 5 6" xfId="4635"/>
    <cellStyle name="level1a 3 3 2 2 5 6 2" xfId="4636"/>
    <cellStyle name="level1a 3 3 2 2 6" xfId="4637"/>
    <cellStyle name="level1a 3 3 2 2 6 2" xfId="4638"/>
    <cellStyle name="level1a 3 3 2 2 6 2 2" xfId="4639"/>
    <cellStyle name="level1a 3 3 2 2 6 2 2 2" xfId="4640"/>
    <cellStyle name="level1a 3 3 2 2 6 2 3" xfId="4641"/>
    <cellStyle name="level1a 3 3 2 2 6 2 3 2" xfId="4642"/>
    <cellStyle name="level1a 3 3 2 2 6 2 3 2 2" xfId="4643"/>
    <cellStyle name="level1a 3 3 2 2 6 2 4" xfId="4644"/>
    <cellStyle name="level1a 3 3 2 2 6 3" xfId="4645"/>
    <cellStyle name="level1a 3 3 2 2 6 3 2" xfId="4646"/>
    <cellStyle name="level1a 3 3 2 2 6 3 2 2" xfId="4647"/>
    <cellStyle name="level1a 3 3 2 2 6 3 3" xfId="4648"/>
    <cellStyle name="level1a 3 3 2 2 6 3 3 2" xfId="4649"/>
    <cellStyle name="level1a 3 3 2 2 6 3 3 2 2" xfId="4650"/>
    <cellStyle name="level1a 3 3 2 2 6 3 4" xfId="4651"/>
    <cellStyle name="level1a 3 3 2 2 6 4" xfId="4652"/>
    <cellStyle name="level1a 3 3 2 2 6 4 2" xfId="4653"/>
    <cellStyle name="level1a 3 3 2 2 6 5" xfId="4654"/>
    <cellStyle name="level1a 3 3 2 2 6 5 2" xfId="4655"/>
    <cellStyle name="level1a 3 3 2 2 6 5 2 2" xfId="4656"/>
    <cellStyle name="level1a 3 3 2 2 6 6" xfId="4657"/>
    <cellStyle name="level1a 3 3 2 2 6 6 2" xfId="4658"/>
    <cellStyle name="level1a 3 3 2 2 7" xfId="4659"/>
    <cellStyle name="level1a 3 3 2 2 7 2" xfId="4660"/>
    <cellStyle name="level1a 3 3 2 2 7 2 2" xfId="4661"/>
    <cellStyle name="level1a 3 3 2 2 7 3" xfId="4662"/>
    <cellStyle name="level1a 3 3 2 2 7 3 2" xfId="4663"/>
    <cellStyle name="level1a 3 3 2 2 7 3 2 2" xfId="4664"/>
    <cellStyle name="level1a 3 3 2 2 7 4" xfId="4665"/>
    <cellStyle name="level1a 3 3 2 2 8" xfId="4666"/>
    <cellStyle name="level1a 3 3 2 2 8 2" xfId="4667"/>
    <cellStyle name="level1a 3 3 2 2_STUD aligned by INSTIT" xfId="4668"/>
    <cellStyle name="level1a 3 3 2 3" xfId="4669"/>
    <cellStyle name="level1a 3 3 2 3 2" xfId="4670"/>
    <cellStyle name="level1a 3 3 2 3 2 2" xfId="4671"/>
    <cellStyle name="level1a 3 3 2 3 2 2 2" xfId="4672"/>
    <cellStyle name="level1a 3 3 2 3 2 2 2 2" xfId="4673"/>
    <cellStyle name="level1a 3 3 2 3 2 2 3" xfId="4674"/>
    <cellStyle name="level1a 3 3 2 3 2 2 3 2" xfId="4675"/>
    <cellStyle name="level1a 3 3 2 3 2 2 3 2 2" xfId="4676"/>
    <cellStyle name="level1a 3 3 2 3 2 2 4" xfId="4677"/>
    <cellStyle name="level1a 3 3 2 3 2 3" xfId="4678"/>
    <cellStyle name="level1a 3 3 2 3 2 3 2" xfId="4679"/>
    <cellStyle name="level1a 3 3 2 3 2 3 2 2" xfId="4680"/>
    <cellStyle name="level1a 3 3 2 3 2 3 3" xfId="4681"/>
    <cellStyle name="level1a 3 3 2 3 2 3 3 2" xfId="4682"/>
    <cellStyle name="level1a 3 3 2 3 2 3 3 2 2" xfId="4683"/>
    <cellStyle name="level1a 3 3 2 3 2 3 4" xfId="4684"/>
    <cellStyle name="level1a 3 3 2 3 2 3 4 2" xfId="4685"/>
    <cellStyle name="level1a 3 3 2 3 2 4" xfId="4686"/>
    <cellStyle name="level1a 3 3 2 3 2 5" xfId="4687"/>
    <cellStyle name="level1a 3 3 2 3 2 5 2" xfId="4688"/>
    <cellStyle name="level1a 3 3 2 3 2 5 2 2" xfId="4689"/>
    <cellStyle name="level1a 3 3 2 3 2 6" xfId="4690"/>
    <cellStyle name="level1a 3 3 2 3 2 6 2" xfId="4691"/>
    <cellStyle name="level1a 3 3 2 3 3" xfId="4692"/>
    <cellStyle name="level1a 3 3 2 3 3 2" xfId="4693"/>
    <cellStyle name="level1a 3 3 2 3 3 2 2" xfId="4694"/>
    <cellStyle name="level1a 3 3 2 3 3 2 2 2" xfId="4695"/>
    <cellStyle name="level1a 3 3 2 3 3 2 3" xfId="4696"/>
    <cellStyle name="level1a 3 3 2 3 3 2 3 2" xfId="4697"/>
    <cellStyle name="level1a 3 3 2 3 3 2 3 2 2" xfId="4698"/>
    <cellStyle name="level1a 3 3 2 3 3 2 4" xfId="4699"/>
    <cellStyle name="level1a 3 3 2 3 3 3" xfId="4700"/>
    <cellStyle name="level1a 3 3 2 3 3 3 2" xfId="4701"/>
    <cellStyle name="level1a 3 3 2 3 3 3 2 2" xfId="4702"/>
    <cellStyle name="level1a 3 3 2 3 3 3 3" xfId="4703"/>
    <cellStyle name="level1a 3 3 2 3 3 3 3 2" xfId="4704"/>
    <cellStyle name="level1a 3 3 2 3 3 3 3 2 2" xfId="4705"/>
    <cellStyle name="level1a 3 3 2 3 3 3 4" xfId="4706"/>
    <cellStyle name="level1a 3 3 2 3 3 4" xfId="4707"/>
    <cellStyle name="level1a 3 3 2 3 3 4 2" xfId="4708"/>
    <cellStyle name="level1a 3 3 2 3 3 5" xfId="4709"/>
    <cellStyle name="level1a 3 3 2 3 3 5 2" xfId="4710"/>
    <cellStyle name="level1a 3 3 2 3 4" xfId="4711"/>
    <cellStyle name="level1a 3 3 2 3 4 2" xfId="4712"/>
    <cellStyle name="level1a 3 3 2 3 4 2 2" xfId="4713"/>
    <cellStyle name="level1a 3 3 2 3 4 2 2 2" xfId="4714"/>
    <cellStyle name="level1a 3 3 2 3 4 2 3" xfId="4715"/>
    <cellStyle name="level1a 3 3 2 3 4 2 3 2" xfId="4716"/>
    <cellStyle name="level1a 3 3 2 3 4 2 3 2 2" xfId="4717"/>
    <cellStyle name="level1a 3 3 2 3 4 2 4" xfId="4718"/>
    <cellStyle name="level1a 3 3 2 3 4 3" xfId="4719"/>
    <cellStyle name="level1a 3 3 2 3 4 3 2" xfId="4720"/>
    <cellStyle name="level1a 3 3 2 3 4 3 2 2" xfId="4721"/>
    <cellStyle name="level1a 3 3 2 3 4 3 3" xfId="4722"/>
    <cellStyle name="level1a 3 3 2 3 4 3 3 2" xfId="4723"/>
    <cellStyle name="level1a 3 3 2 3 4 3 3 2 2" xfId="4724"/>
    <cellStyle name="level1a 3 3 2 3 4 3 4" xfId="4725"/>
    <cellStyle name="level1a 3 3 2 3 4 4" xfId="4726"/>
    <cellStyle name="level1a 3 3 2 3 4 4 2" xfId="4727"/>
    <cellStyle name="level1a 3 3 2 3 4 5" xfId="4728"/>
    <cellStyle name="level1a 3 3 2 3 4 5 2" xfId="4729"/>
    <cellStyle name="level1a 3 3 2 3 4 5 2 2" xfId="4730"/>
    <cellStyle name="level1a 3 3 2 3 4 6" xfId="4731"/>
    <cellStyle name="level1a 3 3 2 3 4 6 2" xfId="4732"/>
    <cellStyle name="level1a 3 3 2 3 5" xfId="4733"/>
    <cellStyle name="level1a 3 3 2 3 5 2" xfId="4734"/>
    <cellStyle name="level1a 3 3 2 3 5 2 2" xfId="4735"/>
    <cellStyle name="level1a 3 3 2 3 5 2 2 2" xfId="4736"/>
    <cellStyle name="level1a 3 3 2 3 5 2 3" xfId="4737"/>
    <cellStyle name="level1a 3 3 2 3 5 2 3 2" xfId="4738"/>
    <cellStyle name="level1a 3 3 2 3 5 2 3 2 2" xfId="4739"/>
    <cellStyle name="level1a 3 3 2 3 5 2 4" xfId="4740"/>
    <cellStyle name="level1a 3 3 2 3 5 3" xfId="4741"/>
    <cellStyle name="level1a 3 3 2 3 5 3 2" xfId="4742"/>
    <cellStyle name="level1a 3 3 2 3 5 3 2 2" xfId="4743"/>
    <cellStyle name="level1a 3 3 2 3 5 3 3" xfId="4744"/>
    <cellStyle name="level1a 3 3 2 3 5 3 3 2" xfId="4745"/>
    <cellStyle name="level1a 3 3 2 3 5 3 3 2 2" xfId="4746"/>
    <cellStyle name="level1a 3 3 2 3 5 3 4" xfId="4747"/>
    <cellStyle name="level1a 3 3 2 3 5 4" xfId="4748"/>
    <cellStyle name="level1a 3 3 2 3 5 4 2" xfId="4749"/>
    <cellStyle name="level1a 3 3 2 3 5 5" xfId="4750"/>
    <cellStyle name="level1a 3 3 2 3 5 5 2" xfId="4751"/>
    <cellStyle name="level1a 3 3 2 3 5 5 2 2" xfId="4752"/>
    <cellStyle name="level1a 3 3 2 3 5 6" xfId="4753"/>
    <cellStyle name="level1a 3 3 2 3 5 6 2" xfId="4754"/>
    <cellStyle name="level1a 3 3 2 3 6" xfId="4755"/>
    <cellStyle name="level1a 3 3 2 3 6 2" xfId="4756"/>
    <cellStyle name="level1a 3 3 2 3 6 2 2" xfId="4757"/>
    <cellStyle name="level1a 3 3 2 3 6 2 2 2" xfId="4758"/>
    <cellStyle name="level1a 3 3 2 3 6 2 3" xfId="4759"/>
    <cellStyle name="level1a 3 3 2 3 6 2 3 2" xfId="4760"/>
    <cellStyle name="level1a 3 3 2 3 6 2 3 2 2" xfId="4761"/>
    <cellStyle name="level1a 3 3 2 3 6 2 4" xfId="4762"/>
    <cellStyle name="level1a 3 3 2 3 6 3" xfId="4763"/>
    <cellStyle name="level1a 3 3 2 3 6 3 2" xfId="4764"/>
    <cellStyle name="level1a 3 3 2 3 6 3 2 2" xfId="4765"/>
    <cellStyle name="level1a 3 3 2 3 6 3 3" xfId="4766"/>
    <cellStyle name="level1a 3 3 2 3 6 3 3 2" xfId="4767"/>
    <cellStyle name="level1a 3 3 2 3 6 3 3 2 2" xfId="4768"/>
    <cellStyle name="level1a 3 3 2 3 6 3 4" xfId="4769"/>
    <cellStyle name="level1a 3 3 2 3 6 4" xfId="4770"/>
    <cellStyle name="level1a 3 3 2 3 6 4 2" xfId="4771"/>
    <cellStyle name="level1a 3 3 2 3 6 5" xfId="4772"/>
    <cellStyle name="level1a 3 3 2 3 6 5 2" xfId="4773"/>
    <cellStyle name="level1a 3 3 2 3 6 5 2 2" xfId="4774"/>
    <cellStyle name="level1a 3 3 2 3 6 6" xfId="4775"/>
    <cellStyle name="level1a 3 3 2 3 6 6 2" xfId="4776"/>
    <cellStyle name="level1a 3 3 2 3 7" xfId="4777"/>
    <cellStyle name="level1a 3 3 2 3 7 2" xfId="4778"/>
    <cellStyle name="level1a 3 3 2 3 7 2 2" xfId="4779"/>
    <cellStyle name="level1a 3 3 2 3 7 3" xfId="4780"/>
    <cellStyle name="level1a 3 3 2 3 7 3 2" xfId="4781"/>
    <cellStyle name="level1a 3 3 2 3 7 3 2 2" xfId="4782"/>
    <cellStyle name="level1a 3 3 2 3 7 4" xfId="4783"/>
    <cellStyle name="level1a 3 3 2 3 8" xfId="4784"/>
    <cellStyle name="level1a 3 3 2 3 8 2" xfId="4785"/>
    <cellStyle name="level1a 3 3 2 3 8 2 2" xfId="4786"/>
    <cellStyle name="level1a 3 3 2 3 8 3" xfId="4787"/>
    <cellStyle name="level1a 3 3 2 3 8 3 2" xfId="4788"/>
    <cellStyle name="level1a 3 3 2 3 8 3 2 2" xfId="4789"/>
    <cellStyle name="level1a 3 3 2 3 8 4" xfId="4790"/>
    <cellStyle name="level1a 3 3 2 3 9" xfId="4791"/>
    <cellStyle name="level1a 3 3 2 3 9 2" xfId="4792"/>
    <cellStyle name="level1a 3 3 2 3_STUD aligned by INSTIT" xfId="4793"/>
    <cellStyle name="level1a 3 3 2 4" xfId="4794"/>
    <cellStyle name="level1a 3 3 2 4 2" xfId="4795"/>
    <cellStyle name="level1a 3 3 2 4 2 2" xfId="4796"/>
    <cellStyle name="level1a 3 3 2 4 2 2 2" xfId="4797"/>
    <cellStyle name="level1a 3 3 2 4 2 3" xfId="4798"/>
    <cellStyle name="level1a 3 3 2 4 2 3 2" xfId="4799"/>
    <cellStyle name="level1a 3 3 2 4 2 3 2 2" xfId="4800"/>
    <cellStyle name="level1a 3 3 2 4 2 4" xfId="4801"/>
    <cellStyle name="level1a 3 3 2 4 3" xfId="4802"/>
    <cellStyle name="level1a 3 3 2 4 3 2" xfId="4803"/>
    <cellStyle name="level1a 3 3 2 4 3 2 2" xfId="4804"/>
    <cellStyle name="level1a 3 3 2 4 3 3" xfId="4805"/>
    <cellStyle name="level1a 3 3 2 4 3 3 2" xfId="4806"/>
    <cellStyle name="level1a 3 3 2 4 3 3 2 2" xfId="4807"/>
    <cellStyle name="level1a 3 3 2 4 3 4" xfId="4808"/>
    <cellStyle name="level1a 3 3 2 4 3 4 2" xfId="4809"/>
    <cellStyle name="level1a 3 3 2 4 4" xfId="4810"/>
    <cellStyle name="level1a 3 3 2 4 5" xfId="4811"/>
    <cellStyle name="level1a 3 3 2 4 5 2" xfId="4812"/>
    <cellStyle name="level1a 3 3 2 4 6" xfId="4813"/>
    <cellStyle name="level1a 3 3 2 4 6 2" xfId="4814"/>
    <cellStyle name="level1a 3 3 2 5" xfId="4815"/>
    <cellStyle name="level1a 3 3 2 5 2" xfId="4816"/>
    <cellStyle name="level1a 3 3 2 5 2 2" xfId="4817"/>
    <cellStyle name="level1a 3 3 2 5 2 2 2" xfId="4818"/>
    <cellStyle name="level1a 3 3 2 5 2 3" xfId="4819"/>
    <cellStyle name="level1a 3 3 2 5 2 3 2" xfId="4820"/>
    <cellStyle name="level1a 3 3 2 5 2 3 2 2" xfId="4821"/>
    <cellStyle name="level1a 3 3 2 5 2 4" xfId="4822"/>
    <cellStyle name="level1a 3 3 2 5 3" xfId="4823"/>
    <cellStyle name="level1a 3 3 2 5 3 2" xfId="4824"/>
    <cellStyle name="level1a 3 3 2 5 3 2 2" xfId="4825"/>
    <cellStyle name="level1a 3 3 2 5 3 3" xfId="4826"/>
    <cellStyle name="level1a 3 3 2 5 3 3 2" xfId="4827"/>
    <cellStyle name="level1a 3 3 2 5 3 3 2 2" xfId="4828"/>
    <cellStyle name="level1a 3 3 2 5 3 4" xfId="4829"/>
    <cellStyle name="level1a 3 3 2 5 3 4 2" xfId="4830"/>
    <cellStyle name="level1a 3 3 2 5 4" xfId="4831"/>
    <cellStyle name="level1a 3 3 2 5 5" xfId="4832"/>
    <cellStyle name="level1a 3 3 2 5 5 2" xfId="4833"/>
    <cellStyle name="level1a 3 3 2 5 6" xfId="4834"/>
    <cellStyle name="level1a 3 3 2 5 6 2" xfId="4835"/>
    <cellStyle name="level1a 3 3 2 5 6 2 2" xfId="4836"/>
    <cellStyle name="level1a 3 3 2 5 7" xfId="4837"/>
    <cellStyle name="level1a 3 3 2 5 7 2" xfId="4838"/>
    <cellStyle name="level1a 3 3 2 6" xfId="4839"/>
    <cellStyle name="level1a 3 3 2 6 2" xfId="4840"/>
    <cellStyle name="level1a 3 3 2 6 2 2" xfId="4841"/>
    <cellStyle name="level1a 3 3 2 6 2 2 2" xfId="4842"/>
    <cellStyle name="level1a 3 3 2 6 2 3" xfId="4843"/>
    <cellStyle name="level1a 3 3 2 6 2 3 2" xfId="4844"/>
    <cellStyle name="level1a 3 3 2 6 2 3 2 2" xfId="4845"/>
    <cellStyle name="level1a 3 3 2 6 2 4" xfId="4846"/>
    <cellStyle name="level1a 3 3 2 6 3" xfId="4847"/>
    <cellStyle name="level1a 3 3 2 6 3 2" xfId="4848"/>
    <cellStyle name="level1a 3 3 2 6 3 2 2" xfId="4849"/>
    <cellStyle name="level1a 3 3 2 6 3 3" xfId="4850"/>
    <cellStyle name="level1a 3 3 2 6 3 3 2" xfId="4851"/>
    <cellStyle name="level1a 3 3 2 6 3 3 2 2" xfId="4852"/>
    <cellStyle name="level1a 3 3 2 6 3 4" xfId="4853"/>
    <cellStyle name="level1a 3 3 2 6 3 4 2" xfId="4854"/>
    <cellStyle name="level1a 3 3 2 6 4" xfId="4855"/>
    <cellStyle name="level1a 3 3 2 6 5" xfId="4856"/>
    <cellStyle name="level1a 3 3 2 6 5 2" xfId="4857"/>
    <cellStyle name="level1a 3 3 2 6 5 2 2" xfId="4858"/>
    <cellStyle name="level1a 3 3 2 6 6" xfId="4859"/>
    <cellStyle name="level1a 3 3 2 6 6 2" xfId="4860"/>
    <cellStyle name="level1a 3 3 2 7" xfId="4861"/>
    <cellStyle name="level1a 3 3 2 7 2" xfId="4862"/>
    <cellStyle name="level1a 3 3 2 7 2 2" xfId="4863"/>
    <cellStyle name="level1a 3 3 2 7 2 2 2" xfId="4864"/>
    <cellStyle name="level1a 3 3 2 7 2 3" xfId="4865"/>
    <cellStyle name="level1a 3 3 2 7 2 3 2" xfId="4866"/>
    <cellStyle name="level1a 3 3 2 7 2 3 2 2" xfId="4867"/>
    <cellStyle name="level1a 3 3 2 7 2 4" xfId="4868"/>
    <cellStyle name="level1a 3 3 2 7 3" xfId="4869"/>
    <cellStyle name="level1a 3 3 2 7 3 2" xfId="4870"/>
    <cellStyle name="level1a 3 3 2 7 3 2 2" xfId="4871"/>
    <cellStyle name="level1a 3 3 2 7 3 3" xfId="4872"/>
    <cellStyle name="level1a 3 3 2 7 3 3 2" xfId="4873"/>
    <cellStyle name="level1a 3 3 2 7 3 3 2 2" xfId="4874"/>
    <cellStyle name="level1a 3 3 2 7 3 4" xfId="4875"/>
    <cellStyle name="level1a 3 3 2 7 3 4 2" xfId="4876"/>
    <cellStyle name="level1a 3 3 2 7 4" xfId="4877"/>
    <cellStyle name="level1a 3 3 2 7 5" xfId="4878"/>
    <cellStyle name="level1a 3 3 2 7 5 2" xfId="4879"/>
    <cellStyle name="level1a 3 3 2 7 6" xfId="4880"/>
    <cellStyle name="level1a 3 3 2 7 6 2" xfId="4881"/>
    <cellStyle name="level1a 3 3 2 7 6 2 2" xfId="4882"/>
    <cellStyle name="level1a 3 3 2 7 7" xfId="4883"/>
    <cellStyle name="level1a 3 3 2 7 7 2" xfId="4884"/>
    <cellStyle name="level1a 3 3 2 8" xfId="4885"/>
    <cellStyle name="level1a 3 3 2 8 2" xfId="4886"/>
    <cellStyle name="level1a 3 3 2 8 2 2" xfId="4887"/>
    <cellStyle name="level1a 3 3 2 8 2 2 2" xfId="4888"/>
    <cellStyle name="level1a 3 3 2 8 2 3" xfId="4889"/>
    <cellStyle name="level1a 3 3 2 8 2 3 2" xfId="4890"/>
    <cellStyle name="level1a 3 3 2 8 2 3 2 2" xfId="4891"/>
    <cellStyle name="level1a 3 3 2 8 2 4" xfId="4892"/>
    <cellStyle name="level1a 3 3 2 8 3" xfId="4893"/>
    <cellStyle name="level1a 3 3 2 8 3 2" xfId="4894"/>
    <cellStyle name="level1a 3 3 2 8 3 2 2" xfId="4895"/>
    <cellStyle name="level1a 3 3 2 8 3 3" xfId="4896"/>
    <cellStyle name="level1a 3 3 2 8 3 3 2" xfId="4897"/>
    <cellStyle name="level1a 3 3 2 8 3 3 2 2" xfId="4898"/>
    <cellStyle name="level1a 3 3 2 8 3 4" xfId="4899"/>
    <cellStyle name="level1a 3 3 2 8 4" xfId="4900"/>
    <cellStyle name="level1a 3 3 2 8 4 2" xfId="4901"/>
    <cellStyle name="level1a 3 3 2 8 5" xfId="4902"/>
    <cellStyle name="level1a 3 3 2 8 5 2" xfId="4903"/>
    <cellStyle name="level1a 3 3 2 8 5 2 2" xfId="4904"/>
    <cellStyle name="level1a 3 3 2 8 6" xfId="4905"/>
    <cellStyle name="level1a 3 3 2 8 6 2" xfId="4906"/>
    <cellStyle name="level1a 3 3 2 9" xfId="4907"/>
    <cellStyle name="level1a 3 3 2 9 2" xfId="4908"/>
    <cellStyle name="level1a 3 3 2 9 2 2" xfId="4909"/>
    <cellStyle name="level1a 3 3 2 9 3" xfId="4910"/>
    <cellStyle name="level1a 3 3 2 9 3 2" xfId="4911"/>
    <cellStyle name="level1a 3 3 2 9 3 2 2" xfId="4912"/>
    <cellStyle name="level1a 3 3 2 9 4" xfId="4913"/>
    <cellStyle name="level1a 3 3 2_STUD aligned by INSTIT" xfId="4914"/>
    <cellStyle name="level1a 3 3 3" xfId="4915"/>
    <cellStyle name="level1a 3 3 3 2" xfId="4916"/>
    <cellStyle name="level1a 3 3 3 2 2" xfId="4917"/>
    <cellStyle name="level1a 3 3 3 2 2 2" xfId="4918"/>
    <cellStyle name="level1a 3 3 3 2 2 2 2" xfId="4919"/>
    <cellStyle name="level1a 3 3 3 2 2 3" xfId="4920"/>
    <cellStyle name="level1a 3 3 3 2 2 3 2" xfId="4921"/>
    <cellStyle name="level1a 3 3 3 2 2 3 2 2" xfId="4922"/>
    <cellStyle name="level1a 3 3 3 2 2 4" xfId="4923"/>
    <cellStyle name="level1a 3 3 3 2 3" xfId="4924"/>
    <cellStyle name="level1a 3 3 3 2 3 2" xfId="4925"/>
    <cellStyle name="level1a 3 3 3 2 3 2 2" xfId="4926"/>
    <cellStyle name="level1a 3 3 3 2 3 3" xfId="4927"/>
    <cellStyle name="level1a 3 3 3 2 3 3 2" xfId="4928"/>
    <cellStyle name="level1a 3 3 3 2 3 3 2 2" xfId="4929"/>
    <cellStyle name="level1a 3 3 3 2 3 4" xfId="4930"/>
    <cellStyle name="level1a 3 3 3 2 3 4 2" xfId="4931"/>
    <cellStyle name="level1a 3 3 3 2 4" xfId="4932"/>
    <cellStyle name="level1a 3 3 3 2 5" xfId="4933"/>
    <cellStyle name="level1a 3 3 3 2 5 2" xfId="4934"/>
    <cellStyle name="level1a 3 3 3 2 6" xfId="4935"/>
    <cellStyle name="level1a 3 3 3 2 6 2" xfId="4936"/>
    <cellStyle name="level1a 3 3 3 3" xfId="4937"/>
    <cellStyle name="level1a 3 3 3 3 2" xfId="4938"/>
    <cellStyle name="level1a 3 3 3 3 2 2" xfId="4939"/>
    <cellStyle name="level1a 3 3 3 3 2 2 2" xfId="4940"/>
    <cellStyle name="level1a 3 3 3 3 2 3" xfId="4941"/>
    <cellStyle name="level1a 3 3 3 3 2 3 2" xfId="4942"/>
    <cellStyle name="level1a 3 3 3 3 2 3 2 2" xfId="4943"/>
    <cellStyle name="level1a 3 3 3 3 2 4" xfId="4944"/>
    <cellStyle name="level1a 3 3 3 3 3" xfId="4945"/>
    <cellStyle name="level1a 3 3 3 3 3 2" xfId="4946"/>
    <cellStyle name="level1a 3 3 3 3 3 2 2" xfId="4947"/>
    <cellStyle name="level1a 3 3 3 3 3 3" xfId="4948"/>
    <cellStyle name="level1a 3 3 3 3 3 3 2" xfId="4949"/>
    <cellStyle name="level1a 3 3 3 3 3 3 2 2" xfId="4950"/>
    <cellStyle name="level1a 3 3 3 3 3 4" xfId="4951"/>
    <cellStyle name="level1a 3 3 3 3 3 4 2" xfId="4952"/>
    <cellStyle name="level1a 3 3 3 3 4" xfId="4953"/>
    <cellStyle name="level1a 3 3 3 3 5" xfId="4954"/>
    <cellStyle name="level1a 3 3 3 3 5 2" xfId="4955"/>
    <cellStyle name="level1a 3 3 3 3 5 2 2" xfId="4956"/>
    <cellStyle name="level1a 3 3 3 3 6" xfId="4957"/>
    <cellStyle name="level1a 3 3 3 3 6 2" xfId="4958"/>
    <cellStyle name="level1a 3 3 3 4" xfId="4959"/>
    <cellStyle name="level1a 3 3 3 4 2" xfId="4960"/>
    <cellStyle name="level1a 3 3 3 4 2 2" xfId="4961"/>
    <cellStyle name="level1a 3 3 3 4 2 2 2" xfId="4962"/>
    <cellStyle name="level1a 3 3 3 4 2 3" xfId="4963"/>
    <cellStyle name="level1a 3 3 3 4 2 3 2" xfId="4964"/>
    <cellStyle name="level1a 3 3 3 4 2 3 2 2" xfId="4965"/>
    <cellStyle name="level1a 3 3 3 4 2 4" xfId="4966"/>
    <cellStyle name="level1a 3 3 3 4 3" xfId="4967"/>
    <cellStyle name="level1a 3 3 3 4 3 2" xfId="4968"/>
    <cellStyle name="level1a 3 3 3 4 3 2 2" xfId="4969"/>
    <cellStyle name="level1a 3 3 3 4 3 3" xfId="4970"/>
    <cellStyle name="level1a 3 3 3 4 3 3 2" xfId="4971"/>
    <cellStyle name="level1a 3 3 3 4 3 3 2 2" xfId="4972"/>
    <cellStyle name="level1a 3 3 3 4 3 4" xfId="4973"/>
    <cellStyle name="level1a 3 3 3 4 3 4 2" xfId="4974"/>
    <cellStyle name="level1a 3 3 3 4 4" xfId="4975"/>
    <cellStyle name="level1a 3 3 3 4 5" xfId="4976"/>
    <cellStyle name="level1a 3 3 3 4 5 2" xfId="4977"/>
    <cellStyle name="level1a 3 3 3 4 6" xfId="4978"/>
    <cellStyle name="level1a 3 3 3 4 6 2" xfId="4979"/>
    <cellStyle name="level1a 3 3 3 4 6 2 2" xfId="4980"/>
    <cellStyle name="level1a 3 3 3 4 7" xfId="4981"/>
    <cellStyle name="level1a 3 3 3 4 7 2" xfId="4982"/>
    <cellStyle name="level1a 3 3 3 5" xfId="4983"/>
    <cellStyle name="level1a 3 3 3 5 2" xfId="4984"/>
    <cellStyle name="level1a 3 3 3 5 2 2" xfId="4985"/>
    <cellStyle name="level1a 3 3 3 5 2 2 2" xfId="4986"/>
    <cellStyle name="level1a 3 3 3 5 2 3" xfId="4987"/>
    <cellStyle name="level1a 3 3 3 5 2 3 2" xfId="4988"/>
    <cellStyle name="level1a 3 3 3 5 2 3 2 2" xfId="4989"/>
    <cellStyle name="level1a 3 3 3 5 2 4" xfId="4990"/>
    <cellStyle name="level1a 3 3 3 5 3" xfId="4991"/>
    <cellStyle name="level1a 3 3 3 5 3 2" xfId="4992"/>
    <cellStyle name="level1a 3 3 3 5 3 2 2" xfId="4993"/>
    <cellStyle name="level1a 3 3 3 5 3 3" xfId="4994"/>
    <cellStyle name="level1a 3 3 3 5 3 3 2" xfId="4995"/>
    <cellStyle name="level1a 3 3 3 5 3 3 2 2" xfId="4996"/>
    <cellStyle name="level1a 3 3 3 5 3 4" xfId="4997"/>
    <cellStyle name="level1a 3 3 3 5 4" xfId="4998"/>
    <cellStyle name="level1a 3 3 3 5 4 2" xfId="4999"/>
    <cellStyle name="level1a 3 3 3 5 5" xfId="5000"/>
    <cellStyle name="level1a 3 3 3 5 5 2" xfId="5001"/>
    <cellStyle name="level1a 3 3 3 5 5 2 2" xfId="5002"/>
    <cellStyle name="level1a 3 3 3 5 6" xfId="5003"/>
    <cellStyle name="level1a 3 3 3 5 6 2" xfId="5004"/>
    <cellStyle name="level1a 3 3 3 6" xfId="5005"/>
    <cellStyle name="level1a 3 3 3 6 2" xfId="5006"/>
    <cellStyle name="level1a 3 3 3 6 2 2" xfId="5007"/>
    <cellStyle name="level1a 3 3 3 6 2 2 2" xfId="5008"/>
    <cellStyle name="level1a 3 3 3 6 2 3" xfId="5009"/>
    <cellStyle name="level1a 3 3 3 6 2 3 2" xfId="5010"/>
    <cellStyle name="level1a 3 3 3 6 2 3 2 2" xfId="5011"/>
    <cellStyle name="level1a 3 3 3 6 2 4" xfId="5012"/>
    <cellStyle name="level1a 3 3 3 6 3" xfId="5013"/>
    <cellStyle name="level1a 3 3 3 6 3 2" xfId="5014"/>
    <cellStyle name="level1a 3 3 3 6 3 2 2" xfId="5015"/>
    <cellStyle name="level1a 3 3 3 6 3 3" xfId="5016"/>
    <cellStyle name="level1a 3 3 3 6 3 3 2" xfId="5017"/>
    <cellStyle name="level1a 3 3 3 6 3 3 2 2" xfId="5018"/>
    <cellStyle name="level1a 3 3 3 6 3 4" xfId="5019"/>
    <cellStyle name="level1a 3 3 3 6 4" xfId="5020"/>
    <cellStyle name="level1a 3 3 3 6 4 2" xfId="5021"/>
    <cellStyle name="level1a 3 3 3 6 5" xfId="5022"/>
    <cellStyle name="level1a 3 3 3 6 5 2" xfId="5023"/>
    <cellStyle name="level1a 3 3 3 6 5 2 2" xfId="5024"/>
    <cellStyle name="level1a 3 3 3 6 6" xfId="5025"/>
    <cellStyle name="level1a 3 3 3 6 6 2" xfId="5026"/>
    <cellStyle name="level1a 3 3 3 7" xfId="5027"/>
    <cellStyle name="level1a 3 3 3 7 2" xfId="5028"/>
    <cellStyle name="level1a 3 3 3 7 2 2" xfId="5029"/>
    <cellStyle name="level1a 3 3 3 7 3" xfId="5030"/>
    <cellStyle name="level1a 3 3 3 7 3 2" xfId="5031"/>
    <cellStyle name="level1a 3 3 3 7 3 2 2" xfId="5032"/>
    <cellStyle name="level1a 3 3 3 7 4" xfId="5033"/>
    <cellStyle name="level1a 3 3 3 8" xfId="5034"/>
    <cellStyle name="level1a 3 3 3 8 2" xfId="5035"/>
    <cellStyle name="level1a 3 3 3_STUD aligned by INSTIT" xfId="5036"/>
    <cellStyle name="level1a 3 3 4" xfId="5037"/>
    <cellStyle name="level1a 3 3 4 2" xfId="5038"/>
    <cellStyle name="level1a 3 3 4 2 2" xfId="5039"/>
    <cellStyle name="level1a 3 3 4 2 2 2" xfId="5040"/>
    <cellStyle name="level1a 3 3 4 2 2 2 2" xfId="5041"/>
    <cellStyle name="level1a 3 3 4 2 2 3" xfId="5042"/>
    <cellStyle name="level1a 3 3 4 2 2 3 2" xfId="5043"/>
    <cellStyle name="level1a 3 3 4 2 2 3 2 2" xfId="5044"/>
    <cellStyle name="level1a 3 3 4 2 2 4" xfId="5045"/>
    <cellStyle name="level1a 3 3 4 2 3" xfId="5046"/>
    <cellStyle name="level1a 3 3 4 2 3 2" xfId="5047"/>
    <cellStyle name="level1a 3 3 4 2 3 2 2" xfId="5048"/>
    <cellStyle name="level1a 3 3 4 2 3 3" xfId="5049"/>
    <cellStyle name="level1a 3 3 4 2 3 3 2" xfId="5050"/>
    <cellStyle name="level1a 3 3 4 2 3 3 2 2" xfId="5051"/>
    <cellStyle name="level1a 3 3 4 2 3 4" xfId="5052"/>
    <cellStyle name="level1a 3 3 4 2 3 4 2" xfId="5053"/>
    <cellStyle name="level1a 3 3 4 2 4" xfId="5054"/>
    <cellStyle name="level1a 3 3 4 2 5" xfId="5055"/>
    <cellStyle name="level1a 3 3 4 2 5 2" xfId="5056"/>
    <cellStyle name="level1a 3 3 4 2 6" xfId="5057"/>
    <cellStyle name="level1a 3 3 4 2 6 2" xfId="5058"/>
    <cellStyle name="level1a 3 3 4 2 6 2 2" xfId="5059"/>
    <cellStyle name="level1a 3 3 4 2 7" xfId="5060"/>
    <cellStyle name="level1a 3 3 4 2 7 2" xfId="5061"/>
    <cellStyle name="level1a 3 3 4 3" xfId="5062"/>
    <cellStyle name="level1a 3 3 4 3 2" xfId="5063"/>
    <cellStyle name="level1a 3 3 4 3 2 2" xfId="5064"/>
    <cellStyle name="level1a 3 3 4 3 2 2 2" xfId="5065"/>
    <cellStyle name="level1a 3 3 4 3 2 3" xfId="5066"/>
    <cellStyle name="level1a 3 3 4 3 2 3 2" xfId="5067"/>
    <cellStyle name="level1a 3 3 4 3 2 3 2 2" xfId="5068"/>
    <cellStyle name="level1a 3 3 4 3 2 4" xfId="5069"/>
    <cellStyle name="level1a 3 3 4 3 3" xfId="5070"/>
    <cellStyle name="level1a 3 3 4 3 3 2" xfId="5071"/>
    <cellStyle name="level1a 3 3 4 3 3 2 2" xfId="5072"/>
    <cellStyle name="level1a 3 3 4 3 3 3" xfId="5073"/>
    <cellStyle name="level1a 3 3 4 3 3 3 2" xfId="5074"/>
    <cellStyle name="level1a 3 3 4 3 3 3 2 2" xfId="5075"/>
    <cellStyle name="level1a 3 3 4 3 3 4" xfId="5076"/>
    <cellStyle name="level1a 3 3 4 3 3 4 2" xfId="5077"/>
    <cellStyle name="level1a 3 3 4 3 4" xfId="5078"/>
    <cellStyle name="level1a 3 3 4 3 5" xfId="5079"/>
    <cellStyle name="level1a 3 3 4 3 5 2" xfId="5080"/>
    <cellStyle name="level1a 3 3 4 4" xfId="5081"/>
    <cellStyle name="level1a 3 3 4 4 2" xfId="5082"/>
    <cellStyle name="level1a 3 3 4 4 2 2" xfId="5083"/>
    <cellStyle name="level1a 3 3 4 4 2 2 2" xfId="5084"/>
    <cellStyle name="level1a 3 3 4 4 2 3" xfId="5085"/>
    <cellStyle name="level1a 3 3 4 4 2 3 2" xfId="5086"/>
    <cellStyle name="level1a 3 3 4 4 2 3 2 2" xfId="5087"/>
    <cellStyle name="level1a 3 3 4 4 2 4" xfId="5088"/>
    <cellStyle name="level1a 3 3 4 4 3" xfId="5089"/>
    <cellStyle name="level1a 3 3 4 4 3 2" xfId="5090"/>
    <cellStyle name="level1a 3 3 4 4 3 2 2" xfId="5091"/>
    <cellStyle name="level1a 3 3 4 4 3 3" xfId="5092"/>
    <cellStyle name="level1a 3 3 4 4 3 3 2" xfId="5093"/>
    <cellStyle name="level1a 3 3 4 4 3 3 2 2" xfId="5094"/>
    <cellStyle name="level1a 3 3 4 4 3 4" xfId="5095"/>
    <cellStyle name="level1a 3 3 4 4 4" xfId="5096"/>
    <cellStyle name="level1a 3 3 4 4 4 2" xfId="5097"/>
    <cellStyle name="level1a 3 3 4 4 5" xfId="5098"/>
    <cellStyle name="level1a 3 3 4 4 5 2" xfId="5099"/>
    <cellStyle name="level1a 3 3 4 4 5 2 2" xfId="5100"/>
    <cellStyle name="level1a 3 3 4 4 6" xfId="5101"/>
    <cellStyle name="level1a 3 3 4 4 6 2" xfId="5102"/>
    <cellStyle name="level1a 3 3 4 5" xfId="5103"/>
    <cellStyle name="level1a 3 3 4 5 2" xfId="5104"/>
    <cellStyle name="level1a 3 3 4 5 2 2" xfId="5105"/>
    <cellStyle name="level1a 3 3 4 5 2 2 2" xfId="5106"/>
    <cellStyle name="level1a 3 3 4 5 2 3" xfId="5107"/>
    <cellStyle name="level1a 3 3 4 5 2 3 2" xfId="5108"/>
    <cellStyle name="level1a 3 3 4 5 2 3 2 2" xfId="5109"/>
    <cellStyle name="level1a 3 3 4 5 2 4" xfId="5110"/>
    <cellStyle name="level1a 3 3 4 5 3" xfId="5111"/>
    <cellStyle name="level1a 3 3 4 5 3 2" xfId="5112"/>
    <cellStyle name="level1a 3 3 4 5 3 2 2" xfId="5113"/>
    <cellStyle name="level1a 3 3 4 5 3 3" xfId="5114"/>
    <cellStyle name="level1a 3 3 4 5 3 3 2" xfId="5115"/>
    <cellStyle name="level1a 3 3 4 5 3 3 2 2" xfId="5116"/>
    <cellStyle name="level1a 3 3 4 5 3 4" xfId="5117"/>
    <cellStyle name="level1a 3 3 4 5 4" xfId="5118"/>
    <cellStyle name="level1a 3 3 4 5 4 2" xfId="5119"/>
    <cellStyle name="level1a 3 3 4 5 5" xfId="5120"/>
    <cellStyle name="level1a 3 3 4 5 5 2" xfId="5121"/>
    <cellStyle name="level1a 3 3 4 5 5 2 2" xfId="5122"/>
    <cellStyle name="level1a 3 3 4 5 6" xfId="5123"/>
    <cellStyle name="level1a 3 3 4 5 6 2" xfId="5124"/>
    <cellStyle name="level1a 3 3 4 6" xfId="5125"/>
    <cellStyle name="level1a 3 3 4 6 2" xfId="5126"/>
    <cellStyle name="level1a 3 3 4 6 2 2" xfId="5127"/>
    <cellStyle name="level1a 3 3 4 6 2 2 2" xfId="5128"/>
    <cellStyle name="level1a 3 3 4 6 2 3" xfId="5129"/>
    <cellStyle name="level1a 3 3 4 6 2 3 2" xfId="5130"/>
    <cellStyle name="level1a 3 3 4 6 2 3 2 2" xfId="5131"/>
    <cellStyle name="level1a 3 3 4 6 2 4" xfId="5132"/>
    <cellStyle name="level1a 3 3 4 6 3" xfId="5133"/>
    <cellStyle name="level1a 3 3 4 6 3 2" xfId="5134"/>
    <cellStyle name="level1a 3 3 4 6 3 2 2" xfId="5135"/>
    <cellStyle name="level1a 3 3 4 6 3 3" xfId="5136"/>
    <cellStyle name="level1a 3 3 4 6 3 3 2" xfId="5137"/>
    <cellStyle name="level1a 3 3 4 6 3 3 2 2" xfId="5138"/>
    <cellStyle name="level1a 3 3 4 6 3 4" xfId="5139"/>
    <cellStyle name="level1a 3 3 4 6 4" xfId="5140"/>
    <cellStyle name="level1a 3 3 4 6 4 2" xfId="5141"/>
    <cellStyle name="level1a 3 3 4 6 5" xfId="5142"/>
    <cellStyle name="level1a 3 3 4 6 5 2" xfId="5143"/>
    <cellStyle name="level1a 3 3 4 6 5 2 2" xfId="5144"/>
    <cellStyle name="level1a 3 3 4 6 6" xfId="5145"/>
    <cellStyle name="level1a 3 3 4 6 6 2" xfId="5146"/>
    <cellStyle name="level1a 3 3 4 7" xfId="5147"/>
    <cellStyle name="level1a 3 3 4 7 2" xfId="5148"/>
    <cellStyle name="level1a 3 3 4 7 2 2" xfId="5149"/>
    <cellStyle name="level1a 3 3 4 7 3" xfId="5150"/>
    <cellStyle name="level1a 3 3 4 7 3 2" xfId="5151"/>
    <cellStyle name="level1a 3 3 4 7 3 2 2" xfId="5152"/>
    <cellStyle name="level1a 3 3 4 7 4" xfId="5153"/>
    <cellStyle name="level1a 3 3 4 8" xfId="5154"/>
    <cellStyle name="level1a 3 3 4 8 2" xfId="5155"/>
    <cellStyle name="level1a 3 3 4 8 2 2" xfId="5156"/>
    <cellStyle name="level1a 3 3 4 8 3" xfId="5157"/>
    <cellStyle name="level1a 3 3 4 8 3 2" xfId="5158"/>
    <cellStyle name="level1a 3 3 4 8 3 2 2" xfId="5159"/>
    <cellStyle name="level1a 3 3 4 8 4" xfId="5160"/>
    <cellStyle name="level1a 3 3 4 9" xfId="5161"/>
    <cellStyle name="level1a 3 3 4 9 2" xfId="5162"/>
    <cellStyle name="level1a 3 3 4_STUD aligned by INSTIT" xfId="5163"/>
    <cellStyle name="level1a 3 3 5" xfId="5164"/>
    <cellStyle name="level1a 3 3 5 2" xfId="5165"/>
    <cellStyle name="level1a 3 3 5 2 2" xfId="5166"/>
    <cellStyle name="level1a 3 3 5 2 2 2" xfId="5167"/>
    <cellStyle name="level1a 3 3 5 2 3" xfId="5168"/>
    <cellStyle name="level1a 3 3 5 2 3 2" xfId="5169"/>
    <cellStyle name="level1a 3 3 5 2 3 2 2" xfId="5170"/>
    <cellStyle name="level1a 3 3 5 2 4" xfId="5171"/>
    <cellStyle name="level1a 3 3 5 3" xfId="5172"/>
    <cellStyle name="level1a 3 3 5 3 2" xfId="5173"/>
    <cellStyle name="level1a 3 3 5 3 2 2" xfId="5174"/>
    <cellStyle name="level1a 3 3 5 3 3" xfId="5175"/>
    <cellStyle name="level1a 3 3 5 3 3 2" xfId="5176"/>
    <cellStyle name="level1a 3 3 5 3 3 2 2" xfId="5177"/>
    <cellStyle name="level1a 3 3 5 3 4" xfId="5178"/>
    <cellStyle name="level1a 3 3 5 3 4 2" xfId="5179"/>
    <cellStyle name="level1a 3 3 5 4" xfId="5180"/>
    <cellStyle name="level1a 3 3 5 5" xfId="5181"/>
    <cellStyle name="level1a 3 3 5 5 2" xfId="5182"/>
    <cellStyle name="level1a 3 3 5 6" xfId="5183"/>
    <cellStyle name="level1a 3 3 5 6 2" xfId="5184"/>
    <cellStyle name="level1a 3 3 6" xfId="5185"/>
    <cellStyle name="level1a 3 3 6 2" xfId="5186"/>
    <cellStyle name="level1a 3 3 6 2 2" xfId="5187"/>
    <cellStyle name="level1a 3 3 6 2 2 2" xfId="5188"/>
    <cellStyle name="level1a 3 3 6 2 3" xfId="5189"/>
    <cellStyle name="level1a 3 3 6 2 3 2" xfId="5190"/>
    <cellStyle name="level1a 3 3 6 2 3 2 2" xfId="5191"/>
    <cellStyle name="level1a 3 3 6 2 4" xfId="5192"/>
    <cellStyle name="level1a 3 3 6 3" xfId="5193"/>
    <cellStyle name="level1a 3 3 6 3 2" xfId="5194"/>
    <cellStyle name="level1a 3 3 6 3 2 2" xfId="5195"/>
    <cellStyle name="level1a 3 3 6 3 3" xfId="5196"/>
    <cellStyle name="level1a 3 3 6 3 3 2" xfId="5197"/>
    <cellStyle name="level1a 3 3 6 3 3 2 2" xfId="5198"/>
    <cellStyle name="level1a 3 3 6 3 4" xfId="5199"/>
    <cellStyle name="level1a 3 3 6 3 4 2" xfId="5200"/>
    <cellStyle name="level1a 3 3 6 4" xfId="5201"/>
    <cellStyle name="level1a 3 3 6 5" xfId="5202"/>
    <cellStyle name="level1a 3 3 6 5 2" xfId="5203"/>
    <cellStyle name="level1a 3 3 6 6" xfId="5204"/>
    <cellStyle name="level1a 3 3 6 6 2" xfId="5205"/>
    <cellStyle name="level1a 3 3 6 6 2 2" xfId="5206"/>
    <cellStyle name="level1a 3 3 6 7" xfId="5207"/>
    <cellStyle name="level1a 3 3 6 7 2" xfId="5208"/>
    <cellStyle name="level1a 3 3 7" xfId="5209"/>
    <cellStyle name="level1a 3 3 7 2" xfId="5210"/>
    <cellStyle name="level1a 3 3 7 2 2" xfId="5211"/>
    <cellStyle name="level1a 3 3 7 2 2 2" xfId="5212"/>
    <cellStyle name="level1a 3 3 7 2 3" xfId="5213"/>
    <cellStyle name="level1a 3 3 7 2 3 2" xfId="5214"/>
    <cellStyle name="level1a 3 3 7 2 3 2 2" xfId="5215"/>
    <cellStyle name="level1a 3 3 7 2 4" xfId="5216"/>
    <cellStyle name="level1a 3 3 7 3" xfId="5217"/>
    <cellStyle name="level1a 3 3 7 3 2" xfId="5218"/>
    <cellStyle name="level1a 3 3 7 3 2 2" xfId="5219"/>
    <cellStyle name="level1a 3 3 7 3 3" xfId="5220"/>
    <cellStyle name="level1a 3 3 7 3 3 2" xfId="5221"/>
    <cellStyle name="level1a 3 3 7 3 3 2 2" xfId="5222"/>
    <cellStyle name="level1a 3 3 7 3 4" xfId="5223"/>
    <cellStyle name="level1a 3 3 7 3 4 2" xfId="5224"/>
    <cellStyle name="level1a 3 3 7 4" xfId="5225"/>
    <cellStyle name="level1a 3 3 7 5" xfId="5226"/>
    <cellStyle name="level1a 3 3 7 5 2" xfId="5227"/>
    <cellStyle name="level1a 3 3 7 5 2 2" xfId="5228"/>
    <cellStyle name="level1a 3 3 7 6" xfId="5229"/>
    <cellStyle name="level1a 3 3 7 6 2" xfId="5230"/>
    <cellStyle name="level1a 3 3 8" xfId="5231"/>
    <cellStyle name="level1a 3 3 8 2" xfId="5232"/>
    <cellStyle name="level1a 3 3 8 2 2" xfId="5233"/>
    <cellStyle name="level1a 3 3 8 2 2 2" xfId="5234"/>
    <cellStyle name="level1a 3 3 8 2 3" xfId="5235"/>
    <cellStyle name="level1a 3 3 8 2 3 2" xfId="5236"/>
    <cellStyle name="level1a 3 3 8 2 3 2 2" xfId="5237"/>
    <cellStyle name="level1a 3 3 8 2 4" xfId="5238"/>
    <cellStyle name="level1a 3 3 8 3" xfId="5239"/>
    <cellStyle name="level1a 3 3 8 3 2" xfId="5240"/>
    <cellStyle name="level1a 3 3 8 3 2 2" xfId="5241"/>
    <cellStyle name="level1a 3 3 8 3 3" xfId="5242"/>
    <cellStyle name="level1a 3 3 8 3 3 2" xfId="5243"/>
    <cellStyle name="level1a 3 3 8 3 3 2 2" xfId="5244"/>
    <cellStyle name="level1a 3 3 8 3 4" xfId="5245"/>
    <cellStyle name="level1a 3 3 8 3 4 2" xfId="5246"/>
    <cellStyle name="level1a 3 3 8 4" xfId="5247"/>
    <cellStyle name="level1a 3 3 8 5" xfId="5248"/>
    <cellStyle name="level1a 3 3 8 5 2" xfId="5249"/>
    <cellStyle name="level1a 3 3 8 6" xfId="5250"/>
    <cellStyle name="level1a 3 3 8 6 2" xfId="5251"/>
    <cellStyle name="level1a 3 3 8 6 2 2" xfId="5252"/>
    <cellStyle name="level1a 3 3 8 7" xfId="5253"/>
    <cellStyle name="level1a 3 3 8 7 2" xfId="5254"/>
    <cellStyle name="level1a 3 3 9" xfId="5255"/>
    <cellStyle name="level1a 3 3 9 2" xfId="5256"/>
    <cellStyle name="level1a 3 3 9 2 2" xfId="5257"/>
    <cellStyle name="level1a 3 3 9 2 2 2" xfId="5258"/>
    <cellStyle name="level1a 3 3 9 2 3" xfId="5259"/>
    <cellStyle name="level1a 3 3 9 2 3 2" xfId="5260"/>
    <cellStyle name="level1a 3 3 9 2 3 2 2" xfId="5261"/>
    <cellStyle name="level1a 3 3 9 2 4" xfId="5262"/>
    <cellStyle name="level1a 3 3 9 3" xfId="5263"/>
    <cellStyle name="level1a 3 3 9 3 2" xfId="5264"/>
    <cellStyle name="level1a 3 3 9 3 2 2" xfId="5265"/>
    <cellStyle name="level1a 3 3 9 3 3" xfId="5266"/>
    <cellStyle name="level1a 3 3 9 3 3 2" xfId="5267"/>
    <cellStyle name="level1a 3 3 9 3 3 2 2" xfId="5268"/>
    <cellStyle name="level1a 3 3 9 3 4" xfId="5269"/>
    <cellStyle name="level1a 3 3 9 4" xfId="5270"/>
    <cellStyle name="level1a 3 3 9 4 2" xfId="5271"/>
    <cellStyle name="level1a 3 3 9 5" xfId="5272"/>
    <cellStyle name="level1a 3 3 9 5 2" xfId="5273"/>
    <cellStyle name="level1a 3 3 9 5 2 2" xfId="5274"/>
    <cellStyle name="level1a 3 3 9 6" xfId="5275"/>
    <cellStyle name="level1a 3 3 9 6 2" xfId="5276"/>
    <cellStyle name="level1a 3 3_STUD aligned by INSTIT" xfId="5277"/>
    <cellStyle name="level1a 3 4" xfId="5278"/>
    <cellStyle name="level1a 3 4 10" xfId="5279"/>
    <cellStyle name="level1a 3 4 10 2" xfId="5280"/>
    <cellStyle name="level1a 3 4 2" xfId="5281"/>
    <cellStyle name="level1a 3 4 2 2" xfId="5282"/>
    <cellStyle name="level1a 3 4 2 2 2" xfId="5283"/>
    <cellStyle name="level1a 3 4 2 2 2 2" xfId="5284"/>
    <cellStyle name="level1a 3 4 2 2 2 2 2" xfId="5285"/>
    <cellStyle name="level1a 3 4 2 2 2 3" xfId="5286"/>
    <cellStyle name="level1a 3 4 2 2 2 3 2" xfId="5287"/>
    <cellStyle name="level1a 3 4 2 2 2 3 2 2" xfId="5288"/>
    <cellStyle name="level1a 3 4 2 2 2 4" xfId="5289"/>
    <cellStyle name="level1a 3 4 2 2 3" xfId="5290"/>
    <cellStyle name="level1a 3 4 2 2 3 2" xfId="5291"/>
    <cellStyle name="level1a 3 4 2 2 3 2 2" xfId="5292"/>
    <cellStyle name="level1a 3 4 2 2 3 3" xfId="5293"/>
    <cellStyle name="level1a 3 4 2 2 3 3 2" xfId="5294"/>
    <cellStyle name="level1a 3 4 2 2 3 3 2 2" xfId="5295"/>
    <cellStyle name="level1a 3 4 2 2 3 4" xfId="5296"/>
    <cellStyle name="level1a 3 4 2 2 3 4 2" xfId="5297"/>
    <cellStyle name="level1a 3 4 2 2 4" xfId="5298"/>
    <cellStyle name="level1a 3 4 2 2 5" xfId="5299"/>
    <cellStyle name="level1a 3 4 2 2 5 2" xfId="5300"/>
    <cellStyle name="level1a 3 4 2 2 6" xfId="5301"/>
    <cellStyle name="level1a 3 4 2 2 6 2" xfId="5302"/>
    <cellStyle name="level1a 3 4 2 3" xfId="5303"/>
    <cellStyle name="level1a 3 4 2 3 2" xfId="5304"/>
    <cellStyle name="level1a 3 4 2 3 2 2" xfId="5305"/>
    <cellStyle name="level1a 3 4 2 3 2 2 2" xfId="5306"/>
    <cellStyle name="level1a 3 4 2 3 2 3" xfId="5307"/>
    <cellStyle name="level1a 3 4 2 3 2 3 2" xfId="5308"/>
    <cellStyle name="level1a 3 4 2 3 2 3 2 2" xfId="5309"/>
    <cellStyle name="level1a 3 4 2 3 2 4" xfId="5310"/>
    <cellStyle name="level1a 3 4 2 3 3" xfId="5311"/>
    <cellStyle name="level1a 3 4 2 3 3 2" xfId="5312"/>
    <cellStyle name="level1a 3 4 2 3 3 2 2" xfId="5313"/>
    <cellStyle name="level1a 3 4 2 3 3 3" xfId="5314"/>
    <cellStyle name="level1a 3 4 2 3 3 3 2" xfId="5315"/>
    <cellStyle name="level1a 3 4 2 3 3 3 2 2" xfId="5316"/>
    <cellStyle name="level1a 3 4 2 3 3 4" xfId="5317"/>
    <cellStyle name="level1a 3 4 2 3 3 4 2" xfId="5318"/>
    <cellStyle name="level1a 3 4 2 3 4" xfId="5319"/>
    <cellStyle name="level1a 3 4 2 3 5" xfId="5320"/>
    <cellStyle name="level1a 3 4 2 3 5 2" xfId="5321"/>
    <cellStyle name="level1a 3 4 2 3 5 2 2" xfId="5322"/>
    <cellStyle name="level1a 3 4 2 3 6" xfId="5323"/>
    <cellStyle name="level1a 3 4 2 3 6 2" xfId="5324"/>
    <cellStyle name="level1a 3 4 2 4" xfId="5325"/>
    <cellStyle name="level1a 3 4 2 4 2" xfId="5326"/>
    <cellStyle name="level1a 3 4 2 4 2 2" xfId="5327"/>
    <cellStyle name="level1a 3 4 2 4 2 2 2" xfId="5328"/>
    <cellStyle name="level1a 3 4 2 4 2 3" xfId="5329"/>
    <cellStyle name="level1a 3 4 2 4 2 3 2" xfId="5330"/>
    <cellStyle name="level1a 3 4 2 4 2 3 2 2" xfId="5331"/>
    <cellStyle name="level1a 3 4 2 4 2 4" xfId="5332"/>
    <cellStyle name="level1a 3 4 2 4 3" xfId="5333"/>
    <cellStyle name="level1a 3 4 2 4 3 2" xfId="5334"/>
    <cellStyle name="level1a 3 4 2 4 3 2 2" xfId="5335"/>
    <cellStyle name="level1a 3 4 2 4 3 3" xfId="5336"/>
    <cellStyle name="level1a 3 4 2 4 3 3 2" xfId="5337"/>
    <cellStyle name="level1a 3 4 2 4 3 3 2 2" xfId="5338"/>
    <cellStyle name="level1a 3 4 2 4 3 4" xfId="5339"/>
    <cellStyle name="level1a 3 4 2 4 3 4 2" xfId="5340"/>
    <cellStyle name="level1a 3 4 2 4 4" xfId="5341"/>
    <cellStyle name="level1a 3 4 2 4 5" xfId="5342"/>
    <cellStyle name="level1a 3 4 2 4 5 2" xfId="5343"/>
    <cellStyle name="level1a 3 4 2 4 6" xfId="5344"/>
    <cellStyle name="level1a 3 4 2 4 6 2" xfId="5345"/>
    <cellStyle name="level1a 3 4 2 4 6 2 2" xfId="5346"/>
    <cellStyle name="level1a 3 4 2 4 7" xfId="5347"/>
    <cellStyle name="level1a 3 4 2 4 7 2" xfId="5348"/>
    <cellStyle name="level1a 3 4 2 5" xfId="5349"/>
    <cellStyle name="level1a 3 4 2 5 2" xfId="5350"/>
    <cellStyle name="level1a 3 4 2 5 2 2" xfId="5351"/>
    <cellStyle name="level1a 3 4 2 5 2 2 2" xfId="5352"/>
    <cellStyle name="level1a 3 4 2 5 2 3" xfId="5353"/>
    <cellStyle name="level1a 3 4 2 5 2 3 2" xfId="5354"/>
    <cellStyle name="level1a 3 4 2 5 2 3 2 2" xfId="5355"/>
    <cellStyle name="level1a 3 4 2 5 2 4" xfId="5356"/>
    <cellStyle name="level1a 3 4 2 5 3" xfId="5357"/>
    <cellStyle name="level1a 3 4 2 5 3 2" xfId="5358"/>
    <cellStyle name="level1a 3 4 2 5 3 2 2" xfId="5359"/>
    <cellStyle name="level1a 3 4 2 5 3 3" xfId="5360"/>
    <cellStyle name="level1a 3 4 2 5 3 3 2" xfId="5361"/>
    <cellStyle name="level1a 3 4 2 5 3 3 2 2" xfId="5362"/>
    <cellStyle name="level1a 3 4 2 5 3 4" xfId="5363"/>
    <cellStyle name="level1a 3 4 2 5 4" xfId="5364"/>
    <cellStyle name="level1a 3 4 2 5 4 2" xfId="5365"/>
    <cellStyle name="level1a 3 4 2 5 5" xfId="5366"/>
    <cellStyle name="level1a 3 4 2 5 5 2" xfId="5367"/>
    <cellStyle name="level1a 3 4 2 5 5 2 2" xfId="5368"/>
    <cellStyle name="level1a 3 4 2 5 6" xfId="5369"/>
    <cellStyle name="level1a 3 4 2 5 6 2" xfId="5370"/>
    <cellStyle name="level1a 3 4 2 6" xfId="5371"/>
    <cellStyle name="level1a 3 4 2 6 2" xfId="5372"/>
    <cellStyle name="level1a 3 4 2 6 2 2" xfId="5373"/>
    <cellStyle name="level1a 3 4 2 6 2 2 2" xfId="5374"/>
    <cellStyle name="level1a 3 4 2 6 2 3" xfId="5375"/>
    <cellStyle name="level1a 3 4 2 6 2 3 2" xfId="5376"/>
    <cellStyle name="level1a 3 4 2 6 2 3 2 2" xfId="5377"/>
    <cellStyle name="level1a 3 4 2 6 2 4" xfId="5378"/>
    <cellStyle name="level1a 3 4 2 6 3" xfId="5379"/>
    <cellStyle name="level1a 3 4 2 6 3 2" xfId="5380"/>
    <cellStyle name="level1a 3 4 2 6 3 2 2" xfId="5381"/>
    <cellStyle name="level1a 3 4 2 6 3 3" xfId="5382"/>
    <cellStyle name="level1a 3 4 2 6 3 3 2" xfId="5383"/>
    <cellStyle name="level1a 3 4 2 6 3 3 2 2" xfId="5384"/>
    <cellStyle name="level1a 3 4 2 6 3 4" xfId="5385"/>
    <cellStyle name="level1a 3 4 2 6 4" xfId="5386"/>
    <cellStyle name="level1a 3 4 2 6 4 2" xfId="5387"/>
    <cellStyle name="level1a 3 4 2 6 5" xfId="5388"/>
    <cellStyle name="level1a 3 4 2 6 5 2" xfId="5389"/>
    <cellStyle name="level1a 3 4 2 6 5 2 2" xfId="5390"/>
    <cellStyle name="level1a 3 4 2 6 6" xfId="5391"/>
    <cellStyle name="level1a 3 4 2 6 6 2" xfId="5392"/>
    <cellStyle name="level1a 3 4 2 7" xfId="5393"/>
    <cellStyle name="level1a 3 4 2 7 2" xfId="5394"/>
    <cellStyle name="level1a 3 4 2 7 2 2" xfId="5395"/>
    <cellStyle name="level1a 3 4 2 7 3" xfId="5396"/>
    <cellStyle name="level1a 3 4 2 7 3 2" xfId="5397"/>
    <cellStyle name="level1a 3 4 2 7 3 2 2" xfId="5398"/>
    <cellStyle name="level1a 3 4 2 7 4" xfId="5399"/>
    <cellStyle name="level1a 3 4 2 8" xfId="5400"/>
    <cellStyle name="level1a 3 4 2 8 2" xfId="5401"/>
    <cellStyle name="level1a 3 4 2_STUD aligned by INSTIT" xfId="5402"/>
    <cellStyle name="level1a 3 4 3" xfId="5403"/>
    <cellStyle name="level1a 3 4 3 2" xfId="5404"/>
    <cellStyle name="level1a 3 4 3 2 2" xfId="5405"/>
    <cellStyle name="level1a 3 4 3 2 2 2" xfId="5406"/>
    <cellStyle name="level1a 3 4 3 2 2 2 2" xfId="5407"/>
    <cellStyle name="level1a 3 4 3 2 2 3" xfId="5408"/>
    <cellStyle name="level1a 3 4 3 2 2 3 2" xfId="5409"/>
    <cellStyle name="level1a 3 4 3 2 2 3 2 2" xfId="5410"/>
    <cellStyle name="level1a 3 4 3 2 2 4" xfId="5411"/>
    <cellStyle name="level1a 3 4 3 2 3" xfId="5412"/>
    <cellStyle name="level1a 3 4 3 2 3 2" xfId="5413"/>
    <cellStyle name="level1a 3 4 3 2 3 2 2" xfId="5414"/>
    <cellStyle name="level1a 3 4 3 2 3 3" xfId="5415"/>
    <cellStyle name="level1a 3 4 3 2 3 3 2" xfId="5416"/>
    <cellStyle name="level1a 3 4 3 2 3 3 2 2" xfId="5417"/>
    <cellStyle name="level1a 3 4 3 2 3 4" xfId="5418"/>
    <cellStyle name="level1a 3 4 3 2 3 4 2" xfId="5419"/>
    <cellStyle name="level1a 3 4 3 2 4" xfId="5420"/>
    <cellStyle name="level1a 3 4 3 2 5" xfId="5421"/>
    <cellStyle name="level1a 3 4 3 2 5 2" xfId="5422"/>
    <cellStyle name="level1a 3 4 3 2 5 2 2" xfId="5423"/>
    <cellStyle name="level1a 3 4 3 2 6" xfId="5424"/>
    <cellStyle name="level1a 3 4 3 2 6 2" xfId="5425"/>
    <cellStyle name="level1a 3 4 3 3" xfId="5426"/>
    <cellStyle name="level1a 3 4 3 3 2" xfId="5427"/>
    <cellStyle name="level1a 3 4 3 3 2 2" xfId="5428"/>
    <cellStyle name="level1a 3 4 3 3 2 2 2" xfId="5429"/>
    <cellStyle name="level1a 3 4 3 3 2 3" xfId="5430"/>
    <cellStyle name="level1a 3 4 3 3 2 3 2" xfId="5431"/>
    <cellStyle name="level1a 3 4 3 3 2 3 2 2" xfId="5432"/>
    <cellStyle name="level1a 3 4 3 3 2 4" xfId="5433"/>
    <cellStyle name="level1a 3 4 3 3 3" xfId="5434"/>
    <cellStyle name="level1a 3 4 3 3 3 2" xfId="5435"/>
    <cellStyle name="level1a 3 4 3 3 3 2 2" xfId="5436"/>
    <cellStyle name="level1a 3 4 3 3 3 3" xfId="5437"/>
    <cellStyle name="level1a 3 4 3 3 3 3 2" xfId="5438"/>
    <cellStyle name="level1a 3 4 3 3 3 3 2 2" xfId="5439"/>
    <cellStyle name="level1a 3 4 3 3 3 4" xfId="5440"/>
    <cellStyle name="level1a 3 4 3 3 4" xfId="5441"/>
    <cellStyle name="level1a 3 4 3 3 4 2" xfId="5442"/>
    <cellStyle name="level1a 3 4 3 3 5" xfId="5443"/>
    <cellStyle name="level1a 3 4 3 3 5 2" xfId="5444"/>
    <cellStyle name="level1a 3 4 3 4" xfId="5445"/>
    <cellStyle name="level1a 3 4 3 4 2" xfId="5446"/>
    <cellStyle name="level1a 3 4 3 4 2 2" xfId="5447"/>
    <cellStyle name="level1a 3 4 3 4 2 2 2" xfId="5448"/>
    <cellStyle name="level1a 3 4 3 4 2 3" xfId="5449"/>
    <cellStyle name="level1a 3 4 3 4 2 3 2" xfId="5450"/>
    <cellStyle name="level1a 3 4 3 4 2 3 2 2" xfId="5451"/>
    <cellStyle name="level1a 3 4 3 4 2 4" xfId="5452"/>
    <cellStyle name="level1a 3 4 3 4 3" xfId="5453"/>
    <cellStyle name="level1a 3 4 3 4 3 2" xfId="5454"/>
    <cellStyle name="level1a 3 4 3 4 3 2 2" xfId="5455"/>
    <cellStyle name="level1a 3 4 3 4 3 3" xfId="5456"/>
    <cellStyle name="level1a 3 4 3 4 3 3 2" xfId="5457"/>
    <cellStyle name="level1a 3 4 3 4 3 3 2 2" xfId="5458"/>
    <cellStyle name="level1a 3 4 3 4 3 4" xfId="5459"/>
    <cellStyle name="level1a 3 4 3 4 4" xfId="5460"/>
    <cellStyle name="level1a 3 4 3 4 4 2" xfId="5461"/>
    <cellStyle name="level1a 3 4 3 4 5" xfId="5462"/>
    <cellStyle name="level1a 3 4 3 4 5 2" xfId="5463"/>
    <cellStyle name="level1a 3 4 3 4 5 2 2" xfId="5464"/>
    <cellStyle name="level1a 3 4 3 4 6" xfId="5465"/>
    <cellStyle name="level1a 3 4 3 4 6 2" xfId="5466"/>
    <cellStyle name="level1a 3 4 3 5" xfId="5467"/>
    <cellStyle name="level1a 3 4 3 5 2" xfId="5468"/>
    <cellStyle name="level1a 3 4 3 5 2 2" xfId="5469"/>
    <cellStyle name="level1a 3 4 3 5 2 2 2" xfId="5470"/>
    <cellStyle name="level1a 3 4 3 5 2 3" xfId="5471"/>
    <cellStyle name="level1a 3 4 3 5 2 3 2" xfId="5472"/>
    <cellStyle name="level1a 3 4 3 5 2 3 2 2" xfId="5473"/>
    <cellStyle name="level1a 3 4 3 5 2 4" xfId="5474"/>
    <cellStyle name="level1a 3 4 3 5 3" xfId="5475"/>
    <cellStyle name="level1a 3 4 3 5 3 2" xfId="5476"/>
    <cellStyle name="level1a 3 4 3 5 3 2 2" xfId="5477"/>
    <cellStyle name="level1a 3 4 3 5 3 3" xfId="5478"/>
    <cellStyle name="level1a 3 4 3 5 3 3 2" xfId="5479"/>
    <cellStyle name="level1a 3 4 3 5 3 3 2 2" xfId="5480"/>
    <cellStyle name="level1a 3 4 3 5 3 4" xfId="5481"/>
    <cellStyle name="level1a 3 4 3 5 4" xfId="5482"/>
    <cellStyle name="level1a 3 4 3 5 4 2" xfId="5483"/>
    <cellStyle name="level1a 3 4 3 5 5" xfId="5484"/>
    <cellStyle name="level1a 3 4 3 5 5 2" xfId="5485"/>
    <cellStyle name="level1a 3 4 3 5 5 2 2" xfId="5486"/>
    <cellStyle name="level1a 3 4 3 5 6" xfId="5487"/>
    <cellStyle name="level1a 3 4 3 5 6 2" xfId="5488"/>
    <cellStyle name="level1a 3 4 3 6" xfId="5489"/>
    <cellStyle name="level1a 3 4 3 6 2" xfId="5490"/>
    <cellStyle name="level1a 3 4 3 6 2 2" xfId="5491"/>
    <cellStyle name="level1a 3 4 3 6 2 2 2" xfId="5492"/>
    <cellStyle name="level1a 3 4 3 6 2 3" xfId="5493"/>
    <cellStyle name="level1a 3 4 3 6 2 3 2" xfId="5494"/>
    <cellStyle name="level1a 3 4 3 6 2 3 2 2" xfId="5495"/>
    <cellStyle name="level1a 3 4 3 6 2 4" xfId="5496"/>
    <cellStyle name="level1a 3 4 3 6 3" xfId="5497"/>
    <cellStyle name="level1a 3 4 3 6 3 2" xfId="5498"/>
    <cellStyle name="level1a 3 4 3 6 3 2 2" xfId="5499"/>
    <cellStyle name="level1a 3 4 3 6 3 3" xfId="5500"/>
    <cellStyle name="level1a 3 4 3 6 3 3 2" xfId="5501"/>
    <cellStyle name="level1a 3 4 3 6 3 3 2 2" xfId="5502"/>
    <cellStyle name="level1a 3 4 3 6 3 4" xfId="5503"/>
    <cellStyle name="level1a 3 4 3 6 4" xfId="5504"/>
    <cellStyle name="level1a 3 4 3 6 4 2" xfId="5505"/>
    <cellStyle name="level1a 3 4 3 6 5" xfId="5506"/>
    <cellStyle name="level1a 3 4 3 6 5 2" xfId="5507"/>
    <cellStyle name="level1a 3 4 3 6 5 2 2" xfId="5508"/>
    <cellStyle name="level1a 3 4 3 6 6" xfId="5509"/>
    <cellStyle name="level1a 3 4 3 6 6 2" xfId="5510"/>
    <cellStyle name="level1a 3 4 3 7" xfId="5511"/>
    <cellStyle name="level1a 3 4 3 7 2" xfId="5512"/>
    <cellStyle name="level1a 3 4 3 7 2 2" xfId="5513"/>
    <cellStyle name="level1a 3 4 3 7 3" xfId="5514"/>
    <cellStyle name="level1a 3 4 3 7 3 2" xfId="5515"/>
    <cellStyle name="level1a 3 4 3 7 3 2 2" xfId="5516"/>
    <cellStyle name="level1a 3 4 3 7 4" xfId="5517"/>
    <cellStyle name="level1a 3 4 3 8" xfId="5518"/>
    <cellStyle name="level1a 3 4 3 8 2" xfId="5519"/>
    <cellStyle name="level1a 3 4 3 8 2 2" xfId="5520"/>
    <cellStyle name="level1a 3 4 3 8 3" xfId="5521"/>
    <cellStyle name="level1a 3 4 3 8 3 2" xfId="5522"/>
    <cellStyle name="level1a 3 4 3 8 3 2 2" xfId="5523"/>
    <cellStyle name="level1a 3 4 3 8 4" xfId="5524"/>
    <cellStyle name="level1a 3 4 3 9" xfId="5525"/>
    <cellStyle name="level1a 3 4 3 9 2" xfId="5526"/>
    <cellStyle name="level1a 3 4 3_STUD aligned by INSTIT" xfId="5527"/>
    <cellStyle name="level1a 3 4 4" xfId="5528"/>
    <cellStyle name="level1a 3 4 4 2" xfId="5529"/>
    <cellStyle name="level1a 3 4 4 2 2" xfId="5530"/>
    <cellStyle name="level1a 3 4 4 2 2 2" xfId="5531"/>
    <cellStyle name="level1a 3 4 4 2 3" xfId="5532"/>
    <cellStyle name="level1a 3 4 4 2 3 2" xfId="5533"/>
    <cellStyle name="level1a 3 4 4 2 3 2 2" xfId="5534"/>
    <cellStyle name="level1a 3 4 4 2 4" xfId="5535"/>
    <cellStyle name="level1a 3 4 4 3" xfId="5536"/>
    <cellStyle name="level1a 3 4 4 3 2" xfId="5537"/>
    <cellStyle name="level1a 3 4 4 3 2 2" xfId="5538"/>
    <cellStyle name="level1a 3 4 4 3 3" xfId="5539"/>
    <cellStyle name="level1a 3 4 4 3 3 2" xfId="5540"/>
    <cellStyle name="level1a 3 4 4 3 3 2 2" xfId="5541"/>
    <cellStyle name="level1a 3 4 4 3 4" xfId="5542"/>
    <cellStyle name="level1a 3 4 4 3 4 2" xfId="5543"/>
    <cellStyle name="level1a 3 4 4 4" xfId="5544"/>
    <cellStyle name="level1a 3 4 4 5" xfId="5545"/>
    <cellStyle name="level1a 3 4 4 5 2" xfId="5546"/>
    <cellStyle name="level1a 3 4 4 6" xfId="5547"/>
    <cellStyle name="level1a 3 4 4 6 2" xfId="5548"/>
    <cellStyle name="level1a 3 4 5" xfId="5549"/>
    <cellStyle name="level1a 3 4 5 2" xfId="5550"/>
    <cellStyle name="level1a 3 4 5 2 2" xfId="5551"/>
    <cellStyle name="level1a 3 4 5 2 2 2" xfId="5552"/>
    <cellStyle name="level1a 3 4 5 2 3" xfId="5553"/>
    <cellStyle name="level1a 3 4 5 2 3 2" xfId="5554"/>
    <cellStyle name="level1a 3 4 5 2 3 2 2" xfId="5555"/>
    <cellStyle name="level1a 3 4 5 2 4" xfId="5556"/>
    <cellStyle name="level1a 3 4 5 3" xfId="5557"/>
    <cellStyle name="level1a 3 4 5 3 2" xfId="5558"/>
    <cellStyle name="level1a 3 4 5 3 2 2" xfId="5559"/>
    <cellStyle name="level1a 3 4 5 3 3" xfId="5560"/>
    <cellStyle name="level1a 3 4 5 3 3 2" xfId="5561"/>
    <cellStyle name="level1a 3 4 5 3 3 2 2" xfId="5562"/>
    <cellStyle name="level1a 3 4 5 3 4" xfId="5563"/>
    <cellStyle name="level1a 3 4 5 3 4 2" xfId="5564"/>
    <cellStyle name="level1a 3 4 5 4" xfId="5565"/>
    <cellStyle name="level1a 3 4 5 5" xfId="5566"/>
    <cellStyle name="level1a 3 4 5 5 2" xfId="5567"/>
    <cellStyle name="level1a 3 4 5 6" xfId="5568"/>
    <cellStyle name="level1a 3 4 5 6 2" xfId="5569"/>
    <cellStyle name="level1a 3 4 5 6 2 2" xfId="5570"/>
    <cellStyle name="level1a 3 4 5 7" xfId="5571"/>
    <cellStyle name="level1a 3 4 5 7 2" xfId="5572"/>
    <cellStyle name="level1a 3 4 6" xfId="5573"/>
    <cellStyle name="level1a 3 4 6 2" xfId="5574"/>
    <cellStyle name="level1a 3 4 6 2 2" xfId="5575"/>
    <cellStyle name="level1a 3 4 6 2 2 2" xfId="5576"/>
    <cellStyle name="level1a 3 4 6 2 3" xfId="5577"/>
    <cellStyle name="level1a 3 4 6 2 3 2" xfId="5578"/>
    <cellStyle name="level1a 3 4 6 2 3 2 2" xfId="5579"/>
    <cellStyle name="level1a 3 4 6 2 4" xfId="5580"/>
    <cellStyle name="level1a 3 4 6 3" xfId="5581"/>
    <cellStyle name="level1a 3 4 6 3 2" xfId="5582"/>
    <cellStyle name="level1a 3 4 6 3 2 2" xfId="5583"/>
    <cellStyle name="level1a 3 4 6 3 3" xfId="5584"/>
    <cellStyle name="level1a 3 4 6 3 3 2" xfId="5585"/>
    <cellStyle name="level1a 3 4 6 3 3 2 2" xfId="5586"/>
    <cellStyle name="level1a 3 4 6 3 4" xfId="5587"/>
    <cellStyle name="level1a 3 4 6 3 4 2" xfId="5588"/>
    <cellStyle name="level1a 3 4 6 4" xfId="5589"/>
    <cellStyle name="level1a 3 4 6 5" xfId="5590"/>
    <cellStyle name="level1a 3 4 6 5 2" xfId="5591"/>
    <cellStyle name="level1a 3 4 6 5 2 2" xfId="5592"/>
    <cellStyle name="level1a 3 4 6 6" xfId="5593"/>
    <cellStyle name="level1a 3 4 6 6 2" xfId="5594"/>
    <cellStyle name="level1a 3 4 7" xfId="5595"/>
    <cellStyle name="level1a 3 4 7 2" xfId="5596"/>
    <cellStyle name="level1a 3 4 7 2 2" xfId="5597"/>
    <cellStyle name="level1a 3 4 7 2 2 2" xfId="5598"/>
    <cellStyle name="level1a 3 4 7 2 3" xfId="5599"/>
    <cellStyle name="level1a 3 4 7 2 3 2" xfId="5600"/>
    <cellStyle name="level1a 3 4 7 2 3 2 2" xfId="5601"/>
    <cellStyle name="level1a 3 4 7 2 4" xfId="5602"/>
    <cellStyle name="level1a 3 4 7 3" xfId="5603"/>
    <cellStyle name="level1a 3 4 7 3 2" xfId="5604"/>
    <cellStyle name="level1a 3 4 7 3 2 2" xfId="5605"/>
    <cellStyle name="level1a 3 4 7 3 3" xfId="5606"/>
    <cellStyle name="level1a 3 4 7 3 3 2" xfId="5607"/>
    <cellStyle name="level1a 3 4 7 3 3 2 2" xfId="5608"/>
    <cellStyle name="level1a 3 4 7 3 4" xfId="5609"/>
    <cellStyle name="level1a 3 4 7 3 4 2" xfId="5610"/>
    <cellStyle name="level1a 3 4 7 4" xfId="5611"/>
    <cellStyle name="level1a 3 4 7 5" xfId="5612"/>
    <cellStyle name="level1a 3 4 7 5 2" xfId="5613"/>
    <cellStyle name="level1a 3 4 7 6" xfId="5614"/>
    <cellStyle name="level1a 3 4 7 6 2" xfId="5615"/>
    <cellStyle name="level1a 3 4 7 6 2 2" xfId="5616"/>
    <cellStyle name="level1a 3 4 7 7" xfId="5617"/>
    <cellStyle name="level1a 3 4 7 7 2" xfId="5618"/>
    <cellStyle name="level1a 3 4 8" xfId="5619"/>
    <cellStyle name="level1a 3 4 8 2" xfId="5620"/>
    <cellStyle name="level1a 3 4 8 2 2" xfId="5621"/>
    <cellStyle name="level1a 3 4 8 2 2 2" xfId="5622"/>
    <cellStyle name="level1a 3 4 8 2 3" xfId="5623"/>
    <cellStyle name="level1a 3 4 8 2 3 2" xfId="5624"/>
    <cellStyle name="level1a 3 4 8 2 3 2 2" xfId="5625"/>
    <cellStyle name="level1a 3 4 8 2 4" xfId="5626"/>
    <cellStyle name="level1a 3 4 8 3" xfId="5627"/>
    <cellStyle name="level1a 3 4 8 3 2" xfId="5628"/>
    <cellStyle name="level1a 3 4 8 3 2 2" xfId="5629"/>
    <cellStyle name="level1a 3 4 8 3 3" xfId="5630"/>
    <cellStyle name="level1a 3 4 8 3 3 2" xfId="5631"/>
    <cellStyle name="level1a 3 4 8 3 3 2 2" xfId="5632"/>
    <cellStyle name="level1a 3 4 8 3 4" xfId="5633"/>
    <cellStyle name="level1a 3 4 8 4" xfId="5634"/>
    <cellStyle name="level1a 3 4 8 4 2" xfId="5635"/>
    <cellStyle name="level1a 3 4 8 5" xfId="5636"/>
    <cellStyle name="level1a 3 4 8 5 2" xfId="5637"/>
    <cellStyle name="level1a 3 4 8 5 2 2" xfId="5638"/>
    <cellStyle name="level1a 3 4 8 6" xfId="5639"/>
    <cellStyle name="level1a 3 4 8 6 2" xfId="5640"/>
    <cellStyle name="level1a 3 4 9" xfId="5641"/>
    <cellStyle name="level1a 3 4 9 2" xfId="5642"/>
    <cellStyle name="level1a 3 4 9 2 2" xfId="5643"/>
    <cellStyle name="level1a 3 4 9 3" xfId="5644"/>
    <cellStyle name="level1a 3 4 9 3 2" xfId="5645"/>
    <cellStyle name="level1a 3 4 9 3 2 2" xfId="5646"/>
    <cellStyle name="level1a 3 4 9 4" xfId="5647"/>
    <cellStyle name="level1a 3 4_STUD aligned by INSTIT" xfId="5648"/>
    <cellStyle name="level1a 3 5" xfId="5649"/>
    <cellStyle name="level1a 3 5 2" xfId="5650"/>
    <cellStyle name="level1a 3 5 2 2" xfId="5651"/>
    <cellStyle name="level1a 3 5 2 2 2" xfId="5652"/>
    <cellStyle name="level1a 3 5 2 2 2 2" xfId="5653"/>
    <cellStyle name="level1a 3 5 2 2 3" xfId="5654"/>
    <cellStyle name="level1a 3 5 2 2 3 2" xfId="5655"/>
    <cellStyle name="level1a 3 5 2 2 3 2 2" xfId="5656"/>
    <cellStyle name="level1a 3 5 2 2 4" xfId="5657"/>
    <cellStyle name="level1a 3 5 2 3" xfId="5658"/>
    <cellStyle name="level1a 3 5 2 3 2" xfId="5659"/>
    <cellStyle name="level1a 3 5 2 3 2 2" xfId="5660"/>
    <cellStyle name="level1a 3 5 2 3 3" xfId="5661"/>
    <cellStyle name="level1a 3 5 2 3 3 2" xfId="5662"/>
    <cellStyle name="level1a 3 5 2 3 3 2 2" xfId="5663"/>
    <cellStyle name="level1a 3 5 2 3 4" xfId="5664"/>
    <cellStyle name="level1a 3 5 2 3 4 2" xfId="5665"/>
    <cellStyle name="level1a 3 5 2 4" xfId="5666"/>
    <cellStyle name="level1a 3 5 2 5" xfId="5667"/>
    <cellStyle name="level1a 3 5 2 5 2" xfId="5668"/>
    <cellStyle name="level1a 3 5 2 6" xfId="5669"/>
    <cellStyle name="level1a 3 5 2 6 2" xfId="5670"/>
    <cellStyle name="level1a 3 5 3" xfId="5671"/>
    <cellStyle name="level1a 3 5 3 2" xfId="5672"/>
    <cellStyle name="level1a 3 5 3 2 2" xfId="5673"/>
    <cellStyle name="level1a 3 5 3 2 2 2" xfId="5674"/>
    <cellStyle name="level1a 3 5 3 2 3" xfId="5675"/>
    <cellStyle name="level1a 3 5 3 2 3 2" xfId="5676"/>
    <cellStyle name="level1a 3 5 3 2 3 2 2" xfId="5677"/>
    <cellStyle name="level1a 3 5 3 2 4" xfId="5678"/>
    <cellStyle name="level1a 3 5 3 3" xfId="5679"/>
    <cellStyle name="level1a 3 5 3 3 2" xfId="5680"/>
    <cellStyle name="level1a 3 5 3 3 2 2" xfId="5681"/>
    <cellStyle name="level1a 3 5 3 3 3" xfId="5682"/>
    <cellStyle name="level1a 3 5 3 3 3 2" xfId="5683"/>
    <cellStyle name="level1a 3 5 3 3 3 2 2" xfId="5684"/>
    <cellStyle name="level1a 3 5 3 3 4" xfId="5685"/>
    <cellStyle name="level1a 3 5 3 3 4 2" xfId="5686"/>
    <cellStyle name="level1a 3 5 3 4" xfId="5687"/>
    <cellStyle name="level1a 3 5 3 5" xfId="5688"/>
    <cellStyle name="level1a 3 5 3 5 2" xfId="5689"/>
    <cellStyle name="level1a 3 5 3 5 2 2" xfId="5690"/>
    <cellStyle name="level1a 3 5 3 6" xfId="5691"/>
    <cellStyle name="level1a 3 5 3 6 2" xfId="5692"/>
    <cellStyle name="level1a 3 5 4" xfId="5693"/>
    <cellStyle name="level1a 3 5 4 2" xfId="5694"/>
    <cellStyle name="level1a 3 5 4 2 2" xfId="5695"/>
    <cellStyle name="level1a 3 5 4 2 2 2" xfId="5696"/>
    <cellStyle name="level1a 3 5 4 2 3" xfId="5697"/>
    <cellStyle name="level1a 3 5 4 2 3 2" xfId="5698"/>
    <cellStyle name="level1a 3 5 4 2 3 2 2" xfId="5699"/>
    <cellStyle name="level1a 3 5 4 2 4" xfId="5700"/>
    <cellStyle name="level1a 3 5 4 3" xfId="5701"/>
    <cellStyle name="level1a 3 5 4 3 2" xfId="5702"/>
    <cellStyle name="level1a 3 5 4 3 2 2" xfId="5703"/>
    <cellStyle name="level1a 3 5 4 3 3" xfId="5704"/>
    <cellStyle name="level1a 3 5 4 3 3 2" xfId="5705"/>
    <cellStyle name="level1a 3 5 4 3 3 2 2" xfId="5706"/>
    <cellStyle name="level1a 3 5 4 3 4" xfId="5707"/>
    <cellStyle name="level1a 3 5 4 3 4 2" xfId="5708"/>
    <cellStyle name="level1a 3 5 4 4" xfId="5709"/>
    <cellStyle name="level1a 3 5 4 5" xfId="5710"/>
    <cellStyle name="level1a 3 5 4 5 2" xfId="5711"/>
    <cellStyle name="level1a 3 5 4 6" xfId="5712"/>
    <cellStyle name="level1a 3 5 4 6 2" xfId="5713"/>
    <cellStyle name="level1a 3 5 4 6 2 2" xfId="5714"/>
    <cellStyle name="level1a 3 5 4 7" xfId="5715"/>
    <cellStyle name="level1a 3 5 4 7 2" xfId="5716"/>
    <cellStyle name="level1a 3 5 5" xfId="5717"/>
    <cellStyle name="level1a 3 5 5 2" xfId="5718"/>
    <cellStyle name="level1a 3 5 5 2 2" xfId="5719"/>
    <cellStyle name="level1a 3 5 5 2 2 2" xfId="5720"/>
    <cellStyle name="level1a 3 5 5 2 3" xfId="5721"/>
    <cellStyle name="level1a 3 5 5 2 3 2" xfId="5722"/>
    <cellStyle name="level1a 3 5 5 2 3 2 2" xfId="5723"/>
    <cellStyle name="level1a 3 5 5 2 4" xfId="5724"/>
    <cellStyle name="level1a 3 5 5 3" xfId="5725"/>
    <cellStyle name="level1a 3 5 5 3 2" xfId="5726"/>
    <cellStyle name="level1a 3 5 5 3 2 2" xfId="5727"/>
    <cellStyle name="level1a 3 5 5 3 3" xfId="5728"/>
    <cellStyle name="level1a 3 5 5 3 3 2" xfId="5729"/>
    <cellStyle name="level1a 3 5 5 3 3 2 2" xfId="5730"/>
    <cellStyle name="level1a 3 5 5 3 4" xfId="5731"/>
    <cellStyle name="level1a 3 5 5 4" xfId="5732"/>
    <cellStyle name="level1a 3 5 5 4 2" xfId="5733"/>
    <cellStyle name="level1a 3 5 5 5" xfId="5734"/>
    <cellStyle name="level1a 3 5 5 5 2" xfId="5735"/>
    <cellStyle name="level1a 3 5 5 5 2 2" xfId="5736"/>
    <cellStyle name="level1a 3 5 5 6" xfId="5737"/>
    <cellStyle name="level1a 3 5 5 6 2" xfId="5738"/>
    <cellStyle name="level1a 3 5 6" xfId="5739"/>
    <cellStyle name="level1a 3 5 6 2" xfId="5740"/>
    <cellStyle name="level1a 3 5 6 2 2" xfId="5741"/>
    <cellStyle name="level1a 3 5 6 2 2 2" xfId="5742"/>
    <cellStyle name="level1a 3 5 6 2 3" xfId="5743"/>
    <cellStyle name="level1a 3 5 6 2 3 2" xfId="5744"/>
    <cellStyle name="level1a 3 5 6 2 3 2 2" xfId="5745"/>
    <cellStyle name="level1a 3 5 6 2 4" xfId="5746"/>
    <cellStyle name="level1a 3 5 6 3" xfId="5747"/>
    <cellStyle name="level1a 3 5 6 3 2" xfId="5748"/>
    <cellStyle name="level1a 3 5 6 3 2 2" xfId="5749"/>
    <cellStyle name="level1a 3 5 6 3 3" xfId="5750"/>
    <cellStyle name="level1a 3 5 6 3 3 2" xfId="5751"/>
    <cellStyle name="level1a 3 5 6 3 3 2 2" xfId="5752"/>
    <cellStyle name="level1a 3 5 6 3 4" xfId="5753"/>
    <cellStyle name="level1a 3 5 6 4" xfId="5754"/>
    <cellStyle name="level1a 3 5 6 4 2" xfId="5755"/>
    <cellStyle name="level1a 3 5 6 5" xfId="5756"/>
    <cellStyle name="level1a 3 5 6 5 2" xfId="5757"/>
    <cellStyle name="level1a 3 5 6 5 2 2" xfId="5758"/>
    <cellStyle name="level1a 3 5 6 6" xfId="5759"/>
    <cellStyle name="level1a 3 5 6 6 2" xfId="5760"/>
    <cellStyle name="level1a 3 5 7" xfId="5761"/>
    <cellStyle name="level1a 3 5 7 2" xfId="5762"/>
    <cellStyle name="level1a 3 5 7 2 2" xfId="5763"/>
    <cellStyle name="level1a 3 5 7 3" xfId="5764"/>
    <cellStyle name="level1a 3 5 7 3 2" xfId="5765"/>
    <cellStyle name="level1a 3 5 7 3 2 2" xfId="5766"/>
    <cellStyle name="level1a 3 5 7 4" xfId="5767"/>
    <cellStyle name="level1a 3 5 8" xfId="5768"/>
    <cellStyle name="level1a 3 5 8 2" xfId="5769"/>
    <cellStyle name="level1a 3 5_STUD aligned by INSTIT" xfId="5770"/>
    <cellStyle name="level1a 3 6" xfId="5771"/>
    <cellStyle name="level1a 3 6 2" xfId="5772"/>
    <cellStyle name="level1a 3 6 2 2" xfId="5773"/>
    <cellStyle name="level1a 3 6 2 2 2" xfId="5774"/>
    <cellStyle name="level1a 3 6 2 2 2 2" xfId="5775"/>
    <cellStyle name="level1a 3 6 2 2 3" xfId="5776"/>
    <cellStyle name="level1a 3 6 2 2 3 2" xfId="5777"/>
    <cellStyle name="level1a 3 6 2 2 3 2 2" xfId="5778"/>
    <cellStyle name="level1a 3 6 2 2 4" xfId="5779"/>
    <cellStyle name="level1a 3 6 2 3" xfId="5780"/>
    <cellStyle name="level1a 3 6 2 3 2" xfId="5781"/>
    <cellStyle name="level1a 3 6 2 3 2 2" xfId="5782"/>
    <cellStyle name="level1a 3 6 2 3 3" xfId="5783"/>
    <cellStyle name="level1a 3 6 2 3 3 2" xfId="5784"/>
    <cellStyle name="level1a 3 6 2 3 3 2 2" xfId="5785"/>
    <cellStyle name="level1a 3 6 2 3 4" xfId="5786"/>
    <cellStyle name="level1a 3 6 2 3 4 2" xfId="5787"/>
    <cellStyle name="level1a 3 6 2 4" xfId="5788"/>
    <cellStyle name="level1a 3 6 2 5" xfId="5789"/>
    <cellStyle name="level1a 3 6 2 5 2" xfId="5790"/>
    <cellStyle name="level1a 3 6 2 6" xfId="5791"/>
    <cellStyle name="level1a 3 6 2 6 2" xfId="5792"/>
    <cellStyle name="level1a 3 6 2 6 2 2" xfId="5793"/>
    <cellStyle name="level1a 3 6 2 7" xfId="5794"/>
    <cellStyle name="level1a 3 6 2 7 2" xfId="5795"/>
    <cellStyle name="level1a 3 6 3" xfId="5796"/>
    <cellStyle name="level1a 3 6 3 2" xfId="5797"/>
    <cellStyle name="level1a 3 6 3 2 2" xfId="5798"/>
    <cellStyle name="level1a 3 6 3 2 2 2" xfId="5799"/>
    <cellStyle name="level1a 3 6 3 2 3" xfId="5800"/>
    <cellStyle name="level1a 3 6 3 2 3 2" xfId="5801"/>
    <cellStyle name="level1a 3 6 3 2 3 2 2" xfId="5802"/>
    <cellStyle name="level1a 3 6 3 2 4" xfId="5803"/>
    <cellStyle name="level1a 3 6 3 3" xfId="5804"/>
    <cellStyle name="level1a 3 6 3 3 2" xfId="5805"/>
    <cellStyle name="level1a 3 6 3 3 2 2" xfId="5806"/>
    <cellStyle name="level1a 3 6 3 3 3" xfId="5807"/>
    <cellStyle name="level1a 3 6 3 3 3 2" xfId="5808"/>
    <cellStyle name="level1a 3 6 3 3 3 2 2" xfId="5809"/>
    <cellStyle name="level1a 3 6 3 3 4" xfId="5810"/>
    <cellStyle name="level1a 3 6 3 3 4 2" xfId="5811"/>
    <cellStyle name="level1a 3 6 3 4" xfId="5812"/>
    <cellStyle name="level1a 3 6 3 5" xfId="5813"/>
    <cellStyle name="level1a 3 6 3 5 2" xfId="5814"/>
    <cellStyle name="level1a 3 6 4" xfId="5815"/>
    <cellStyle name="level1a 3 6 4 2" xfId="5816"/>
    <cellStyle name="level1a 3 6 4 2 2" xfId="5817"/>
    <cellStyle name="level1a 3 6 4 2 2 2" xfId="5818"/>
    <cellStyle name="level1a 3 6 4 2 3" xfId="5819"/>
    <cellStyle name="level1a 3 6 4 2 3 2" xfId="5820"/>
    <cellStyle name="level1a 3 6 4 2 3 2 2" xfId="5821"/>
    <cellStyle name="level1a 3 6 4 2 4" xfId="5822"/>
    <cellStyle name="level1a 3 6 4 3" xfId="5823"/>
    <cellStyle name="level1a 3 6 4 3 2" xfId="5824"/>
    <cellStyle name="level1a 3 6 4 3 2 2" xfId="5825"/>
    <cellStyle name="level1a 3 6 4 3 3" xfId="5826"/>
    <cellStyle name="level1a 3 6 4 3 3 2" xfId="5827"/>
    <cellStyle name="level1a 3 6 4 3 3 2 2" xfId="5828"/>
    <cellStyle name="level1a 3 6 4 3 4" xfId="5829"/>
    <cellStyle name="level1a 3 6 4 4" xfId="5830"/>
    <cellStyle name="level1a 3 6 4 4 2" xfId="5831"/>
    <cellStyle name="level1a 3 6 4 5" xfId="5832"/>
    <cellStyle name="level1a 3 6 4 5 2" xfId="5833"/>
    <cellStyle name="level1a 3 6 4 5 2 2" xfId="5834"/>
    <cellStyle name="level1a 3 6 4 6" xfId="5835"/>
    <cellStyle name="level1a 3 6 4 6 2" xfId="5836"/>
    <cellStyle name="level1a 3 6 5" xfId="5837"/>
    <cellStyle name="level1a 3 6 5 2" xfId="5838"/>
    <cellStyle name="level1a 3 6 5 2 2" xfId="5839"/>
    <cellStyle name="level1a 3 6 5 2 2 2" xfId="5840"/>
    <cellStyle name="level1a 3 6 5 2 3" xfId="5841"/>
    <cellStyle name="level1a 3 6 5 2 3 2" xfId="5842"/>
    <cellStyle name="level1a 3 6 5 2 3 2 2" xfId="5843"/>
    <cellStyle name="level1a 3 6 5 2 4" xfId="5844"/>
    <cellStyle name="level1a 3 6 5 3" xfId="5845"/>
    <cellStyle name="level1a 3 6 5 3 2" xfId="5846"/>
    <cellStyle name="level1a 3 6 5 3 2 2" xfId="5847"/>
    <cellStyle name="level1a 3 6 5 3 3" xfId="5848"/>
    <cellStyle name="level1a 3 6 5 3 3 2" xfId="5849"/>
    <cellStyle name="level1a 3 6 5 3 3 2 2" xfId="5850"/>
    <cellStyle name="level1a 3 6 5 3 4" xfId="5851"/>
    <cellStyle name="level1a 3 6 5 4" xfId="5852"/>
    <cellStyle name="level1a 3 6 5 4 2" xfId="5853"/>
    <cellStyle name="level1a 3 6 5 5" xfId="5854"/>
    <cellStyle name="level1a 3 6 5 5 2" xfId="5855"/>
    <cellStyle name="level1a 3 6 5 5 2 2" xfId="5856"/>
    <cellStyle name="level1a 3 6 5 6" xfId="5857"/>
    <cellStyle name="level1a 3 6 5 6 2" xfId="5858"/>
    <cellStyle name="level1a 3 6 6" xfId="5859"/>
    <cellStyle name="level1a 3 6 6 2" xfId="5860"/>
    <cellStyle name="level1a 3 6 6 2 2" xfId="5861"/>
    <cellStyle name="level1a 3 6 6 2 2 2" xfId="5862"/>
    <cellStyle name="level1a 3 6 6 2 3" xfId="5863"/>
    <cellStyle name="level1a 3 6 6 2 3 2" xfId="5864"/>
    <cellStyle name="level1a 3 6 6 2 3 2 2" xfId="5865"/>
    <cellStyle name="level1a 3 6 6 2 4" xfId="5866"/>
    <cellStyle name="level1a 3 6 6 3" xfId="5867"/>
    <cellStyle name="level1a 3 6 6 3 2" xfId="5868"/>
    <cellStyle name="level1a 3 6 6 3 2 2" xfId="5869"/>
    <cellStyle name="level1a 3 6 6 3 3" xfId="5870"/>
    <cellStyle name="level1a 3 6 6 3 3 2" xfId="5871"/>
    <cellStyle name="level1a 3 6 6 3 3 2 2" xfId="5872"/>
    <cellStyle name="level1a 3 6 6 3 4" xfId="5873"/>
    <cellStyle name="level1a 3 6 6 4" xfId="5874"/>
    <cellStyle name="level1a 3 6 6 4 2" xfId="5875"/>
    <cellStyle name="level1a 3 6 6 5" xfId="5876"/>
    <cellStyle name="level1a 3 6 6 5 2" xfId="5877"/>
    <cellStyle name="level1a 3 6 6 5 2 2" xfId="5878"/>
    <cellStyle name="level1a 3 6 6 6" xfId="5879"/>
    <cellStyle name="level1a 3 6 6 6 2" xfId="5880"/>
    <cellStyle name="level1a 3 6 7" xfId="5881"/>
    <cellStyle name="level1a 3 6 7 2" xfId="5882"/>
    <cellStyle name="level1a 3 6 7 2 2" xfId="5883"/>
    <cellStyle name="level1a 3 6 7 3" xfId="5884"/>
    <cellStyle name="level1a 3 6 7 3 2" xfId="5885"/>
    <cellStyle name="level1a 3 6 7 3 2 2" xfId="5886"/>
    <cellStyle name="level1a 3 6 7 4" xfId="5887"/>
    <cellStyle name="level1a 3 6 8" xfId="5888"/>
    <cellStyle name="level1a 3 6 8 2" xfId="5889"/>
    <cellStyle name="level1a 3 6 8 2 2" xfId="5890"/>
    <cellStyle name="level1a 3 6 8 3" xfId="5891"/>
    <cellStyle name="level1a 3 6 8 3 2" xfId="5892"/>
    <cellStyle name="level1a 3 6 8 3 2 2" xfId="5893"/>
    <cellStyle name="level1a 3 6 8 4" xfId="5894"/>
    <cellStyle name="level1a 3 6 9" xfId="5895"/>
    <cellStyle name="level1a 3 6 9 2" xfId="5896"/>
    <cellStyle name="level1a 3 6_STUD aligned by INSTIT" xfId="5897"/>
    <cellStyle name="level1a 3 7" xfId="5898"/>
    <cellStyle name="level1a 3 7 2" xfId="5899"/>
    <cellStyle name="level1a 3 7 2 2" xfId="5900"/>
    <cellStyle name="level1a 3 7 2 2 2" xfId="5901"/>
    <cellStyle name="level1a 3 7 2 3" xfId="5902"/>
    <cellStyle name="level1a 3 7 2 3 2" xfId="5903"/>
    <cellStyle name="level1a 3 7 2 3 2 2" xfId="5904"/>
    <cellStyle name="level1a 3 7 2 4" xfId="5905"/>
    <cellStyle name="level1a 3 7 3" xfId="5906"/>
    <cellStyle name="level1a 3 7 3 2" xfId="5907"/>
    <cellStyle name="level1a 3 7 3 2 2" xfId="5908"/>
    <cellStyle name="level1a 3 7 3 3" xfId="5909"/>
    <cellStyle name="level1a 3 7 3 3 2" xfId="5910"/>
    <cellStyle name="level1a 3 7 3 3 2 2" xfId="5911"/>
    <cellStyle name="level1a 3 7 3 4" xfId="5912"/>
    <cellStyle name="level1a 3 7 3 4 2" xfId="5913"/>
    <cellStyle name="level1a 3 7 4" xfId="5914"/>
    <cellStyle name="level1a 3 7 5" xfId="5915"/>
    <cellStyle name="level1a 3 7 5 2" xfId="5916"/>
    <cellStyle name="level1a 3 7 6" xfId="5917"/>
    <cellStyle name="level1a 3 7 6 2" xfId="5918"/>
    <cellStyle name="level1a 3 8" xfId="5919"/>
    <cellStyle name="level1a 3 8 2" xfId="5920"/>
    <cellStyle name="level1a 3 8 2 2" xfId="5921"/>
    <cellStyle name="level1a 3 8 2 2 2" xfId="5922"/>
    <cellStyle name="level1a 3 8 2 3" xfId="5923"/>
    <cellStyle name="level1a 3 8 2 3 2" xfId="5924"/>
    <cellStyle name="level1a 3 8 2 3 2 2" xfId="5925"/>
    <cellStyle name="level1a 3 8 2 4" xfId="5926"/>
    <cellStyle name="level1a 3 8 3" xfId="5927"/>
    <cellStyle name="level1a 3 8 3 2" xfId="5928"/>
    <cellStyle name="level1a 3 8 3 2 2" xfId="5929"/>
    <cellStyle name="level1a 3 8 3 3" xfId="5930"/>
    <cellStyle name="level1a 3 8 3 3 2" xfId="5931"/>
    <cellStyle name="level1a 3 8 3 3 2 2" xfId="5932"/>
    <cellStyle name="level1a 3 8 3 4" xfId="5933"/>
    <cellStyle name="level1a 3 8 3 4 2" xfId="5934"/>
    <cellStyle name="level1a 3 8 4" xfId="5935"/>
    <cellStyle name="level1a 3 8 5" xfId="5936"/>
    <cellStyle name="level1a 3 8 5 2" xfId="5937"/>
    <cellStyle name="level1a 3 8 6" xfId="5938"/>
    <cellStyle name="level1a 3 8 6 2" xfId="5939"/>
    <cellStyle name="level1a 3 8 6 2 2" xfId="5940"/>
    <cellStyle name="level1a 3 8 7" xfId="5941"/>
    <cellStyle name="level1a 3 8 7 2" xfId="5942"/>
    <cellStyle name="level1a 3 9" xfId="5943"/>
    <cellStyle name="level1a 3 9 2" xfId="5944"/>
    <cellStyle name="level1a 3 9 2 2" xfId="5945"/>
    <cellStyle name="level1a 3 9 2 2 2" xfId="5946"/>
    <cellStyle name="level1a 3 9 2 3" xfId="5947"/>
    <cellStyle name="level1a 3 9 2 3 2" xfId="5948"/>
    <cellStyle name="level1a 3 9 2 3 2 2" xfId="5949"/>
    <cellStyle name="level1a 3 9 2 4" xfId="5950"/>
    <cellStyle name="level1a 3 9 3" xfId="5951"/>
    <cellStyle name="level1a 3 9 3 2" xfId="5952"/>
    <cellStyle name="level1a 3 9 3 2 2" xfId="5953"/>
    <cellStyle name="level1a 3 9 3 3" xfId="5954"/>
    <cellStyle name="level1a 3 9 3 3 2" xfId="5955"/>
    <cellStyle name="level1a 3 9 3 3 2 2" xfId="5956"/>
    <cellStyle name="level1a 3 9 3 4" xfId="5957"/>
    <cellStyle name="level1a 3 9 3 4 2" xfId="5958"/>
    <cellStyle name="level1a 3 9 4" xfId="5959"/>
    <cellStyle name="level1a 3 9 5" xfId="5960"/>
    <cellStyle name="level1a 3 9 5 2" xfId="5961"/>
    <cellStyle name="level1a 3 9 5 2 2" xfId="5962"/>
    <cellStyle name="level1a 3 9 6" xfId="5963"/>
    <cellStyle name="level1a 3 9 6 2" xfId="5964"/>
    <cellStyle name="level1a 3_STUD aligned by INSTIT" xfId="5965"/>
    <cellStyle name="level1a 4" xfId="5966"/>
    <cellStyle name="level1a 4 10" xfId="5967"/>
    <cellStyle name="level1a 4 10 2" xfId="5968"/>
    <cellStyle name="level1a 4 2" xfId="5969"/>
    <cellStyle name="level1a 4 2 2" xfId="5970"/>
    <cellStyle name="level1a 4 2 2 2" xfId="5971"/>
    <cellStyle name="level1a 4 2 2 2 2" xfId="5972"/>
    <cellStyle name="level1a 4 2 2 2 2 2" xfId="5973"/>
    <cellStyle name="level1a 4 2 2 2 3" xfId="5974"/>
    <cellStyle name="level1a 4 2 2 2 3 2" xfId="5975"/>
    <cellStyle name="level1a 4 2 2 2 3 2 2" xfId="5976"/>
    <cellStyle name="level1a 4 2 2 2 4" xfId="5977"/>
    <cellStyle name="level1a 4 2 2 3" xfId="5978"/>
    <cellStyle name="level1a 4 2 2 3 2" xfId="5979"/>
    <cellStyle name="level1a 4 2 2 3 2 2" xfId="5980"/>
    <cellStyle name="level1a 4 2 2 3 3" xfId="5981"/>
    <cellStyle name="level1a 4 2 2 3 3 2" xfId="5982"/>
    <cellStyle name="level1a 4 2 2 3 3 2 2" xfId="5983"/>
    <cellStyle name="level1a 4 2 2 3 4" xfId="5984"/>
    <cellStyle name="level1a 4 2 2 3 4 2" xfId="5985"/>
    <cellStyle name="level1a 4 2 2 4" xfId="5986"/>
    <cellStyle name="level1a 4 2 2 5" xfId="5987"/>
    <cellStyle name="level1a 4 2 2 5 2" xfId="5988"/>
    <cellStyle name="level1a 4 2 2 6" xfId="5989"/>
    <cellStyle name="level1a 4 2 2 6 2" xfId="5990"/>
    <cellStyle name="level1a 4 2 3" xfId="5991"/>
    <cellStyle name="level1a 4 2 3 2" xfId="5992"/>
    <cellStyle name="level1a 4 2 3 2 2" xfId="5993"/>
    <cellStyle name="level1a 4 2 3 2 2 2" xfId="5994"/>
    <cellStyle name="level1a 4 2 3 2 3" xfId="5995"/>
    <cellStyle name="level1a 4 2 3 2 3 2" xfId="5996"/>
    <cellStyle name="level1a 4 2 3 2 3 2 2" xfId="5997"/>
    <cellStyle name="level1a 4 2 3 2 4" xfId="5998"/>
    <cellStyle name="level1a 4 2 3 3" xfId="5999"/>
    <cellStyle name="level1a 4 2 3 3 2" xfId="6000"/>
    <cellStyle name="level1a 4 2 3 3 2 2" xfId="6001"/>
    <cellStyle name="level1a 4 2 3 3 3" xfId="6002"/>
    <cellStyle name="level1a 4 2 3 3 3 2" xfId="6003"/>
    <cellStyle name="level1a 4 2 3 3 3 2 2" xfId="6004"/>
    <cellStyle name="level1a 4 2 3 3 4" xfId="6005"/>
    <cellStyle name="level1a 4 2 3 3 4 2" xfId="6006"/>
    <cellStyle name="level1a 4 2 3 4" xfId="6007"/>
    <cellStyle name="level1a 4 2 3 5" xfId="6008"/>
    <cellStyle name="level1a 4 2 3 5 2" xfId="6009"/>
    <cellStyle name="level1a 4 2 3 5 2 2" xfId="6010"/>
    <cellStyle name="level1a 4 2 3 6" xfId="6011"/>
    <cellStyle name="level1a 4 2 3 6 2" xfId="6012"/>
    <cellStyle name="level1a 4 2 4" xfId="6013"/>
    <cellStyle name="level1a 4 2 4 2" xfId="6014"/>
    <cellStyle name="level1a 4 2 4 2 2" xfId="6015"/>
    <cellStyle name="level1a 4 2 4 2 2 2" xfId="6016"/>
    <cellStyle name="level1a 4 2 4 2 3" xfId="6017"/>
    <cellStyle name="level1a 4 2 4 2 3 2" xfId="6018"/>
    <cellStyle name="level1a 4 2 4 2 3 2 2" xfId="6019"/>
    <cellStyle name="level1a 4 2 4 2 4" xfId="6020"/>
    <cellStyle name="level1a 4 2 4 3" xfId="6021"/>
    <cellStyle name="level1a 4 2 4 3 2" xfId="6022"/>
    <cellStyle name="level1a 4 2 4 3 2 2" xfId="6023"/>
    <cellStyle name="level1a 4 2 4 3 3" xfId="6024"/>
    <cellStyle name="level1a 4 2 4 3 3 2" xfId="6025"/>
    <cellStyle name="level1a 4 2 4 3 3 2 2" xfId="6026"/>
    <cellStyle name="level1a 4 2 4 3 4" xfId="6027"/>
    <cellStyle name="level1a 4 2 4 3 4 2" xfId="6028"/>
    <cellStyle name="level1a 4 2 4 4" xfId="6029"/>
    <cellStyle name="level1a 4 2 4 5" xfId="6030"/>
    <cellStyle name="level1a 4 2 4 5 2" xfId="6031"/>
    <cellStyle name="level1a 4 2 4 6" xfId="6032"/>
    <cellStyle name="level1a 4 2 4 6 2" xfId="6033"/>
    <cellStyle name="level1a 4 2 4 6 2 2" xfId="6034"/>
    <cellStyle name="level1a 4 2 4 7" xfId="6035"/>
    <cellStyle name="level1a 4 2 4 7 2" xfId="6036"/>
    <cellStyle name="level1a 4 2 5" xfId="6037"/>
    <cellStyle name="level1a 4 2 5 2" xfId="6038"/>
    <cellStyle name="level1a 4 2 5 2 2" xfId="6039"/>
    <cellStyle name="level1a 4 2 5 2 2 2" xfId="6040"/>
    <cellStyle name="level1a 4 2 5 2 3" xfId="6041"/>
    <cellStyle name="level1a 4 2 5 2 3 2" xfId="6042"/>
    <cellStyle name="level1a 4 2 5 2 3 2 2" xfId="6043"/>
    <cellStyle name="level1a 4 2 5 2 4" xfId="6044"/>
    <cellStyle name="level1a 4 2 5 3" xfId="6045"/>
    <cellStyle name="level1a 4 2 5 3 2" xfId="6046"/>
    <cellStyle name="level1a 4 2 5 3 2 2" xfId="6047"/>
    <cellStyle name="level1a 4 2 5 3 3" xfId="6048"/>
    <cellStyle name="level1a 4 2 5 3 3 2" xfId="6049"/>
    <cellStyle name="level1a 4 2 5 3 3 2 2" xfId="6050"/>
    <cellStyle name="level1a 4 2 5 3 4" xfId="6051"/>
    <cellStyle name="level1a 4 2 5 4" xfId="6052"/>
    <cellStyle name="level1a 4 2 5 4 2" xfId="6053"/>
    <cellStyle name="level1a 4 2 5 5" xfId="6054"/>
    <cellStyle name="level1a 4 2 5 5 2" xfId="6055"/>
    <cellStyle name="level1a 4 2 5 5 2 2" xfId="6056"/>
    <cellStyle name="level1a 4 2 5 6" xfId="6057"/>
    <cellStyle name="level1a 4 2 5 6 2" xfId="6058"/>
    <cellStyle name="level1a 4 2 6" xfId="6059"/>
    <cellStyle name="level1a 4 2 6 2" xfId="6060"/>
    <cellStyle name="level1a 4 2 6 2 2" xfId="6061"/>
    <cellStyle name="level1a 4 2 6 2 2 2" xfId="6062"/>
    <cellStyle name="level1a 4 2 6 2 3" xfId="6063"/>
    <cellStyle name="level1a 4 2 6 2 3 2" xfId="6064"/>
    <cellStyle name="level1a 4 2 6 2 3 2 2" xfId="6065"/>
    <cellStyle name="level1a 4 2 6 2 4" xfId="6066"/>
    <cellStyle name="level1a 4 2 6 3" xfId="6067"/>
    <cellStyle name="level1a 4 2 6 3 2" xfId="6068"/>
    <cellStyle name="level1a 4 2 6 3 2 2" xfId="6069"/>
    <cellStyle name="level1a 4 2 6 3 3" xfId="6070"/>
    <cellStyle name="level1a 4 2 6 3 3 2" xfId="6071"/>
    <cellStyle name="level1a 4 2 6 3 3 2 2" xfId="6072"/>
    <cellStyle name="level1a 4 2 6 3 4" xfId="6073"/>
    <cellStyle name="level1a 4 2 6 4" xfId="6074"/>
    <cellStyle name="level1a 4 2 6 4 2" xfId="6075"/>
    <cellStyle name="level1a 4 2 6 5" xfId="6076"/>
    <cellStyle name="level1a 4 2 6 5 2" xfId="6077"/>
    <cellStyle name="level1a 4 2 6 5 2 2" xfId="6078"/>
    <cellStyle name="level1a 4 2 6 6" xfId="6079"/>
    <cellStyle name="level1a 4 2 6 6 2" xfId="6080"/>
    <cellStyle name="level1a 4 2 7" xfId="6081"/>
    <cellStyle name="level1a 4 2 7 2" xfId="6082"/>
    <cellStyle name="level1a 4 2 7 2 2" xfId="6083"/>
    <cellStyle name="level1a 4 2 7 3" xfId="6084"/>
    <cellStyle name="level1a 4 2 7 3 2" xfId="6085"/>
    <cellStyle name="level1a 4 2 7 3 2 2" xfId="6086"/>
    <cellStyle name="level1a 4 2 7 4" xfId="6087"/>
    <cellStyle name="level1a 4 2 8" xfId="6088"/>
    <cellStyle name="level1a 4 2 8 2" xfId="6089"/>
    <cellStyle name="level1a 4 2_STUD aligned by INSTIT" xfId="6090"/>
    <cellStyle name="level1a 4 3" xfId="6091"/>
    <cellStyle name="level1a 4 3 2" xfId="6092"/>
    <cellStyle name="level1a 4 3 2 2" xfId="6093"/>
    <cellStyle name="level1a 4 3 2 2 2" xfId="6094"/>
    <cellStyle name="level1a 4 3 2 2 2 2" xfId="6095"/>
    <cellStyle name="level1a 4 3 2 2 3" xfId="6096"/>
    <cellStyle name="level1a 4 3 2 2 3 2" xfId="6097"/>
    <cellStyle name="level1a 4 3 2 2 3 2 2" xfId="6098"/>
    <cellStyle name="level1a 4 3 2 2 4" xfId="6099"/>
    <cellStyle name="level1a 4 3 2 3" xfId="6100"/>
    <cellStyle name="level1a 4 3 2 3 2" xfId="6101"/>
    <cellStyle name="level1a 4 3 2 3 2 2" xfId="6102"/>
    <cellStyle name="level1a 4 3 2 3 3" xfId="6103"/>
    <cellStyle name="level1a 4 3 2 3 3 2" xfId="6104"/>
    <cellStyle name="level1a 4 3 2 3 3 2 2" xfId="6105"/>
    <cellStyle name="level1a 4 3 2 3 4" xfId="6106"/>
    <cellStyle name="level1a 4 3 2 3 4 2" xfId="6107"/>
    <cellStyle name="level1a 4 3 2 4" xfId="6108"/>
    <cellStyle name="level1a 4 3 2 5" xfId="6109"/>
    <cellStyle name="level1a 4 3 2 5 2" xfId="6110"/>
    <cellStyle name="level1a 4 3 2 5 2 2" xfId="6111"/>
    <cellStyle name="level1a 4 3 2 6" xfId="6112"/>
    <cellStyle name="level1a 4 3 2 6 2" xfId="6113"/>
    <cellStyle name="level1a 4 3 3" xfId="6114"/>
    <cellStyle name="level1a 4 3 3 2" xfId="6115"/>
    <cellStyle name="level1a 4 3 3 2 2" xfId="6116"/>
    <cellStyle name="level1a 4 3 3 2 2 2" xfId="6117"/>
    <cellStyle name="level1a 4 3 3 2 3" xfId="6118"/>
    <cellStyle name="level1a 4 3 3 2 3 2" xfId="6119"/>
    <cellStyle name="level1a 4 3 3 2 3 2 2" xfId="6120"/>
    <cellStyle name="level1a 4 3 3 2 4" xfId="6121"/>
    <cellStyle name="level1a 4 3 3 3" xfId="6122"/>
    <cellStyle name="level1a 4 3 3 3 2" xfId="6123"/>
    <cellStyle name="level1a 4 3 3 3 2 2" xfId="6124"/>
    <cellStyle name="level1a 4 3 3 3 3" xfId="6125"/>
    <cellStyle name="level1a 4 3 3 3 3 2" xfId="6126"/>
    <cellStyle name="level1a 4 3 3 3 3 2 2" xfId="6127"/>
    <cellStyle name="level1a 4 3 3 3 4" xfId="6128"/>
    <cellStyle name="level1a 4 3 3 4" xfId="6129"/>
    <cellStyle name="level1a 4 3 3 4 2" xfId="6130"/>
    <cellStyle name="level1a 4 3 3 5" xfId="6131"/>
    <cellStyle name="level1a 4 3 3 5 2" xfId="6132"/>
    <cellStyle name="level1a 4 3 4" xfId="6133"/>
    <cellStyle name="level1a 4 3 4 2" xfId="6134"/>
    <cellStyle name="level1a 4 3 4 2 2" xfId="6135"/>
    <cellStyle name="level1a 4 3 4 2 2 2" xfId="6136"/>
    <cellStyle name="level1a 4 3 4 2 3" xfId="6137"/>
    <cellStyle name="level1a 4 3 4 2 3 2" xfId="6138"/>
    <cellStyle name="level1a 4 3 4 2 3 2 2" xfId="6139"/>
    <cellStyle name="level1a 4 3 4 2 4" xfId="6140"/>
    <cellStyle name="level1a 4 3 4 3" xfId="6141"/>
    <cellStyle name="level1a 4 3 4 3 2" xfId="6142"/>
    <cellStyle name="level1a 4 3 4 3 2 2" xfId="6143"/>
    <cellStyle name="level1a 4 3 4 3 3" xfId="6144"/>
    <cellStyle name="level1a 4 3 4 3 3 2" xfId="6145"/>
    <cellStyle name="level1a 4 3 4 3 3 2 2" xfId="6146"/>
    <cellStyle name="level1a 4 3 4 3 4" xfId="6147"/>
    <cellStyle name="level1a 4 3 4 4" xfId="6148"/>
    <cellStyle name="level1a 4 3 4 4 2" xfId="6149"/>
    <cellStyle name="level1a 4 3 4 5" xfId="6150"/>
    <cellStyle name="level1a 4 3 4 5 2" xfId="6151"/>
    <cellStyle name="level1a 4 3 4 5 2 2" xfId="6152"/>
    <cellStyle name="level1a 4 3 4 6" xfId="6153"/>
    <cellStyle name="level1a 4 3 4 6 2" xfId="6154"/>
    <cellStyle name="level1a 4 3 5" xfId="6155"/>
    <cellStyle name="level1a 4 3 5 2" xfId="6156"/>
    <cellStyle name="level1a 4 3 5 2 2" xfId="6157"/>
    <cellStyle name="level1a 4 3 5 2 2 2" xfId="6158"/>
    <cellStyle name="level1a 4 3 5 2 3" xfId="6159"/>
    <cellStyle name="level1a 4 3 5 2 3 2" xfId="6160"/>
    <cellStyle name="level1a 4 3 5 2 3 2 2" xfId="6161"/>
    <cellStyle name="level1a 4 3 5 2 4" xfId="6162"/>
    <cellStyle name="level1a 4 3 5 3" xfId="6163"/>
    <cellStyle name="level1a 4 3 5 3 2" xfId="6164"/>
    <cellStyle name="level1a 4 3 5 3 2 2" xfId="6165"/>
    <cellStyle name="level1a 4 3 5 3 3" xfId="6166"/>
    <cellStyle name="level1a 4 3 5 3 3 2" xfId="6167"/>
    <cellStyle name="level1a 4 3 5 3 3 2 2" xfId="6168"/>
    <cellStyle name="level1a 4 3 5 3 4" xfId="6169"/>
    <cellStyle name="level1a 4 3 5 4" xfId="6170"/>
    <cellStyle name="level1a 4 3 5 4 2" xfId="6171"/>
    <cellStyle name="level1a 4 3 5 5" xfId="6172"/>
    <cellStyle name="level1a 4 3 5 5 2" xfId="6173"/>
    <cellStyle name="level1a 4 3 5 5 2 2" xfId="6174"/>
    <cellStyle name="level1a 4 3 5 6" xfId="6175"/>
    <cellStyle name="level1a 4 3 5 6 2" xfId="6176"/>
    <cellStyle name="level1a 4 3 6" xfId="6177"/>
    <cellStyle name="level1a 4 3 6 2" xfId="6178"/>
    <cellStyle name="level1a 4 3 6 2 2" xfId="6179"/>
    <cellStyle name="level1a 4 3 6 2 2 2" xfId="6180"/>
    <cellStyle name="level1a 4 3 6 2 3" xfId="6181"/>
    <cellStyle name="level1a 4 3 6 2 3 2" xfId="6182"/>
    <cellStyle name="level1a 4 3 6 2 3 2 2" xfId="6183"/>
    <cellStyle name="level1a 4 3 6 2 4" xfId="6184"/>
    <cellStyle name="level1a 4 3 6 3" xfId="6185"/>
    <cellStyle name="level1a 4 3 6 3 2" xfId="6186"/>
    <cellStyle name="level1a 4 3 6 3 2 2" xfId="6187"/>
    <cellStyle name="level1a 4 3 6 3 3" xfId="6188"/>
    <cellStyle name="level1a 4 3 6 3 3 2" xfId="6189"/>
    <cellStyle name="level1a 4 3 6 3 3 2 2" xfId="6190"/>
    <cellStyle name="level1a 4 3 6 3 4" xfId="6191"/>
    <cellStyle name="level1a 4 3 6 4" xfId="6192"/>
    <cellStyle name="level1a 4 3 6 4 2" xfId="6193"/>
    <cellStyle name="level1a 4 3 6 5" xfId="6194"/>
    <cellStyle name="level1a 4 3 6 5 2" xfId="6195"/>
    <cellStyle name="level1a 4 3 6 5 2 2" xfId="6196"/>
    <cellStyle name="level1a 4 3 6 6" xfId="6197"/>
    <cellStyle name="level1a 4 3 6 6 2" xfId="6198"/>
    <cellStyle name="level1a 4 3 7" xfId="6199"/>
    <cellStyle name="level1a 4 3 7 2" xfId="6200"/>
    <cellStyle name="level1a 4 3 7 2 2" xfId="6201"/>
    <cellStyle name="level1a 4 3 7 3" xfId="6202"/>
    <cellStyle name="level1a 4 3 7 3 2" xfId="6203"/>
    <cellStyle name="level1a 4 3 7 3 2 2" xfId="6204"/>
    <cellStyle name="level1a 4 3 7 4" xfId="6205"/>
    <cellStyle name="level1a 4 3 8" xfId="6206"/>
    <cellStyle name="level1a 4 3 8 2" xfId="6207"/>
    <cellStyle name="level1a 4 3 8 2 2" xfId="6208"/>
    <cellStyle name="level1a 4 3 8 3" xfId="6209"/>
    <cellStyle name="level1a 4 3 8 3 2" xfId="6210"/>
    <cellStyle name="level1a 4 3 8 3 2 2" xfId="6211"/>
    <cellStyle name="level1a 4 3 8 4" xfId="6212"/>
    <cellStyle name="level1a 4 3 9" xfId="6213"/>
    <cellStyle name="level1a 4 3 9 2" xfId="6214"/>
    <cellStyle name="level1a 4 3_STUD aligned by INSTIT" xfId="6215"/>
    <cellStyle name="level1a 4 4" xfId="6216"/>
    <cellStyle name="level1a 4 4 2" xfId="6217"/>
    <cellStyle name="level1a 4 4 2 2" xfId="6218"/>
    <cellStyle name="level1a 4 4 2 2 2" xfId="6219"/>
    <cellStyle name="level1a 4 4 2 3" xfId="6220"/>
    <cellStyle name="level1a 4 4 2 3 2" xfId="6221"/>
    <cellStyle name="level1a 4 4 2 3 2 2" xfId="6222"/>
    <cellStyle name="level1a 4 4 2 4" xfId="6223"/>
    <cellStyle name="level1a 4 4 3" xfId="6224"/>
    <cellStyle name="level1a 4 4 3 2" xfId="6225"/>
    <cellStyle name="level1a 4 4 3 2 2" xfId="6226"/>
    <cellStyle name="level1a 4 4 3 3" xfId="6227"/>
    <cellStyle name="level1a 4 4 3 3 2" xfId="6228"/>
    <cellStyle name="level1a 4 4 3 3 2 2" xfId="6229"/>
    <cellStyle name="level1a 4 4 3 4" xfId="6230"/>
    <cellStyle name="level1a 4 4 3 4 2" xfId="6231"/>
    <cellStyle name="level1a 4 4 4" xfId="6232"/>
    <cellStyle name="level1a 4 4 5" xfId="6233"/>
    <cellStyle name="level1a 4 4 5 2" xfId="6234"/>
    <cellStyle name="level1a 4 4 6" xfId="6235"/>
    <cellStyle name="level1a 4 4 6 2" xfId="6236"/>
    <cellStyle name="level1a 4 5" xfId="6237"/>
    <cellStyle name="level1a 4 5 2" xfId="6238"/>
    <cellStyle name="level1a 4 5 2 2" xfId="6239"/>
    <cellStyle name="level1a 4 5 2 2 2" xfId="6240"/>
    <cellStyle name="level1a 4 5 2 3" xfId="6241"/>
    <cellStyle name="level1a 4 5 2 3 2" xfId="6242"/>
    <cellStyle name="level1a 4 5 2 3 2 2" xfId="6243"/>
    <cellStyle name="level1a 4 5 2 4" xfId="6244"/>
    <cellStyle name="level1a 4 5 3" xfId="6245"/>
    <cellStyle name="level1a 4 5 3 2" xfId="6246"/>
    <cellStyle name="level1a 4 5 3 2 2" xfId="6247"/>
    <cellStyle name="level1a 4 5 3 3" xfId="6248"/>
    <cellStyle name="level1a 4 5 3 3 2" xfId="6249"/>
    <cellStyle name="level1a 4 5 3 3 2 2" xfId="6250"/>
    <cellStyle name="level1a 4 5 3 4" xfId="6251"/>
    <cellStyle name="level1a 4 5 3 4 2" xfId="6252"/>
    <cellStyle name="level1a 4 5 4" xfId="6253"/>
    <cellStyle name="level1a 4 5 5" xfId="6254"/>
    <cellStyle name="level1a 4 5 5 2" xfId="6255"/>
    <cellStyle name="level1a 4 5 6" xfId="6256"/>
    <cellStyle name="level1a 4 5 6 2" xfId="6257"/>
    <cellStyle name="level1a 4 5 6 2 2" xfId="6258"/>
    <cellStyle name="level1a 4 5 7" xfId="6259"/>
    <cellStyle name="level1a 4 5 7 2" xfId="6260"/>
    <cellStyle name="level1a 4 6" xfId="6261"/>
    <cellStyle name="level1a 4 6 2" xfId="6262"/>
    <cellStyle name="level1a 4 6 2 2" xfId="6263"/>
    <cellStyle name="level1a 4 6 2 2 2" xfId="6264"/>
    <cellStyle name="level1a 4 6 2 3" xfId="6265"/>
    <cellStyle name="level1a 4 6 2 3 2" xfId="6266"/>
    <cellStyle name="level1a 4 6 2 3 2 2" xfId="6267"/>
    <cellStyle name="level1a 4 6 2 4" xfId="6268"/>
    <cellStyle name="level1a 4 6 3" xfId="6269"/>
    <cellStyle name="level1a 4 6 3 2" xfId="6270"/>
    <cellStyle name="level1a 4 6 3 2 2" xfId="6271"/>
    <cellStyle name="level1a 4 6 3 3" xfId="6272"/>
    <cellStyle name="level1a 4 6 3 3 2" xfId="6273"/>
    <cellStyle name="level1a 4 6 3 3 2 2" xfId="6274"/>
    <cellStyle name="level1a 4 6 3 4" xfId="6275"/>
    <cellStyle name="level1a 4 6 3 4 2" xfId="6276"/>
    <cellStyle name="level1a 4 6 4" xfId="6277"/>
    <cellStyle name="level1a 4 6 5" xfId="6278"/>
    <cellStyle name="level1a 4 6 5 2" xfId="6279"/>
    <cellStyle name="level1a 4 6 5 2 2" xfId="6280"/>
    <cellStyle name="level1a 4 6 6" xfId="6281"/>
    <cellStyle name="level1a 4 6 6 2" xfId="6282"/>
    <cellStyle name="level1a 4 7" xfId="6283"/>
    <cellStyle name="level1a 4 7 2" xfId="6284"/>
    <cellStyle name="level1a 4 7 2 2" xfId="6285"/>
    <cellStyle name="level1a 4 7 2 2 2" xfId="6286"/>
    <cellStyle name="level1a 4 7 2 3" xfId="6287"/>
    <cellStyle name="level1a 4 7 2 3 2" xfId="6288"/>
    <cellStyle name="level1a 4 7 2 3 2 2" xfId="6289"/>
    <cellStyle name="level1a 4 7 2 4" xfId="6290"/>
    <cellStyle name="level1a 4 7 3" xfId="6291"/>
    <cellStyle name="level1a 4 7 3 2" xfId="6292"/>
    <cellStyle name="level1a 4 7 3 2 2" xfId="6293"/>
    <cellStyle name="level1a 4 7 3 3" xfId="6294"/>
    <cellStyle name="level1a 4 7 3 3 2" xfId="6295"/>
    <cellStyle name="level1a 4 7 3 3 2 2" xfId="6296"/>
    <cellStyle name="level1a 4 7 3 4" xfId="6297"/>
    <cellStyle name="level1a 4 7 3 4 2" xfId="6298"/>
    <cellStyle name="level1a 4 7 4" xfId="6299"/>
    <cellStyle name="level1a 4 7 5" xfId="6300"/>
    <cellStyle name="level1a 4 7 5 2" xfId="6301"/>
    <cellStyle name="level1a 4 7 6" xfId="6302"/>
    <cellStyle name="level1a 4 7 6 2" xfId="6303"/>
    <cellStyle name="level1a 4 7 6 2 2" xfId="6304"/>
    <cellStyle name="level1a 4 7 7" xfId="6305"/>
    <cellStyle name="level1a 4 7 7 2" xfId="6306"/>
    <cellStyle name="level1a 4 8" xfId="6307"/>
    <cellStyle name="level1a 4 8 2" xfId="6308"/>
    <cellStyle name="level1a 4 8 2 2" xfId="6309"/>
    <cellStyle name="level1a 4 8 2 2 2" xfId="6310"/>
    <cellStyle name="level1a 4 8 2 3" xfId="6311"/>
    <cellStyle name="level1a 4 8 2 3 2" xfId="6312"/>
    <cellStyle name="level1a 4 8 2 3 2 2" xfId="6313"/>
    <cellStyle name="level1a 4 8 2 4" xfId="6314"/>
    <cellStyle name="level1a 4 8 3" xfId="6315"/>
    <cellStyle name="level1a 4 8 3 2" xfId="6316"/>
    <cellStyle name="level1a 4 8 3 2 2" xfId="6317"/>
    <cellStyle name="level1a 4 8 3 3" xfId="6318"/>
    <cellStyle name="level1a 4 8 3 3 2" xfId="6319"/>
    <cellStyle name="level1a 4 8 3 3 2 2" xfId="6320"/>
    <cellStyle name="level1a 4 8 3 4" xfId="6321"/>
    <cellStyle name="level1a 4 8 4" xfId="6322"/>
    <cellStyle name="level1a 4 8 4 2" xfId="6323"/>
    <cellStyle name="level1a 4 8 5" xfId="6324"/>
    <cellStyle name="level1a 4 8 5 2" xfId="6325"/>
    <cellStyle name="level1a 4 8 5 2 2" xfId="6326"/>
    <cellStyle name="level1a 4 8 6" xfId="6327"/>
    <cellStyle name="level1a 4 8 6 2" xfId="6328"/>
    <cellStyle name="level1a 4 9" xfId="6329"/>
    <cellStyle name="level1a 4 9 2" xfId="6330"/>
    <cellStyle name="level1a 4 9 2 2" xfId="6331"/>
    <cellStyle name="level1a 4 9 3" xfId="6332"/>
    <cellStyle name="level1a 4 9 3 2" xfId="6333"/>
    <cellStyle name="level1a 4 9 3 2 2" xfId="6334"/>
    <cellStyle name="level1a 4 9 4" xfId="6335"/>
    <cellStyle name="level1a 4_STUD aligned by INSTIT" xfId="6336"/>
    <cellStyle name="level1a 5" xfId="6337"/>
    <cellStyle name="level1a 5 2" xfId="6338"/>
    <cellStyle name="level1a 5 2 2" xfId="6339"/>
    <cellStyle name="level1a 5 2 2 2" xfId="6340"/>
    <cellStyle name="level1a 5 2 2 2 2" xfId="6341"/>
    <cellStyle name="level1a 5 2 2 3" xfId="6342"/>
    <cellStyle name="level1a 5 2 2 3 2" xfId="6343"/>
    <cellStyle name="level1a 5 2 2 3 2 2" xfId="6344"/>
    <cellStyle name="level1a 5 2 2 4" xfId="6345"/>
    <cellStyle name="level1a 5 2 3" xfId="6346"/>
    <cellStyle name="level1a 5 2 3 2" xfId="6347"/>
    <cellStyle name="level1a 5 2 3 2 2" xfId="6348"/>
    <cellStyle name="level1a 5 2 3 3" xfId="6349"/>
    <cellStyle name="level1a 5 2 3 3 2" xfId="6350"/>
    <cellStyle name="level1a 5 2 3 3 2 2" xfId="6351"/>
    <cellStyle name="level1a 5 2 3 4" xfId="6352"/>
    <cellStyle name="level1a 5 2 3 4 2" xfId="6353"/>
    <cellStyle name="level1a 5 2 4" xfId="6354"/>
    <cellStyle name="level1a 5 2 5" xfId="6355"/>
    <cellStyle name="level1a 5 2 5 2" xfId="6356"/>
    <cellStyle name="level1a 5 2 6" xfId="6357"/>
    <cellStyle name="level1a 5 2 6 2" xfId="6358"/>
    <cellStyle name="level1a 5 3" xfId="6359"/>
    <cellStyle name="level1a 5 3 2" xfId="6360"/>
    <cellStyle name="level1a 5 3 2 2" xfId="6361"/>
    <cellStyle name="level1a 5 3 2 2 2" xfId="6362"/>
    <cellStyle name="level1a 5 3 2 3" xfId="6363"/>
    <cellStyle name="level1a 5 3 2 3 2" xfId="6364"/>
    <cellStyle name="level1a 5 3 2 3 2 2" xfId="6365"/>
    <cellStyle name="level1a 5 3 2 4" xfId="6366"/>
    <cellStyle name="level1a 5 3 3" xfId="6367"/>
    <cellStyle name="level1a 5 3 3 2" xfId="6368"/>
    <cellStyle name="level1a 5 3 3 2 2" xfId="6369"/>
    <cellStyle name="level1a 5 3 3 3" xfId="6370"/>
    <cellStyle name="level1a 5 3 3 3 2" xfId="6371"/>
    <cellStyle name="level1a 5 3 3 3 2 2" xfId="6372"/>
    <cellStyle name="level1a 5 3 3 4" xfId="6373"/>
    <cellStyle name="level1a 5 3 3 4 2" xfId="6374"/>
    <cellStyle name="level1a 5 3 4" xfId="6375"/>
    <cellStyle name="level1a 5 3 5" xfId="6376"/>
    <cellStyle name="level1a 5 3 5 2" xfId="6377"/>
    <cellStyle name="level1a 5 3 5 2 2" xfId="6378"/>
    <cellStyle name="level1a 5 3 6" xfId="6379"/>
    <cellStyle name="level1a 5 3 6 2" xfId="6380"/>
    <cellStyle name="level1a 5 4" xfId="6381"/>
    <cellStyle name="level1a 5 4 2" xfId="6382"/>
    <cellStyle name="level1a 5 4 2 2" xfId="6383"/>
    <cellStyle name="level1a 5 4 2 2 2" xfId="6384"/>
    <cellStyle name="level1a 5 4 2 3" xfId="6385"/>
    <cellStyle name="level1a 5 4 2 3 2" xfId="6386"/>
    <cellStyle name="level1a 5 4 2 3 2 2" xfId="6387"/>
    <cellStyle name="level1a 5 4 2 4" xfId="6388"/>
    <cellStyle name="level1a 5 4 3" xfId="6389"/>
    <cellStyle name="level1a 5 4 3 2" xfId="6390"/>
    <cellStyle name="level1a 5 4 3 2 2" xfId="6391"/>
    <cellStyle name="level1a 5 4 3 3" xfId="6392"/>
    <cellStyle name="level1a 5 4 3 3 2" xfId="6393"/>
    <cellStyle name="level1a 5 4 3 3 2 2" xfId="6394"/>
    <cellStyle name="level1a 5 4 3 4" xfId="6395"/>
    <cellStyle name="level1a 5 4 3 4 2" xfId="6396"/>
    <cellStyle name="level1a 5 4 4" xfId="6397"/>
    <cellStyle name="level1a 5 4 5" xfId="6398"/>
    <cellStyle name="level1a 5 4 5 2" xfId="6399"/>
    <cellStyle name="level1a 5 4 6" xfId="6400"/>
    <cellStyle name="level1a 5 4 6 2" xfId="6401"/>
    <cellStyle name="level1a 5 4 6 2 2" xfId="6402"/>
    <cellStyle name="level1a 5 4 7" xfId="6403"/>
    <cellStyle name="level1a 5 4 7 2" xfId="6404"/>
    <cellStyle name="level1a 5 5" xfId="6405"/>
    <cellStyle name="level1a 5 5 2" xfId="6406"/>
    <cellStyle name="level1a 5 5 2 2" xfId="6407"/>
    <cellStyle name="level1a 5 5 2 2 2" xfId="6408"/>
    <cellStyle name="level1a 5 5 2 3" xfId="6409"/>
    <cellStyle name="level1a 5 5 2 3 2" xfId="6410"/>
    <cellStyle name="level1a 5 5 2 3 2 2" xfId="6411"/>
    <cellStyle name="level1a 5 5 2 4" xfId="6412"/>
    <cellStyle name="level1a 5 5 3" xfId="6413"/>
    <cellStyle name="level1a 5 5 3 2" xfId="6414"/>
    <cellStyle name="level1a 5 5 3 2 2" xfId="6415"/>
    <cellStyle name="level1a 5 5 3 3" xfId="6416"/>
    <cellStyle name="level1a 5 5 3 3 2" xfId="6417"/>
    <cellStyle name="level1a 5 5 3 3 2 2" xfId="6418"/>
    <cellStyle name="level1a 5 5 3 4" xfId="6419"/>
    <cellStyle name="level1a 5 5 4" xfId="6420"/>
    <cellStyle name="level1a 5 5 4 2" xfId="6421"/>
    <cellStyle name="level1a 5 5 5" xfId="6422"/>
    <cellStyle name="level1a 5 5 5 2" xfId="6423"/>
    <cellStyle name="level1a 5 5 5 2 2" xfId="6424"/>
    <cellStyle name="level1a 5 5 6" xfId="6425"/>
    <cellStyle name="level1a 5 5 6 2" xfId="6426"/>
    <cellStyle name="level1a 5 6" xfId="6427"/>
    <cellStyle name="level1a 5 6 2" xfId="6428"/>
    <cellStyle name="level1a 5 6 2 2" xfId="6429"/>
    <cellStyle name="level1a 5 6 2 2 2" xfId="6430"/>
    <cellStyle name="level1a 5 6 2 3" xfId="6431"/>
    <cellStyle name="level1a 5 6 2 3 2" xfId="6432"/>
    <cellStyle name="level1a 5 6 2 3 2 2" xfId="6433"/>
    <cellStyle name="level1a 5 6 2 4" xfId="6434"/>
    <cellStyle name="level1a 5 6 3" xfId="6435"/>
    <cellStyle name="level1a 5 6 3 2" xfId="6436"/>
    <cellStyle name="level1a 5 6 3 2 2" xfId="6437"/>
    <cellStyle name="level1a 5 6 3 3" xfId="6438"/>
    <cellStyle name="level1a 5 6 3 3 2" xfId="6439"/>
    <cellStyle name="level1a 5 6 3 3 2 2" xfId="6440"/>
    <cellStyle name="level1a 5 6 3 4" xfId="6441"/>
    <cellStyle name="level1a 5 6 4" xfId="6442"/>
    <cellStyle name="level1a 5 6 4 2" xfId="6443"/>
    <cellStyle name="level1a 5 6 5" xfId="6444"/>
    <cellStyle name="level1a 5 6 5 2" xfId="6445"/>
    <cellStyle name="level1a 5 6 5 2 2" xfId="6446"/>
    <cellStyle name="level1a 5 6 6" xfId="6447"/>
    <cellStyle name="level1a 5 6 6 2" xfId="6448"/>
    <cellStyle name="level1a 5 7" xfId="6449"/>
    <cellStyle name="level1a 5 7 2" xfId="6450"/>
    <cellStyle name="level1a 5 7 2 2" xfId="6451"/>
    <cellStyle name="level1a 5 7 3" xfId="6452"/>
    <cellStyle name="level1a 5 7 3 2" xfId="6453"/>
    <cellStyle name="level1a 5 7 3 2 2" xfId="6454"/>
    <cellStyle name="level1a 5 7 4" xfId="6455"/>
    <cellStyle name="level1a 5 8" xfId="6456"/>
    <cellStyle name="level1a 5 8 2" xfId="6457"/>
    <cellStyle name="level1a 5_STUD aligned by INSTIT" xfId="6458"/>
    <cellStyle name="level1a 6" xfId="6459"/>
    <cellStyle name="level1a 6 2" xfId="6460"/>
    <cellStyle name="level1a 6 2 2" xfId="6461"/>
    <cellStyle name="level1a 6 2 2 2" xfId="6462"/>
    <cellStyle name="level1a 6 2 2 2 2" xfId="6463"/>
    <cellStyle name="level1a 6 2 2 3" xfId="6464"/>
    <cellStyle name="level1a 6 2 2 3 2" xfId="6465"/>
    <cellStyle name="level1a 6 2 2 3 2 2" xfId="6466"/>
    <cellStyle name="level1a 6 2 2 4" xfId="6467"/>
    <cellStyle name="level1a 6 2 3" xfId="6468"/>
    <cellStyle name="level1a 6 2 3 2" xfId="6469"/>
    <cellStyle name="level1a 6 2 3 2 2" xfId="6470"/>
    <cellStyle name="level1a 6 2 3 3" xfId="6471"/>
    <cellStyle name="level1a 6 2 3 3 2" xfId="6472"/>
    <cellStyle name="level1a 6 2 3 3 2 2" xfId="6473"/>
    <cellStyle name="level1a 6 2 3 4" xfId="6474"/>
    <cellStyle name="level1a 6 2 3 4 2" xfId="6475"/>
    <cellStyle name="level1a 6 2 4" xfId="6476"/>
    <cellStyle name="level1a 6 2 5" xfId="6477"/>
    <cellStyle name="level1a 6 2 5 2" xfId="6478"/>
    <cellStyle name="level1a 6 2 6" xfId="6479"/>
    <cellStyle name="level1a 6 2 6 2" xfId="6480"/>
    <cellStyle name="level1a 6 2 6 2 2" xfId="6481"/>
    <cellStyle name="level1a 6 2 7" xfId="6482"/>
    <cellStyle name="level1a 6 2 7 2" xfId="6483"/>
    <cellStyle name="level1a 6 3" xfId="6484"/>
    <cellStyle name="level1a 6 3 2" xfId="6485"/>
    <cellStyle name="level1a 6 3 2 2" xfId="6486"/>
    <cellStyle name="level1a 6 3 2 2 2" xfId="6487"/>
    <cellStyle name="level1a 6 3 2 3" xfId="6488"/>
    <cellStyle name="level1a 6 3 2 3 2" xfId="6489"/>
    <cellStyle name="level1a 6 3 2 3 2 2" xfId="6490"/>
    <cellStyle name="level1a 6 3 2 4" xfId="6491"/>
    <cellStyle name="level1a 6 3 3" xfId="6492"/>
    <cellStyle name="level1a 6 3 3 2" xfId="6493"/>
    <cellStyle name="level1a 6 3 3 2 2" xfId="6494"/>
    <cellStyle name="level1a 6 3 3 3" xfId="6495"/>
    <cellStyle name="level1a 6 3 3 3 2" xfId="6496"/>
    <cellStyle name="level1a 6 3 3 3 2 2" xfId="6497"/>
    <cellStyle name="level1a 6 3 3 4" xfId="6498"/>
    <cellStyle name="level1a 6 3 3 4 2" xfId="6499"/>
    <cellStyle name="level1a 6 3 4" xfId="6500"/>
    <cellStyle name="level1a 6 3 5" xfId="6501"/>
    <cellStyle name="level1a 6 3 5 2" xfId="6502"/>
    <cellStyle name="level1a 6 4" xfId="6503"/>
    <cellStyle name="level1a 6 4 2" xfId="6504"/>
    <cellStyle name="level1a 6 4 2 2" xfId="6505"/>
    <cellStyle name="level1a 6 4 2 2 2" xfId="6506"/>
    <cellStyle name="level1a 6 4 2 3" xfId="6507"/>
    <cellStyle name="level1a 6 4 2 3 2" xfId="6508"/>
    <cellStyle name="level1a 6 4 2 3 2 2" xfId="6509"/>
    <cellStyle name="level1a 6 4 2 4" xfId="6510"/>
    <cellStyle name="level1a 6 4 3" xfId="6511"/>
    <cellStyle name="level1a 6 4 3 2" xfId="6512"/>
    <cellStyle name="level1a 6 4 3 2 2" xfId="6513"/>
    <cellStyle name="level1a 6 4 3 3" xfId="6514"/>
    <cellStyle name="level1a 6 4 3 3 2" xfId="6515"/>
    <cellStyle name="level1a 6 4 3 3 2 2" xfId="6516"/>
    <cellStyle name="level1a 6 4 3 4" xfId="6517"/>
    <cellStyle name="level1a 6 4 4" xfId="6518"/>
    <cellStyle name="level1a 6 4 4 2" xfId="6519"/>
    <cellStyle name="level1a 6 4 5" xfId="6520"/>
    <cellStyle name="level1a 6 4 5 2" xfId="6521"/>
    <cellStyle name="level1a 6 4 5 2 2" xfId="6522"/>
    <cellStyle name="level1a 6 4 6" xfId="6523"/>
    <cellStyle name="level1a 6 4 6 2" xfId="6524"/>
    <cellStyle name="level1a 6 5" xfId="6525"/>
    <cellStyle name="level1a 6 5 2" xfId="6526"/>
    <cellStyle name="level1a 6 5 2 2" xfId="6527"/>
    <cellStyle name="level1a 6 5 2 2 2" xfId="6528"/>
    <cellStyle name="level1a 6 5 2 3" xfId="6529"/>
    <cellStyle name="level1a 6 5 2 3 2" xfId="6530"/>
    <cellStyle name="level1a 6 5 2 3 2 2" xfId="6531"/>
    <cellStyle name="level1a 6 5 2 4" xfId="6532"/>
    <cellStyle name="level1a 6 5 3" xfId="6533"/>
    <cellStyle name="level1a 6 5 3 2" xfId="6534"/>
    <cellStyle name="level1a 6 5 3 2 2" xfId="6535"/>
    <cellStyle name="level1a 6 5 3 3" xfId="6536"/>
    <cellStyle name="level1a 6 5 3 3 2" xfId="6537"/>
    <cellStyle name="level1a 6 5 3 3 2 2" xfId="6538"/>
    <cellStyle name="level1a 6 5 3 4" xfId="6539"/>
    <cellStyle name="level1a 6 5 4" xfId="6540"/>
    <cellStyle name="level1a 6 5 4 2" xfId="6541"/>
    <cellStyle name="level1a 6 5 5" xfId="6542"/>
    <cellStyle name="level1a 6 5 5 2" xfId="6543"/>
    <cellStyle name="level1a 6 5 5 2 2" xfId="6544"/>
    <cellStyle name="level1a 6 5 6" xfId="6545"/>
    <cellStyle name="level1a 6 5 6 2" xfId="6546"/>
    <cellStyle name="level1a 6 6" xfId="6547"/>
    <cellStyle name="level1a 6 6 2" xfId="6548"/>
    <cellStyle name="level1a 6 6 2 2" xfId="6549"/>
    <cellStyle name="level1a 6 6 2 2 2" xfId="6550"/>
    <cellStyle name="level1a 6 6 2 3" xfId="6551"/>
    <cellStyle name="level1a 6 6 2 3 2" xfId="6552"/>
    <cellStyle name="level1a 6 6 2 3 2 2" xfId="6553"/>
    <cellStyle name="level1a 6 6 2 4" xfId="6554"/>
    <cellStyle name="level1a 6 6 3" xfId="6555"/>
    <cellStyle name="level1a 6 6 3 2" xfId="6556"/>
    <cellStyle name="level1a 6 6 3 2 2" xfId="6557"/>
    <cellStyle name="level1a 6 6 3 3" xfId="6558"/>
    <cellStyle name="level1a 6 6 3 3 2" xfId="6559"/>
    <cellStyle name="level1a 6 6 3 3 2 2" xfId="6560"/>
    <cellStyle name="level1a 6 6 3 4" xfId="6561"/>
    <cellStyle name="level1a 6 6 4" xfId="6562"/>
    <cellStyle name="level1a 6 6 4 2" xfId="6563"/>
    <cellStyle name="level1a 6 6 5" xfId="6564"/>
    <cellStyle name="level1a 6 6 5 2" xfId="6565"/>
    <cellStyle name="level1a 6 6 5 2 2" xfId="6566"/>
    <cellStyle name="level1a 6 6 6" xfId="6567"/>
    <cellStyle name="level1a 6 6 6 2" xfId="6568"/>
    <cellStyle name="level1a 6 7" xfId="6569"/>
    <cellStyle name="level1a 6 7 2" xfId="6570"/>
    <cellStyle name="level1a 6 7 2 2" xfId="6571"/>
    <cellStyle name="level1a 6 7 3" xfId="6572"/>
    <cellStyle name="level1a 6 7 3 2" xfId="6573"/>
    <cellStyle name="level1a 6 7 3 2 2" xfId="6574"/>
    <cellStyle name="level1a 6 7 4" xfId="6575"/>
    <cellStyle name="level1a 6 8" xfId="6576"/>
    <cellStyle name="level1a 6 8 2" xfId="6577"/>
    <cellStyle name="level1a 6 8 2 2" xfId="6578"/>
    <cellStyle name="level1a 6 8 3" xfId="6579"/>
    <cellStyle name="level1a 6 8 3 2" xfId="6580"/>
    <cellStyle name="level1a 6 8 3 2 2" xfId="6581"/>
    <cellStyle name="level1a 6 8 4" xfId="6582"/>
    <cellStyle name="level1a 6 9" xfId="6583"/>
    <cellStyle name="level1a 6 9 2" xfId="6584"/>
    <cellStyle name="level1a 6_STUD aligned by INSTIT" xfId="6585"/>
    <cellStyle name="level1a 7" xfId="6586"/>
    <cellStyle name="level1a 7 2" xfId="6587"/>
    <cellStyle name="level1a 7 2 2" xfId="6588"/>
    <cellStyle name="level1a 7 2 2 2" xfId="6589"/>
    <cellStyle name="level1a 7 2 3" xfId="6590"/>
    <cellStyle name="level1a 7 2 3 2" xfId="6591"/>
    <cellStyle name="level1a 7 2 3 2 2" xfId="6592"/>
    <cellStyle name="level1a 7 2 4" xfId="6593"/>
    <cellStyle name="level1a 7 3" xfId="6594"/>
    <cellStyle name="level1a 7 3 2" xfId="6595"/>
    <cellStyle name="level1a 7 3 2 2" xfId="6596"/>
    <cellStyle name="level1a 7 3 3" xfId="6597"/>
    <cellStyle name="level1a 7 3 3 2" xfId="6598"/>
    <cellStyle name="level1a 7 3 3 2 2" xfId="6599"/>
    <cellStyle name="level1a 7 3 4" xfId="6600"/>
    <cellStyle name="level1a 7 3 4 2" xfId="6601"/>
    <cellStyle name="level1a 7 4" xfId="6602"/>
    <cellStyle name="level1a 7 5" xfId="6603"/>
    <cellStyle name="level1a 7 5 2" xfId="6604"/>
    <cellStyle name="level1a 7 6" xfId="6605"/>
    <cellStyle name="level1a 7 6 2" xfId="6606"/>
    <cellStyle name="level1a 8" xfId="6607"/>
    <cellStyle name="level1a 8 2" xfId="6608"/>
    <cellStyle name="level1a 8 2 2" xfId="6609"/>
    <cellStyle name="level1a 8 2 2 2" xfId="6610"/>
    <cellStyle name="level1a 8 2 3" xfId="6611"/>
    <cellStyle name="level1a 8 2 3 2" xfId="6612"/>
    <cellStyle name="level1a 8 2 3 2 2" xfId="6613"/>
    <cellStyle name="level1a 8 2 4" xfId="6614"/>
    <cellStyle name="level1a 8 3" xfId="6615"/>
    <cellStyle name="level1a 8 3 2" xfId="6616"/>
    <cellStyle name="level1a 8 3 2 2" xfId="6617"/>
    <cellStyle name="level1a 8 3 3" xfId="6618"/>
    <cellStyle name="level1a 8 3 3 2" xfId="6619"/>
    <cellStyle name="level1a 8 3 3 2 2" xfId="6620"/>
    <cellStyle name="level1a 8 3 4" xfId="6621"/>
    <cellStyle name="level1a 8 3 4 2" xfId="6622"/>
    <cellStyle name="level1a 8 4" xfId="6623"/>
    <cellStyle name="level1a 8 5" xfId="6624"/>
    <cellStyle name="level1a 8 5 2" xfId="6625"/>
    <cellStyle name="level1a 8 6" xfId="6626"/>
    <cellStyle name="level1a 8 6 2" xfId="6627"/>
    <cellStyle name="level1a 8 6 2 2" xfId="6628"/>
    <cellStyle name="level1a 8 7" xfId="6629"/>
    <cellStyle name="level1a 8 7 2" xfId="6630"/>
    <cellStyle name="level1a 9" xfId="6631"/>
    <cellStyle name="level1a 9 2" xfId="6632"/>
    <cellStyle name="level1a 9 2 2" xfId="6633"/>
    <cellStyle name="level1a 9 2 2 2" xfId="6634"/>
    <cellStyle name="level1a 9 2 3" xfId="6635"/>
    <cellStyle name="level1a 9 2 3 2" xfId="6636"/>
    <cellStyle name="level1a 9 2 3 2 2" xfId="6637"/>
    <cellStyle name="level1a 9 2 4" xfId="6638"/>
    <cellStyle name="level1a 9 3" xfId="6639"/>
    <cellStyle name="level1a 9 3 2" xfId="6640"/>
    <cellStyle name="level1a 9 3 2 2" xfId="6641"/>
    <cellStyle name="level1a 9 3 3" xfId="6642"/>
    <cellStyle name="level1a 9 3 3 2" xfId="6643"/>
    <cellStyle name="level1a 9 3 3 2 2" xfId="6644"/>
    <cellStyle name="level1a 9 3 4" xfId="6645"/>
    <cellStyle name="level1a 9 3 4 2" xfId="6646"/>
    <cellStyle name="level1a 9 4" xfId="6647"/>
    <cellStyle name="level1a 9 5" xfId="6648"/>
    <cellStyle name="level1a 9 5 2" xfId="6649"/>
    <cellStyle name="level1a 9 5 2 2" xfId="6650"/>
    <cellStyle name="level1a 9 6" xfId="6651"/>
    <cellStyle name="level1a 9 6 2" xfId="6652"/>
    <cellStyle name="level1a_STUD aligned by INSTIT" xfId="6653"/>
    <cellStyle name="level2" xfId="35"/>
    <cellStyle name="level2 2" xfId="56"/>
    <cellStyle name="level2a" xfId="36"/>
    <cellStyle name="level2a 10" xfId="6654"/>
    <cellStyle name="level2a 2" xfId="57"/>
    <cellStyle name="level2a 2 10" xfId="6655"/>
    <cellStyle name="level2a 2 2" xfId="6656"/>
    <cellStyle name="level2a 2 2 2" xfId="6657"/>
    <cellStyle name="level2a 2 2 2 2" xfId="6658"/>
    <cellStyle name="level2a 2 2 2 2 2" xfId="6659"/>
    <cellStyle name="level2a 2 2 2 2 2 2" xfId="6660"/>
    <cellStyle name="level2a 2 2 2 2 3" xfId="6661"/>
    <cellStyle name="level2a 2 2 2 2 3 2" xfId="6662"/>
    <cellStyle name="level2a 2 2 2 3" xfId="6663"/>
    <cellStyle name="level2a 2 2 2 3 2" xfId="6664"/>
    <cellStyle name="level2a 2 2 2_STUD aligned by INSTIT" xfId="6665"/>
    <cellStyle name="level2a 2 2 3" xfId="6666"/>
    <cellStyle name="level2a 2 2 3 2" xfId="6667"/>
    <cellStyle name="level2a 2 2 3 2 2" xfId="6668"/>
    <cellStyle name="level2a 2 2 3 2 2 2" xfId="6669"/>
    <cellStyle name="level2a 2 2 3 2 3" xfId="6670"/>
    <cellStyle name="level2a 2 2 3 2 3 2" xfId="6671"/>
    <cellStyle name="level2a 2 2 3 2 4" xfId="6672"/>
    <cellStyle name="level2a 2 2 3 3" xfId="6673"/>
    <cellStyle name="level2a 2 2 3 3 2" xfId="6674"/>
    <cellStyle name="level2a 2 2 3 3 2 2" xfId="6675"/>
    <cellStyle name="level2a 2 2 3 3 3" xfId="6676"/>
    <cellStyle name="level2a 2 2 3 3 3 2" xfId="6677"/>
    <cellStyle name="level2a 2 2 3 3 4" xfId="6678"/>
    <cellStyle name="level2a 2 2 3 3 4 2" xfId="6679"/>
    <cellStyle name="level2a 2 2 3 3 5" xfId="6680"/>
    <cellStyle name="level2a 2 2 3 4" xfId="6681"/>
    <cellStyle name="level2a 2 2 3 4 2" xfId="6682"/>
    <cellStyle name="level2a 2 2 4" xfId="6683"/>
    <cellStyle name="level2a 2 2 4 2" xfId="6684"/>
    <cellStyle name="level2a 2 2 4 2 2" xfId="6685"/>
    <cellStyle name="level2a 2 2 4 3" xfId="6686"/>
    <cellStyle name="level2a 2 2 4 3 2" xfId="6687"/>
    <cellStyle name="level2a 2 2 4 4" xfId="6688"/>
    <cellStyle name="level2a 2 2 5" xfId="6689"/>
    <cellStyle name="level2a 2 2 5 2" xfId="6690"/>
    <cellStyle name="level2a 2 2 5 2 2" xfId="6691"/>
    <cellStyle name="level2a 2 2 5 3" xfId="6692"/>
    <cellStyle name="level2a 2 2 6" xfId="6693"/>
    <cellStyle name="level2a 2 2 6 2" xfId="6694"/>
    <cellStyle name="level2a 2 2_STUD aligned by INSTIT" xfId="6695"/>
    <cellStyle name="level2a 2 3" xfId="6696"/>
    <cellStyle name="level2a 2 3 2" xfId="6697"/>
    <cellStyle name="level2a 2 3 2 2" xfId="6698"/>
    <cellStyle name="level2a 2 3 2 2 2" xfId="6699"/>
    <cellStyle name="level2a 2 3 2 2 2 2" xfId="6700"/>
    <cellStyle name="level2a 2 3 2 2 3" xfId="6701"/>
    <cellStyle name="level2a 2 3 2 2 3 2" xfId="6702"/>
    <cellStyle name="level2a 2 3 2 3" xfId="6703"/>
    <cellStyle name="level2a 2 3 2 3 2" xfId="6704"/>
    <cellStyle name="level2a 2 3 2_STUD aligned by INSTIT" xfId="6705"/>
    <cellStyle name="level2a 2 3 3" xfId="6706"/>
    <cellStyle name="level2a 2 3 3 2" xfId="6707"/>
    <cellStyle name="level2a 2 3 3 2 2" xfId="6708"/>
    <cellStyle name="level2a 2 3 3 2 2 2" xfId="6709"/>
    <cellStyle name="level2a 2 3 3 2 3" xfId="6710"/>
    <cellStyle name="level2a 2 3 3 2 3 2" xfId="6711"/>
    <cellStyle name="level2a 2 3 3 2 4" xfId="6712"/>
    <cellStyle name="level2a 2 3 3 3" xfId="6713"/>
    <cellStyle name="level2a 2 3 3 3 2" xfId="6714"/>
    <cellStyle name="level2a 2 3 3 3 2 2" xfId="6715"/>
    <cellStyle name="level2a 2 3 3 3 3" xfId="6716"/>
    <cellStyle name="level2a 2 3 3 3 3 2" xfId="6717"/>
    <cellStyle name="level2a 2 3 3 3 4" xfId="6718"/>
    <cellStyle name="level2a 2 3 3 3 4 2" xfId="6719"/>
    <cellStyle name="level2a 2 3 3 3 5" xfId="6720"/>
    <cellStyle name="level2a 2 3 3 4" xfId="6721"/>
    <cellStyle name="level2a 2 3 3 4 2" xfId="6722"/>
    <cellStyle name="level2a 2 3 4" xfId="6723"/>
    <cellStyle name="level2a 2 3 4 2" xfId="6724"/>
    <cellStyle name="level2a 2 3 4 2 2" xfId="6725"/>
    <cellStyle name="level2a 2 3 4 3" xfId="6726"/>
    <cellStyle name="level2a 2 3 4 3 2" xfId="6727"/>
    <cellStyle name="level2a 2 3 4 4" xfId="6728"/>
    <cellStyle name="level2a 2 3 5" xfId="6729"/>
    <cellStyle name="level2a 2 3 5 2" xfId="6730"/>
    <cellStyle name="level2a 2 3 5 2 2" xfId="6731"/>
    <cellStyle name="level2a 2 3 5 3" xfId="6732"/>
    <cellStyle name="level2a 2 3 6" xfId="6733"/>
    <cellStyle name="level2a 2 3 6 2" xfId="6734"/>
    <cellStyle name="level2a 2 3_STUD aligned by INSTIT" xfId="6735"/>
    <cellStyle name="level2a 2 4" xfId="6736"/>
    <cellStyle name="level2a 2 4 2" xfId="6737"/>
    <cellStyle name="level2a 2 4 2 2" xfId="6738"/>
    <cellStyle name="level2a 2 4 3" xfId="6739"/>
    <cellStyle name="level2a 2 5" xfId="6740"/>
    <cellStyle name="level2a 2 5 2" xfId="6741"/>
    <cellStyle name="level2a 2 6" xfId="6742"/>
    <cellStyle name="level2a 2 7" xfId="6743"/>
    <cellStyle name="level2a 2 8" xfId="6744"/>
    <cellStyle name="level2a 2 9" xfId="6745"/>
    <cellStyle name="level2a 2_STUD aligned by INSTIT" xfId="6746"/>
    <cellStyle name="level2a 3" xfId="6747"/>
    <cellStyle name="level2a 3 2" xfId="6748"/>
    <cellStyle name="level2a 3 2 2" xfId="6749"/>
    <cellStyle name="level2a 3 2 2 2" xfId="6750"/>
    <cellStyle name="level2a 3 2 2 2 2" xfId="6751"/>
    <cellStyle name="level2a 3 2 2 3" xfId="6752"/>
    <cellStyle name="level2a 3 2 2 3 2" xfId="6753"/>
    <cellStyle name="level2a 3 2 3" xfId="6754"/>
    <cellStyle name="level2a 3 2 3 2" xfId="6755"/>
    <cellStyle name="level2a 3 2_STUD aligned by INSTIT" xfId="6756"/>
    <cellStyle name="level2a 3 3" xfId="6757"/>
    <cellStyle name="level2a 3 3 2" xfId="6758"/>
    <cellStyle name="level2a 3 3 2 2" xfId="6759"/>
    <cellStyle name="level2a 3 3 2 2 2" xfId="6760"/>
    <cellStyle name="level2a 3 3 2 3" xfId="6761"/>
    <cellStyle name="level2a 3 3 2 3 2" xfId="6762"/>
    <cellStyle name="level2a 3 3 2 4" xfId="6763"/>
    <cellStyle name="level2a 3 3 3" xfId="6764"/>
    <cellStyle name="level2a 3 3 3 2" xfId="6765"/>
    <cellStyle name="level2a 3 3 3 2 2" xfId="6766"/>
    <cellStyle name="level2a 3 3 3 3" xfId="6767"/>
    <cellStyle name="level2a 3 3 3 3 2" xfId="6768"/>
    <cellStyle name="level2a 3 3 3 4" xfId="6769"/>
    <cellStyle name="level2a 3 3 3 4 2" xfId="6770"/>
    <cellStyle name="level2a 3 3 3 5" xfId="6771"/>
    <cellStyle name="level2a 3 3 4" xfId="6772"/>
    <cellStyle name="level2a 3 3 4 2" xfId="6773"/>
    <cellStyle name="level2a 3 4" xfId="6774"/>
    <cellStyle name="level2a 3 4 2" xfId="6775"/>
    <cellStyle name="level2a 3 4 2 2" xfId="6776"/>
    <cellStyle name="level2a 3 4 3" xfId="6777"/>
    <cellStyle name="level2a 3 4 3 2" xfId="6778"/>
    <cellStyle name="level2a 3 4 4" xfId="6779"/>
    <cellStyle name="level2a 3 5" xfId="6780"/>
    <cellStyle name="level2a 3 5 2" xfId="6781"/>
    <cellStyle name="level2a 3 5 2 2" xfId="6782"/>
    <cellStyle name="level2a 3 5 3" xfId="6783"/>
    <cellStyle name="level2a 3 6" xfId="6784"/>
    <cellStyle name="level2a 3 6 2" xfId="6785"/>
    <cellStyle name="level2a 3_STUD aligned by INSTIT" xfId="6786"/>
    <cellStyle name="level2a 4" xfId="6787"/>
    <cellStyle name="level2a 4 2" xfId="6788"/>
    <cellStyle name="level2a 4 2 2" xfId="6789"/>
    <cellStyle name="level2a 4 2 2 2" xfId="6790"/>
    <cellStyle name="level2a 4 2 2 2 2" xfId="6791"/>
    <cellStyle name="level2a 4 2 2 3" xfId="6792"/>
    <cellStyle name="level2a 4 2 2 3 2" xfId="6793"/>
    <cellStyle name="level2a 4 2 3" xfId="6794"/>
    <cellStyle name="level2a 4 2 3 2" xfId="6795"/>
    <cellStyle name="level2a 4 2_STUD aligned by INSTIT" xfId="6796"/>
    <cellStyle name="level2a 4 3" xfId="6797"/>
    <cellStyle name="level2a 4 3 2" xfId="6798"/>
    <cellStyle name="level2a 4 3 2 2" xfId="6799"/>
    <cellStyle name="level2a 4 3 2 2 2" xfId="6800"/>
    <cellStyle name="level2a 4 3 2 3" xfId="6801"/>
    <cellStyle name="level2a 4 3 2 3 2" xfId="6802"/>
    <cellStyle name="level2a 4 3 2 4" xfId="6803"/>
    <cellStyle name="level2a 4 3 3" xfId="6804"/>
    <cellStyle name="level2a 4 3 3 2" xfId="6805"/>
    <cellStyle name="level2a 4 3 3 2 2" xfId="6806"/>
    <cellStyle name="level2a 4 3 3 3" xfId="6807"/>
    <cellStyle name="level2a 4 3 3 3 2" xfId="6808"/>
    <cellStyle name="level2a 4 3 3 4" xfId="6809"/>
    <cellStyle name="level2a 4 3 3 4 2" xfId="6810"/>
    <cellStyle name="level2a 4 3 3 5" xfId="6811"/>
    <cellStyle name="level2a 4 3 4" xfId="6812"/>
    <cellStyle name="level2a 4 3 4 2" xfId="6813"/>
    <cellStyle name="level2a 4 4" xfId="6814"/>
    <cellStyle name="level2a 4 4 2" xfId="6815"/>
    <cellStyle name="level2a 4 4 2 2" xfId="6816"/>
    <cellStyle name="level2a 4 4 3" xfId="6817"/>
    <cellStyle name="level2a 4 4 3 2" xfId="6818"/>
    <cellStyle name="level2a 4 4 4" xfId="6819"/>
    <cellStyle name="level2a 4 5" xfId="6820"/>
    <cellStyle name="level2a 4 5 2" xfId="6821"/>
    <cellStyle name="level2a 4 5 2 2" xfId="6822"/>
    <cellStyle name="level2a 4 5 3" xfId="6823"/>
    <cellStyle name="level2a 4 6" xfId="6824"/>
    <cellStyle name="level2a 4 6 2" xfId="6825"/>
    <cellStyle name="level2a 4_STUD aligned by INSTIT" xfId="6826"/>
    <cellStyle name="level2a 5" xfId="6827"/>
    <cellStyle name="level2a 5 2" xfId="6828"/>
    <cellStyle name="level2a 5 2 2" xfId="6829"/>
    <cellStyle name="level2a 5 3" xfId="6830"/>
    <cellStyle name="level2a 6" xfId="6831"/>
    <cellStyle name="level2a 6 2" xfId="6832"/>
    <cellStyle name="level2a 7" xfId="6833"/>
    <cellStyle name="level2a 8" xfId="6834"/>
    <cellStyle name="level2a 9" xfId="6835"/>
    <cellStyle name="level2a_STUD aligned by INSTIT" xfId="6836"/>
    <cellStyle name="level3" xfId="9"/>
    <cellStyle name="level3 2" xfId="37"/>
    <cellStyle name="level3 2 2" xfId="62"/>
    <cellStyle name="level3 2 2 2" xfId="6837"/>
    <cellStyle name="level3 2 2 2 2" xfId="6838"/>
    <cellStyle name="level3 2 2 2 2 2" xfId="6839"/>
    <cellStyle name="level3 2 2 2 2 2 2" xfId="6840"/>
    <cellStyle name="level3 2 2 2 2 2 2 2" xfId="6841"/>
    <cellStyle name="level3 2 2 2 2 2 3" xfId="6842"/>
    <cellStyle name="level3 2 2 2 2 3" xfId="6843"/>
    <cellStyle name="level3 2 2 2 2 3 2" xfId="6844"/>
    <cellStyle name="level3 2 2 2 2 3 2 2" xfId="6845"/>
    <cellStyle name="level3 2 2 2 2 3 3" xfId="6846"/>
    <cellStyle name="level3 2 2 2 2 4" xfId="6847"/>
    <cellStyle name="level3 2 2 2 2 4 2" xfId="6848"/>
    <cellStyle name="level3 2 2 2 2 5" xfId="6849"/>
    <cellStyle name="level3 2 2 2 3" xfId="6850"/>
    <cellStyle name="level3 2 2 2 3 2" xfId="6851"/>
    <cellStyle name="level3 2 2 2 3 2 2" xfId="6852"/>
    <cellStyle name="level3 2 2 2 3 3" xfId="6853"/>
    <cellStyle name="level3 2 2 3" xfId="6854"/>
    <cellStyle name="level3 2 2 3 2" xfId="6855"/>
    <cellStyle name="level3 2 2 3 2 2" xfId="6856"/>
    <cellStyle name="level3 2 2 3 2 2 2" xfId="6857"/>
    <cellStyle name="level3 2 2 3 2 3" xfId="6858"/>
    <cellStyle name="level3 2 2 3 3" xfId="6859"/>
    <cellStyle name="level3 2 2 3 3 2" xfId="6860"/>
    <cellStyle name="level3 2 2 3 3 2 2" xfId="6861"/>
    <cellStyle name="level3 2 2 3 3 3" xfId="6862"/>
    <cellStyle name="level3 2 2 4" xfId="6863"/>
    <cellStyle name="level3 2 2 4 2" xfId="6864"/>
    <cellStyle name="level3 2 2 4 2 2" xfId="6865"/>
    <cellStyle name="level3 2 2 4 3" xfId="6866"/>
    <cellStyle name="level3 2 2 5" xfId="6867"/>
    <cellStyle name="level3 2 3" xfId="6868"/>
    <cellStyle name="level3 2 3 2" xfId="6869"/>
    <cellStyle name="level3 2 3 2 2" xfId="6870"/>
    <cellStyle name="level3 2 3 2 2 2" xfId="6871"/>
    <cellStyle name="level3 2 3 2 2 2 2" xfId="6872"/>
    <cellStyle name="level3 2 3 2 2 3" xfId="6873"/>
    <cellStyle name="level3 2 3 2 3" xfId="6874"/>
    <cellStyle name="level3 2 3 2 3 2" xfId="6875"/>
    <cellStyle name="level3 2 3 2 3 2 2" xfId="6876"/>
    <cellStyle name="level3 2 3 2 3 3" xfId="6877"/>
    <cellStyle name="level3 2 3 3" xfId="6878"/>
    <cellStyle name="level3 2 3 3 2" xfId="6879"/>
    <cellStyle name="level3 2 3 3 2 2" xfId="6880"/>
    <cellStyle name="level3 2 3 3 2 2 2" xfId="6881"/>
    <cellStyle name="level3 2 3 3 2 3" xfId="6882"/>
    <cellStyle name="level3 2 3 3 3" xfId="6883"/>
    <cellStyle name="level3 2 3 3 3 2" xfId="6884"/>
    <cellStyle name="level3 2 3 3 3 2 2" xfId="6885"/>
    <cellStyle name="level3 2 3 3 3 3" xfId="6886"/>
    <cellStyle name="level3 2 3 3 4" xfId="6887"/>
    <cellStyle name="level3 2 3 3 4 2" xfId="6888"/>
    <cellStyle name="level3 2 3 3 5" xfId="6889"/>
    <cellStyle name="level3 2 3 4" xfId="6890"/>
    <cellStyle name="level3 2 3 4 2" xfId="6891"/>
    <cellStyle name="level3 2 3 4 2 2" xfId="6892"/>
    <cellStyle name="level3 2 3 4 3" xfId="6893"/>
    <cellStyle name="level3 2 4" xfId="6894"/>
    <cellStyle name="level3 2 4 2" xfId="6895"/>
    <cellStyle name="level3 2 4 2 2" xfId="6896"/>
    <cellStyle name="level3 2 4 2 2 2" xfId="6897"/>
    <cellStyle name="level3 2 4 2 3" xfId="6898"/>
    <cellStyle name="level3 2 4 3" xfId="6899"/>
    <cellStyle name="level3 2 4 3 2" xfId="6900"/>
    <cellStyle name="level3 2 4 3 2 2" xfId="6901"/>
    <cellStyle name="level3 2 4 3 3" xfId="6902"/>
    <cellStyle name="level3 2 4 4" xfId="6903"/>
    <cellStyle name="level3 2 4 4 2" xfId="6904"/>
    <cellStyle name="level3 2 4 5" xfId="6905"/>
    <cellStyle name="level3 2 5" xfId="6906"/>
    <cellStyle name="level3 2 5 2" xfId="6907"/>
    <cellStyle name="level3 2 5 2 2" xfId="6908"/>
    <cellStyle name="level3 2 5 3" xfId="6909"/>
    <cellStyle name="level3 2 6" xfId="6910"/>
    <cellStyle name="level3 3" xfId="54"/>
    <cellStyle name="level3 3 2" xfId="6911"/>
    <cellStyle name="level3 3 2 2" xfId="6912"/>
    <cellStyle name="level3 3 2 2 2" xfId="6913"/>
    <cellStyle name="level3 3 2 2 2 2" xfId="6914"/>
    <cellStyle name="level3 3 2 2 2 2 2" xfId="6915"/>
    <cellStyle name="level3 3 2 2 2 3" xfId="6916"/>
    <cellStyle name="level3 3 2 2 3" xfId="6917"/>
    <cellStyle name="level3 3 2 2 3 2" xfId="6918"/>
    <cellStyle name="level3 3 2 2 3 2 2" xfId="6919"/>
    <cellStyle name="level3 3 2 2 3 3" xfId="6920"/>
    <cellStyle name="level3 3 2 2 4" xfId="6921"/>
    <cellStyle name="level3 3 2 2 4 2" xfId="6922"/>
    <cellStyle name="level3 3 2 2 5" xfId="6923"/>
    <cellStyle name="level3 3 2 3" xfId="6924"/>
    <cellStyle name="level3 3 2 3 2" xfId="6925"/>
    <cellStyle name="level3 3 2 3 2 2" xfId="6926"/>
    <cellStyle name="level3 3 2 3 3" xfId="6927"/>
    <cellStyle name="level3 3 3" xfId="6928"/>
    <cellStyle name="level3 3 3 2" xfId="6929"/>
    <cellStyle name="level3 3 3 2 2" xfId="6930"/>
    <cellStyle name="level3 3 3 2 2 2" xfId="6931"/>
    <cellStyle name="level3 3 3 2 3" xfId="6932"/>
    <cellStyle name="level3 3 3 3" xfId="6933"/>
    <cellStyle name="level3 3 3 3 2" xfId="6934"/>
    <cellStyle name="level3 3 3 3 2 2" xfId="6935"/>
    <cellStyle name="level3 3 3 3 3" xfId="6936"/>
    <cellStyle name="level3 3 4" xfId="6937"/>
    <cellStyle name="level3 3 4 2" xfId="6938"/>
    <cellStyle name="level3 3 4 2 2" xfId="6939"/>
    <cellStyle name="level3 3 4 3" xfId="6940"/>
    <cellStyle name="level3 3 5" xfId="6941"/>
    <cellStyle name="level3 4" xfId="6942"/>
    <cellStyle name="level3 4 2" xfId="6943"/>
    <cellStyle name="level3 4 2 2" xfId="6944"/>
    <cellStyle name="level3 4 2 2 2" xfId="6945"/>
    <cellStyle name="level3 4 2 2 2 2" xfId="6946"/>
    <cellStyle name="level3 4 2 2 3" xfId="6947"/>
    <cellStyle name="level3 4 2 3" xfId="6948"/>
    <cellStyle name="level3 4 2 3 2" xfId="6949"/>
    <cellStyle name="level3 4 2 3 2 2" xfId="6950"/>
    <cellStyle name="level3 4 2 3 3" xfId="6951"/>
    <cellStyle name="level3 4 3" xfId="6952"/>
    <cellStyle name="level3 4 3 2" xfId="6953"/>
    <cellStyle name="level3 4 3 2 2" xfId="6954"/>
    <cellStyle name="level3 4 3 2 2 2" xfId="6955"/>
    <cellStyle name="level3 4 3 2 3" xfId="6956"/>
    <cellStyle name="level3 4 3 3" xfId="6957"/>
    <cellStyle name="level3 4 3 3 2" xfId="6958"/>
    <cellStyle name="level3 4 3 3 2 2" xfId="6959"/>
    <cellStyle name="level3 4 3 3 3" xfId="6960"/>
    <cellStyle name="level3 4 3 4" xfId="6961"/>
    <cellStyle name="level3 4 3 4 2" xfId="6962"/>
    <cellStyle name="level3 4 3 5" xfId="6963"/>
    <cellStyle name="level3 4 4" xfId="6964"/>
    <cellStyle name="level3 4 4 2" xfId="6965"/>
    <cellStyle name="level3 4 4 2 2" xfId="6966"/>
    <cellStyle name="level3 4 4 3" xfId="6967"/>
    <cellStyle name="level3 5" xfId="6968"/>
    <cellStyle name="level3 5 2" xfId="6969"/>
    <cellStyle name="level3 5 2 2" xfId="6970"/>
    <cellStyle name="level3 5 2 2 2" xfId="6971"/>
    <cellStyle name="level3 5 2 3" xfId="6972"/>
    <cellStyle name="level3 5 3" xfId="6973"/>
    <cellStyle name="level3 5 3 2" xfId="6974"/>
    <cellStyle name="level3 5 3 2 2" xfId="6975"/>
    <cellStyle name="level3 5 3 3" xfId="6976"/>
    <cellStyle name="level3 5 4" xfId="6977"/>
    <cellStyle name="level3 5 4 2" xfId="6978"/>
    <cellStyle name="level3 5 5" xfId="6979"/>
    <cellStyle name="level3 6" xfId="6980"/>
    <cellStyle name="level3 6 2" xfId="6981"/>
    <cellStyle name="level3 6 2 2" xfId="6982"/>
    <cellStyle name="level3 6 3" xfId="6983"/>
    <cellStyle name="level3 7" xfId="6984"/>
    <cellStyle name="level3 8" xfId="6985"/>
    <cellStyle name="level3 9" xfId="6986"/>
    <cellStyle name="level3_STUD aligned by INSTIT" xfId="6987"/>
    <cellStyle name="Normal" xfId="0" builtinId="0"/>
    <cellStyle name="Normal 10" xfId="100"/>
    <cellStyle name="Normal 10 2" xfId="6988"/>
    <cellStyle name="Normal 10 2 2" xfId="39218"/>
    <cellStyle name="Normal 10 3" xfId="6989"/>
    <cellStyle name="Normal 10 4" xfId="6990"/>
    <cellStyle name="Normal 11" xfId="101"/>
    <cellStyle name="Normal 11 2" xfId="63"/>
    <cellStyle name="Normal 11 3" xfId="6991"/>
    <cellStyle name="Normal 11 3 2" xfId="6992"/>
    <cellStyle name="Normal 11 3 3" xfId="6993"/>
    <cellStyle name="Normal 11 4" xfId="6994"/>
    <cellStyle name="Normal 11 5" xfId="6995"/>
    <cellStyle name="Normal 11 6" xfId="6996"/>
    <cellStyle name="Normal 11 7" xfId="6997"/>
    <cellStyle name="Normal 11_STUD aligned by INSTIT" xfId="6998"/>
    <cellStyle name="Normal 12" xfId="99"/>
    <cellStyle name="Normal 12 2" xfId="6999"/>
    <cellStyle name="Normal 12 3" xfId="7000"/>
    <cellStyle name="Normal 13" xfId="7001"/>
    <cellStyle name="Normal 13 2" xfId="7002"/>
    <cellStyle name="Normal 13 2 2" xfId="7003"/>
    <cellStyle name="Normal 13 3" xfId="7004"/>
    <cellStyle name="Normal 13 4" xfId="7005"/>
    <cellStyle name="Normal 13 5" xfId="7006"/>
    <cellStyle name="Normal 14" xfId="7007"/>
    <cellStyle name="Normal 14 2" xfId="7008"/>
    <cellStyle name="Normal 14 3" xfId="7009"/>
    <cellStyle name="Normal 15" xfId="7010"/>
    <cellStyle name="Normal 15 2" xfId="7011"/>
    <cellStyle name="Normal 15 3" xfId="7012"/>
    <cellStyle name="Normal 15 4" xfId="7013"/>
    <cellStyle name="Normal 16" xfId="7014"/>
    <cellStyle name="Normal 16 2" xfId="7015"/>
    <cellStyle name="Normal 16 3" xfId="7016"/>
    <cellStyle name="Normal 17" xfId="7017"/>
    <cellStyle name="Normal 17 2" xfId="7018"/>
    <cellStyle name="Normal 17 3" xfId="7019"/>
    <cellStyle name="Normal 18" xfId="7020"/>
    <cellStyle name="Normal 18 2" xfId="7021"/>
    <cellStyle name="Normal 18 3" xfId="7022"/>
    <cellStyle name="Normal 19" xfId="7023"/>
    <cellStyle name="Normal 19 2" xfId="7024"/>
    <cellStyle name="Normal 19 3" xfId="7025"/>
    <cellStyle name="Normal 2" xfId="1"/>
    <cellStyle name="Normal 2 2" xfId="38"/>
    <cellStyle name="Normal 2 2 2" xfId="71"/>
    <cellStyle name="Normal 2 2 2 2" xfId="39219"/>
    <cellStyle name="Normal 2 2 3" xfId="7026"/>
    <cellStyle name="Normal 2 3" xfId="7"/>
    <cellStyle name="Normal 2 3 2" xfId="7027"/>
    <cellStyle name="Normal 2_STUD aligned by INSTIT" xfId="7028"/>
    <cellStyle name="Normal 20" xfId="7029"/>
    <cellStyle name="Normal 21" xfId="7030"/>
    <cellStyle name="Normal 22" xfId="7031"/>
    <cellStyle name="Normal 23" xfId="7032"/>
    <cellStyle name="Normal 24" xfId="7033"/>
    <cellStyle name="Normal 25" xfId="7034"/>
    <cellStyle name="Normal 26" xfId="7035"/>
    <cellStyle name="Normal 27" xfId="7036"/>
    <cellStyle name="Normal 28" xfId="7037"/>
    <cellStyle name="Normal 29" xfId="7038"/>
    <cellStyle name="Normal 3" xfId="4"/>
    <cellStyle name="Normal 3 2" xfId="18"/>
    <cellStyle name="Normal 3 2 2" xfId="72"/>
    <cellStyle name="Normal 3 2 2 2" xfId="7039"/>
    <cellStyle name="Normal 3 2 3" xfId="7040"/>
    <cellStyle name="Normal 3 2 4" xfId="7041"/>
    <cellStyle name="Normal 3 3" xfId="48"/>
    <cellStyle name="Normal 3 3 2" xfId="39220"/>
    <cellStyle name="Normal 3 4" xfId="59"/>
    <cellStyle name="Normal 3 5" xfId="7042"/>
    <cellStyle name="Normal 3 6" xfId="7043"/>
    <cellStyle name="Normal 4" xfId="39"/>
    <cellStyle name="Normal 4 2" xfId="47"/>
    <cellStyle name="Normal 4 2 10" xfId="7044"/>
    <cellStyle name="Normal 4 2 2" xfId="102"/>
    <cellStyle name="Normal 4 2 2 10" xfId="7045"/>
    <cellStyle name="Normal 4 2 2 2" xfId="7046"/>
    <cellStyle name="Normal 4 2 2 2 2" xfId="7047"/>
    <cellStyle name="Normal 4 2 2 2 2 2" xfId="7048"/>
    <cellStyle name="Normal 4 2 2 2 2 3" xfId="7049"/>
    <cellStyle name="Normal 4 2 2 2 3" xfId="7050"/>
    <cellStyle name="Normal 4 2 2 2 4" xfId="7051"/>
    <cellStyle name="Normal 4 2 2 2 5" xfId="7052"/>
    <cellStyle name="Normal 4 2 2 2_STUD aligned by INSTIT" xfId="7053"/>
    <cellStyle name="Normal 4 2 2 3" xfId="7054"/>
    <cellStyle name="Normal 4 2 2 3 2" xfId="7055"/>
    <cellStyle name="Normal 4 2 2 3 3" xfId="7056"/>
    <cellStyle name="Normal 4 2 2 4" xfId="7057"/>
    <cellStyle name="Normal 4 2 2 5" xfId="7058"/>
    <cellStyle name="Normal 4 2 2 6" xfId="7059"/>
    <cellStyle name="Normal 4 2 2 7" xfId="7060"/>
    <cellStyle name="Normal 4 2 2 8" xfId="7061"/>
    <cellStyle name="Normal 4 2 2 9" xfId="7062"/>
    <cellStyle name="Normal 4 2 2_STUD aligned by INSTIT" xfId="7063"/>
    <cellStyle name="Normal 4 2 3" xfId="7064"/>
    <cellStyle name="Normal 4 2 3 2" xfId="7065"/>
    <cellStyle name="Normal 4 2 3 2 2" xfId="7066"/>
    <cellStyle name="Normal 4 2 3 2 3" xfId="7067"/>
    <cellStyle name="Normal 4 2 3 3" xfId="7068"/>
    <cellStyle name="Normal 4 2 3 4" xfId="7069"/>
    <cellStyle name="Normal 4 2 3 5" xfId="7070"/>
    <cellStyle name="Normal 4 2 3_STUD aligned by INSTIT" xfId="7071"/>
    <cellStyle name="Normal 4 2 4" xfId="7072"/>
    <cellStyle name="Normal 4 2 4 2" xfId="7073"/>
    <cellStyle name="Normal 4 2 4 3" xfId="7074"/>
    <cellStyle name="Normal 4 2 5" xfId="7075"/>
    <cellStyle name="Normal 4 2 6" xfId="7076"/>
    <cellStyle name="Normal 4 2 7" xfId="7077"/>
    <cellStyle name="Normal 4 2 8" xfId="7078"/>
    <cellStyle name="Normal 4 2 9" xfId="7079"/>
    <cellStyle name="Normal 4 2_STUD aligned by INSTIT" xfId="7080"/>
    <cellStyle name="Normal 4 3" xfId="103"/>
    <cellStyle name="Normal 4 4" xfId="7081"/>
    <cellStyle name="Normal 4 5" xfId="7082"/>
    <cellStyle name="Normal 4 6" xfId="7083"/>
    <cellStyle name="Normal 5" xfId="5"/>
    <cellStyle name="Normal 5 2" xfId="93"/>
    <cellStyle name="Normal 5 3" xfId="104"/>
    <cellStyle name="Normal 6" xfId="64"/>
    <cellStyle name="Normal 6 10" xfId="7084"/>
    <cellStyle name="Normal 6 2" xfId="65"/>
    <cellStyle name="Normal 6 2 10" xfId="7085"/>
    <cellStyle name="Normal 6 2 2" xfId="105"/>
    <cellStyle name="Normal 6 2 2 10" xfId="7086"/>
    <cellStyle name="Normal 6 2 2 2" xfId="7087"/>
    <cellStyle name="Normal 6 2 2 2 2" xfId="7088"/>
    <cellStyle name="Normal 6 2 2 2 2 2" xfId="7089"/>
    <cellStyle name="Normal 6 2 2 2 2 3" xfId="7090"/>
    <cellStyle name="Normal 6 2 2 2 3" xfId="7091"/>
    <cellStyle name="Normal 6 2 2 2 4" xfId="7092"/>
    <cellStyle name="Normal 6 2 2 2 5" xfId="7093"/>
    <cellStyle name="Normal 6 2 2 2_STUD aligned by INSTIT" xfId="7094"/>
    <cellStyle name="Normal 6 2 2 3" xfId="7095"/>
    <cellStyle name="Normal 6 2 2 3 2" xfId="7096"/>
    <cellStyle name="Normal 6 2 2 3 3" xfId="7097"/>
    <cellStyle name="Normal 6 2 2 4" xfId="7098"/>
    <cellStyle name="Normal 6 2 2 5" xfId="7099"/>
    <cellStyle name="Normal 6 2 2 6" xfId="7100"/>
    <cellStyle name="Normal 6 2 2 7" xfId="7101"/>
    <cellStyle name="Normal 6 2 2 8" xfId="7102"/>
    <cellStyle name="Normal 6 2 2 9" xfId="7103"/>
    <cellStyle name="Normal 6 2 2_STUD aligned by INSTIT" xfId="7104"/>
    <cellStyle name="Normal 6 2 3" xfId="7105"/>
    <cellStyle name="Normal 6 2 3 2" xfId="7106"/>
    <cellStyle name="Normal 6 2 3 2 2" xfId="7107"/>
    <cellStyle name="Normal 6 2 3 2 3" xfId="7108"/>
    <cellStyle name="Normal 6 2 3 3" xfId="7109"/>
    <cellStyle name="Normal 6 2 3 4" xfId="7110"/>
    <cellStyle name="Normal 6 2 3 5" xfId="7111"/>
    <cellStyle name="Normal 6 2 3_STUD aligned by INSTIT" xfId="7112"/>
    <cellStyle name="Normal 6 2 4" xfId="7113"/>
    <cellStyle name="Normal 6 2 4 2" xfId="7114"/>
    <cellStyle name="Normal 6 2 4 3" xfId="7115"/>
    <cellStyle name="Normal 6 2 5" xfId="7116"/>
    <cellStyle name="Normal 6 2 6" xfId="7117"/>
    <cellStyle name="Normal 6 2 7" xfId="7118"/>
    <cellStyle name="Normal 6 2 8" xfId="7119"/>
    <cellStyle name="Normal 6 2 9" xfId="7120"/>
    <cellStyle name="Normal 6 2_STUD aligned by INSTIT" xfId="7121"/>
    <cellStyle name="Normal 6 3" xfId="106"/>
    <cellStyle name="Normal 6 3 10" xfId="7122"/>
    <cellStyle name="Normal 6 3 2" xfId="7123"/>
    <cellStyle name="Normal 6 3 2 2" xfId="7124"/>
    <cellStyle name="Normal 6 3 2 2 2" xfId="7125"/>
    <cellStyle name="Normal 6 3 2 2 3" xfId="7126"/>
    <cellStyle name="Normal 6 3 2 3" xfId="7127"/>
    <cellStyle name="Normal 6 3 2 4" xfId="7128"/>
    <cellStyle name="Normal 6 3 2 5" xfId="7129"/>
    <cellStyle name="Normal 6 3 2_STUD aligned by INSTIT" xfId="7130"/>
    <cellStyle name="Normal 6 3 3" xfId="7131"/>
    <cellStyle name="Normal 6 3 3 2" xfId="7132"/>
    <cellStyle name="Normal 6 3 3 3" xfId="7133"/>
    <cellStyle name="Normal 6 3 4" xfId="7134"/>
    <cellStyle name="Normal 6 3 5" xfId="7135"/>
    <cellStyle name="Normal 6 3 6" xfId="7136"/>
    <cellStyle name="Normal 6 3 7" xfId="7137"/>
    <cellStyle name="Normal 6 3 8" xfId="7138"/>
    <cellStyle name="Normal 6 3 9" xfId="7139"/>
    <cellStyle name="Normal 6 3_STUD aligned by INSTIT" xfId="7140"/>
    <cellStyle name="Normal 6 4" xfId="7141"/>
    <cellStyle name="Normal 6 4 2" xfId="7142"/>
    <cellStyle name="Normal 6 4 2 2" xfId="7143"/>
    <cellStyle name="Normal 6 4 2 3" xfId="7144"/>
    <cellStyle name="Normal 6 4 3" xfId="7145"/>
    <cellStyle name="Normal 6 4 4" xfId="7146"/>
    <cellStyle name="Normal 6 4 5" xfId="7147"/>
    <cellStyle name="Normal 6 4_STUD aligned by INSTIT" xfId="7148"/>
    <cellStyle name="Normal 6 5" xfId="7149"/>
    <cellStyle name="Normal 6 5 2" xfId="7150"/>
    <cellStyle name="Normal 6 5 3" xfId="7151"/>
    <cellStyle name="Normal 6 6" xfId="7152"/>
    <cellStyle name="Normal 6 7" xfId="7153"/>
    <cellStyle name="Normal 6 8" xfId="7154"/>
    <cellStyle name="Normal 6 9" xfId="7155"/>
    <cellStyle name="Normal 6_STUD aligned by INSTIT" xfId="7156"/>
    <cellStyle name="Normal 7" xfId="66"/>
    <cellStyle name="Normal 8" xfId="67"/>
    <cellStyle name="Normal 8 10" xfId="7157"/>
    <cellStyle name="Normal 8 2" xfId="107"/>
    <cellStyle name="Normal 8 2 10" xfId="7158"/>
    <cellStyle name="Normal 8 2 2" xfId="7159"/>
    <cellStyle name="Normal 8 2 2 2" xfId="7160"/>
    <cellStyle name="Normal 8 2 2 2 2" xfId="7161"/>
    <cellStyle name="Normal 8 2 2 2 3" xfId="7162"/>
    <cellStyle name="Normal 8 2 2 3" xfId="7163"/>
    <cellStyle name="Normal 8 2 2 4" xfId="7164"/>
    <cellStyle name="Normal 8 2 2 5" xfId="7165"/>
    <cellStyle name="Normal 8 2 2_STUD aligned by INSTIT" xfId="7166"/>
    <cellStyle name="Normal 8 2 3" xfId="7167"/>
    <cellStyle name="Normal 8 2 3 2" xfId="7168"/>
    <cellStyle name="Normal 8 2 3 3" xfId="7169"/>
    <cellStyle name="Normal 8 2 4" xfId="7170"/>
    <cellStyle name="Normal 8 2 5" xfId="7171"/>
    <cellStyle name="Normal 8 2 6" xfId="7172"/>
    <cellStyle name="Normal 8 2 7" xfId="7173"/>
    <cellStyle name="Normal 8 2 8" xfId="7174"/>
    <cellStyle name="Normal 8 2 9" xfId="7175"/>
    <cellStyle name="Normal 8 2_STUD aligned by INSTIT" xfId="7176"/>
    <cellStyle name="Normal 8 3" xfId="7177"/>
    <cellStyle name="Normal 8 3 2" xfId="7178"/>
    <cellStyle name="Normal 8 3 2 2" xfId="7179"/>
    <cellStyle name="Normal 8 3 2 3" xfId="7180"/>
    <cellStyle name="Normal 8 3 3" xfId="7181"/>
    <cellStyle name="Normal 8 3 4" xfId="7182"/>
    <cellStyle name="Normal 8 3 5" xfId="7183"/>
    <cellStyle name="Normal 8 3_STUD aligned by INSTIT" xfId="7184"/>
    <cellStyle name="Normal 8 4" xfId="7185"/>
    <cellStyle name="Normal 8 4 2" xfId="7186"/>
    <cellStyle name="Normal 8 4 3" xfId="7187"/>
    <cellStyle name="Normal 8 5" xfId="7188"/>
    <cellStyle name="Normal 8 6" xfId="7189"/>
    <cellStyle name="Normal 8 7" xfId="7190"/>
    <cellStyle name="Normal 8 8" xfId="7191"/>
    <cellStyle name="Normal 8 9" xfId="7192"/>
    <cellStyle name="Normal 8_STUD aligned by INSTIT" xfId="7193"/>
    <cellStyle name="Normal 9" xfId="68"/>
    <cellStyle name="Normal_Sheet1" xfId="2"/>
    <cellStyle name="Percent 2" xfId="39221"/>
    <cellStyle name="row" xfId="10"/>
    <cellStyle name="row 10" xfId="7194"/>
    <cellStyle name="row 11" xfId="7195"/>
    <cellStyle name="row 12" xfId="7196"/>
    <cellStyle name="row 13" xfId="7197"/>
    <cellStyle name="row 14" xfId="7198"/>
    <cellStyle name="row 15" xfId="7199"/>
    <cellStyle name="row 2" xfId="15"/>
    <cellStyle name="row 2 10" xfId="7200"/>
    <cellStyle name="row 2 10 2" xfId="7201"/>
    <cellStyle name="row 2 10 2 2" xfId="7202"/>
    <cellStyle name="row 2 10 3" xfId="7203"/>
    <cellStyle name="row 2 10 3 2" xfId="7204"/>
    <cellStyle name="row 2 10 4" xfId="7205"/>
    <cellStyle name="row 2 10 5" xfId="7206"/>
    <cellStyle name="row 2 10 6" xfId="7207"/>
    <cellStyle name="row 2 10 7" xfId="7208"/>
    <cellStyle name="row 2 11" xfId="7209"/>
    <cellStyle name="row 2 11 2" xfId="7210"/>
    <cellStyle name="row 2 11 2 2" xfId="7211"/>
    <cellStyle name="row 2 11 3" xfId="7212"/>
    <cellStyle name="row 2 11 3 2" xfId="7213"/>
    <cellStyle name="row 2 11 4" xfId="7214"/>
    <cellStyle name="row 2 11 5" xfId="7215"/>
    <cellStyle name="row 2 11 6" xfId="7216"/>
    <cellStyle name="row 2 11 7" xfId="7217"/>
    <cellStyle name="row 2 12" xfId="7218"/>
    <cellStyle name="row 2 13" xfId="7219"/>
    <cellStyle name="row 2 14" xfId="7220"/>
    <cellStyle name="row 2 15" xfId="7221"/>
    <cellStyle name="row 2 16" xfId="7222"/>
    <cellStyle name="row 2 17" xfId="7223"/>
    <cellStyle name="row 2 2" xfId="50"/>
    <cellStyle name="row 2 2 2" xfId="7224"/>
    <cellStyle name="row 2 2 2 2" xfId="7225"/>
    <cellStyle name="row 2 2 2 2 2" xfId="7226"/>
    <cellStyle name="row 2 2 2 2 3" xfId="7227"/>
    <cellStyle name="row 2 2 2 2 4" xfId="7228"/>
    <cellStyle name="row 2 2 2 2 5" xfId="7229"/>
    <cellStyle name="row 2 2 2 3" xfId="7230"/>
    <cellStyle name="row 2 2 2 4" xfId="7231"/>
    <cellStyle name="row 2 2 2 5" xfId="7232"/>
    <cellStyle name="row 2 2 2 6" xfId="7233"/>
    <cellStyle name="row 2 2 2_STUD aligned by INSTIT" xfId="7234"/>
    <cellStyle name="row 2 2 3" xfId="7235"/>
    <cellStyle name="row 2 2 3 2" xfId="7236"/>
    <cellStyle name="row 2 2 3 3" xfId="7237"/>
    <cellStyle name="row 2 2 3 4" xfId="7238"/>
    <cellStyle name="row 2 2 3 5" xfId="7239"/>
    <cellStyle name="row 2 2 4" xfId="7240"/>
    <cellStyle name="row 2 2 5" xfId="7241"/>
    <cellStyle name="row 2 2 6" xfId="7242"/>
    <cellStyle name="row 2 2 7" xfId="7243"/>
    <cellStyle name="row 2 2 8" xfId="7244"/>
    <cellStyle name="row 2 2 9" xfId="7245"/>
    <cellStyle name="row 2 2_STUD aligned by INSTIT" xfId="7246"/>
    <cellStyle name="row 2 3" xfId="7247"/>
    <cellStyle name="row 2 3 2" xfId="7248"/>
    <cellStyle name="row 2 3 2 2" xfId="7249"/>
    <cellStyle name="row 2 3 2 3" xfId="7250"/>
    <cellStyle name="row 2 3 2 4" xfId="7251"/>
    <cellStyle name="row 2 3 2 5" xfId="7252"/>
    <cellStyle name="row 2 3 3" xfId="7253"/>
    <cellStyle name="row 2 3 4" xfId="7254"/>
    <cellStyle name="row 2 3 5" xfId="7255"/>
    <cellStyle name="row 2 3 6" xfId="7256"/>
    <cellStyle name="row 2 3_STUD aligned by INSTIT" xfId="7257"/>
    <cellStyle name="row 2 4" xfId="7258"/>
    <cellStyle name="row 2 4 10" xfId="7259"/>
    <cellStyle name="row 2 4 2" xfId="7260"/>
    <cellStyle name="row 2 4 2 2" xfId="7261"/>
    <cellStyle name="row 2 4 2 3" xfId="7262"/>
    <cellStyle name="row 2 4 2 4" xfId="7263"/>
    <cellStyle name="row 2 4 2 5" xfId="7264"/>
    <cellStyle name="row 2 4 3" xfId="7265"/>
    <cellStyle name="row 2 4 3 2" xfId="7266"/>
    <cellStyle name="row 2 4 3 2 2" xfId="7267"/>
    <cellStyle name="row 2 4 3 3" xfId="7268"/>
    <cellStyle name="row 2 4 3 3 2" xfId="7269"/>
    <cellStyle name="row 2 4 3 4" xfId="7270"/>
    <cellStyle name="row 2 4 3 5" xfId="7271"/>
    <cellStyle name="row 2 4 3 6" xfId="7272"/>
    <cellStyle name="row 2 4 3 7" xfId="7273"/>
    <cellStyle name="row 2 4 4" xfId="7274"/>
    <cellStyle name="row 2 4 4 2" xfId="7275"/>
    <cellStyle name="row 2 4 4 2 2" xfId="7276"/>
    <cellStyle name="row 2 4 4 3" xfId="7277"/>
    <cellStyle name="row 2 4 4 3 2" xfId="7278"/>
    <cellStyle name="row 2 4 4 4" xfId="7279"/>
    <cellStyle name="row 2 4 4 5" xfId="7280"/>
    <cellStyle name="row 2 4 4 6" xfId="7281"/>
    <cellStyle name="row 2 4 4 7" xfId="7282"/>
    <cellStyle name="row 2 4 5" xfId="7283"/>
    <cellStyle name="row 2 4 5 2" xfId="7284"/>
    <cellStyle name="row 2 4 5 2 2" xfId="7285"/>
    <cellStyle name="row 2 4 5 3" xfId="7286"/>
    <cellStyle name="row 2 4 5 3 2" xfId="7287"/>
    <cellStyle name="row 2 4 5 4" xfId="7288"/>
    <cellStyle name="row 2 4 5 5" xfId="7289"/>
    <cellStyle name="row 2 4 5 6" xfId="7290"/>
    <cellStyle name="row 2 4 5 7" xfId="7291"/>
    <cellStyle name="row 2 4 6" xfId="7292"/>
    <cellStyle name="row 2 4 6 2" xfId="7293"/>
    <cellStyle name="row 2 4 6 2 2" xfId="7294"/>
    <cellStyle name="row 2 4 6 3" xfId="7295"/>
    <cellStyle name="row 2 4 6 3 2" xfId="7296"/>
    <cellStyle name="row 2 4 6 4" xfId="7297"/>
    <cellStyle name="row 2 4 6 5" xfId="7298"/>
    <cellStyle name="row 2 4 6 6" xfId="7299"/>
    <cellStyle name="row 2 4 6 7" xfId="7300"/>
    <cellStyle name="row 2 4 7" xfId="7301"/>
    <cellStyle name="row 2 4 8" xfId="7302"/>
    <cellStyle name="row 2 4 9" xfId="7303"/>
    <cellStyle name="row 2 4_STUD aligned by INSTIT" xfId="7304"/>
    <cellStyle name="row 2 5" xfId="7305"/>
    <cellStyle name="row 2 5 10" xfId="7306"/>
    <cellStyle name="row 2 5 11" xfId="7307"/>
    <cellStyle name="row 2 5 2" xfId="7308"/>
    <cellStyle name="row 2 5 2 2" xfId="7309"/>
    <cellStyle name="row 2 5 2 2 2" xfId="7310"/>
    <cellStyle name="row 2 5 2 3" xfId="7311"/>
    <cellStyle name="row 2 5 2 3 2" xfId="7312"/>
    <cellStyle name="row 2 5 2 4" xfId="7313"/>
    <cellStyle name="row 2 5 2 5" xfId="7314"/>
    <cellStyle name="row 2 5 2 6" xfId="7315"/>
    <cellStyle name="row 2 5 3" xfId="7316"/>
    <cellStyle name="row 2 5 3 2" xfId="7317"/>
    <cellStyle name="row 2 5 3 2 2" xfId="7318"/>
    <cellStyle name="row 2 5 3 3" xfId="7319"/>
    <cellStyle name="row 2 5 3 3 2" xfId="7320"/>
    <cellStyle name="row 2 5 3 4" xfId="7321"/>
    <cellStyle name="row 2 5 3 5" xfId="7322"/>
    <cellStyle name="row 2 5 3 6" xfId="7323"/>
    <cellStyle name="row 2 5 3 7" xfId="7324"/>
    <cellStyle name="row 2 5 3 8" xfId="7325"/>
    <cellStyle name="row 2 5 4" xfId="7326"/>
    <cellStyle name="row 2 5 4 2" xfId="7327"/>
    <cellStyle name="row 2 5 4 2 2" xfId="7328"/>
    <cellStyle name="row 2 5 4 3" xfId="7329"/>
    <cellStyle name="row 2 5 4 3 2" xfId="7330"/>
    <cellStyle name="row 2 5 4 4" xfId="7331"/>
    <cellStyle name="row 2 5 4 5" xfId="7332"/>
    <cellStyle name="row 2 5 4 6" xfId="7333"/>
    <cellStyle name="row 2 5 4 7" xfId="7334"/>
    <cellStyle name="row 2 5 5" xfId="7335"/>
    <cellStyle name="row 2 5 5 2" xfId="7336"/>
    <cellStyle name="row 2 5 5 2 2" xfId="7337"/>
    <cellStyle name="row 2 5 5 3" xfId="7338"/>
    <cellStyle name="row 2 5 5 3 2" xfId="7339"/>
    <cellStyle name="row 2 5 5 4" xfId="7340"/>
    <cellStyle name="row 2 5 5 5" xfId="7341"/>
    <cellStyle name="row 2 5 5 6" xfId="7342"/>
    <cellStyle name="row 2 5 5 7" xfId="7343"/>
    <cellStyle name="row 2 5 6" xfId="7344"/>
    <cellStyle name="row 2 5 6 2" xfId="7345"/>
    <cellStyle name="row 2 5 6 2 2" xfId="7346"/>
    <cellStyle name="row 2 5 6 3" xfId="7347"/>
    <cellStyle name="row 2 5 6 3 2" xfId="7348"/>
    <cellStyle name="row 2 5 6 4" xfId="7349"/>
    <cellStyle name="row 2 5 6 5" xfId="7350"/>
    <cellStyle name="row 2 5 6 6" xfId="7351"/>
    <cellStyle name="row 2 5 6 7" xfId="7352"/>
    <cellStyle name="row 2 5 7" xfId="7353"/>
    <cellStyle name="row 2 5 7 2" xfId="7354"/>
    <cellStyle name="row 2 5 8" xfId="7355"/>
    <cellStyle name="row 2 5 8 2" xfId="7356"/>
    <cellStyle name="row 2 5 9" xfId="7357"/>
    <cellStyle name="row 2 5_STUD aligned by INSTIT" xfId="7358"/>
    <cellStyle name="row 2 6" xfId="7359"/>
    <cellStyle name="row 2 6 10" xfId="7360"/>
    <cellStyle name="row 2 6 11" xfId="7361"/>
    <cellStyle name="row 2 6 2" xfId="7362"/>
    <cellStyle name="row 2 6 2 2" xfId="7363"/>
    <cellStyle name="row 2 6 2 2 2" xfId="7364"/>
    <cellStyle name="row 2 6 2 3" xfId="7365"/>
    <cellStyle name="row 2 6 2 3 2" xfId="7366"/>
    <cellStyle name="row 2 6 2 4" xfId="7367"/>
    <cellStyle name="row 2 6 2 5" xfId="7368"/>
    <cellStyle name="row 2 6 2 6" xfId="7369"/>
    <cellStyle name="row 2 6 3" xfId="7370"/>
    <cellStyle name="row 2 6 3 2" xfId="7371"/>
    <cellStyle name="row 2 6 3 2 2" xfId="7372"/>
    <cellStyle name="row 2 6 3 3" xfId="7373"/>
    <cellStyle name="row 2 6 3 3 2" xfId="7374"/>
    <cellStyle name="row 2 6 3 4" xfId="7375"/>
    <cellStyle name="row 2 6 3 5" xfId="7376"/>
    <cellStyle name="row 2 6 3 6" xfId="7377"/>
    <cellStyle name="row 2 6 3 7" xfId="7378"/>
    <cellStyle name="row 2 6 3 8" xfId="7379"/>
    <cellStyle name="row 2 6 4" xfId="7380"/>
    <cellStyle name="row 2 6 4 2" xfId="7381"/>
    <cellStyle name="row 2 6 4 2 2" xfId="7382"/>
    <cellStyle name="row 2 6 4 3" xfId="7383"/>
    <cellStyle name="row 2 6 4 3 2" xfId="7384"/>
    <cellStyle name="row 2 6 4 4" xfId="7385"/>
    <cellStyle name="row 2 6 4 5" xfId="7386"/>
    <cellStyle name="row 2 6 4 6" xfId="7387"/>
    <cellStyle name="row 2 6 4 7" xfId="7388"/>
    <cellStyle name="row 2 6 5" xfId="7389"/>
    <cellStyle name="row 2 6 5 2" xfId="7390"/>
    <cellStyle name="row 2 6 5 2 2" xfId="7391"/>
    <cellStyle name="row 2 6 5 3" xfId="7392"/>
    <cellStyle name="row 2 6 5 3 2" xfId="7393"/>
    <cellStyle name="row 2 6 5 4" xfId="7394"/>
    <cellStyle name="row 2 6 5 5" xfId="7395"/>
    <cellStyle name="row 2 6 5 6" xfId="7396"/>
    <cellStyle name="row 2 6 5 7" xfId="7397"/>
    <cellStyle name="row 2 6 6" xfId="7398"/>
    <cellStyle name="row 2 6 6 2" xfId="7399"/>
    <cellStyle name="row 2 6 6 2 2" xfId="7400"/>
    <cellStyle name="row 2 6 6 3" xfId="7401"/>
    <cellStyle name="row 2 6 6 3 2" xfId="7402"/>
    <cellStyle name="row 2 6 6 4" xfId="7403"/>
    <cellStyle name="row 2 6 6 5" xfId="7404"/>
    <cellStyle name="row 2 6 6 6" xfId="7405"/>
    <cellStyle name="row 2 6 6 7" xfId="7406"/>
    <cellStyle name="row 2 6 7" xfId="7407"/>
    <cellStyle name="row 2 6 7 2" xfId="7408"/>
    <cellStyle name="row 2 6 8" xfId="7409"/>
    <cellStyle name="row 2 6 8 2" xfId="7410"/>
    <cellStyle name="row 2 6 9" xfId="7411"/>
    <cellStyle name="row 2 6_STUD aligned by INSTIT" xfId="7412"/>
    <cellStyle name="row 2 7" xfId="7413"/>
    <cellStyle name="row 2 7 2" xfId="7414"/>
    <cellStyle name="row 2 7 3" xfId="7415"/>
    <cellStyle name="row 2 7 4" xfId="7416"/>
    <cellStyle name="row 2 7 5" xfId="7417"/>
    <cellStyle name="row 2 8" xfId="7418"/>
    <cellStyle name="row 2 8 2" xfId="7419"/>
    <cellStyle name="row 2 8 2 2" xfId="7420"/>
    <cellStyle name="row 2 8 3" xfId="7421"/>
    <cellStyle name="row 2 8 3 2" xfId="7422"/>
    <cellStyle name="row 2 8 4" xfId="7423"/>
    <cellStyle name="row 2 8 5" xfId="7424"/>
    <cellStyle name="row 2 8 6" xfId="7425"/>
    <cellStyle name="row 2 8 7" xfId="7426"/>
    <cellStyle name="row 2 9" xfId="7427"/>
    <cellStyle name="row 2 9 2" xfId="7428"/>
    <cellStyle name="row 2 9 2 2" xfId="7429"/>
    <cellStyle name="row 2 9 3" xfId="7430"/>
    <cellStyle name="row 2 9 3 2" xfId="7431"/>
    <cellStyle name="row 2 9 4" xfId="7432"/>
    <cellStyle name="row 2 9 5" xfId="7433"/>
    <cellStyle name="row 2 9 6" xfId="7434"/>
    <cellStyle name="row 2 9 7" xfId="7435"/>
    <cellStyle name="row 2_STUD aligned by INSTIT" xfId="7436"/>
    <cellStyle name="row 3" xfId="40"/>
    <cellStyle name="row 3 10" xfId="7437"/>
    <cellStyle name="row 3 2" xfId="7438"/>
    <cellStyle name="row 3 2 2" xfId="7439"/>
    <cellStyle name="row 3 2 2 2" xfId="7440"/>
    <cellStyle name="row 3 2 2 3" xfId="7441"/>
    <cellStyle name="row 3 2 2 4" xfId="7442"/>
    <cellStyle name="row 3 2 2 5" xfId="7443"/>
    <cellStyle name="row 3 2 3" xfId="7444"/>
    <cellStyle name="row 3 2 4" xfId="7445"/>
    <cellStyle name="row 3 2 5" xfId="7446"/>
    <cellStyle name="row 3 2 6" xfId="7447"/>
    <cellStyle name="row 3 2_STUD aligned by INSTIT" xfId="7448"/>
    <cellStyle name="row 3 3" xfId="7449"/>
    <cellStyle name="row 3 3 2" xfId="7450"/>
    <cellStyle name="row 3 3 3" xfId="7451"/>
    <cellStyle name="row 3 3 4" xfId="7452"/>
    <cellStyle name="row 3 3 5" xfId="7453"/>
    <cellStyle name="row 3 4" xfId="7454"/>
    <cellStyle name="row 3 4 2" xfId="7455"/>
    <cellStyle name="row 3 5" xfId="7456"/>
    <cellStyle name="row 3 6" xfId="7457"/>
    <cellStyle name="row 3 7" xfId="7458"/>
    <cellStyle name="row 3 8" xfId="7459"/>
    <cellStyle name="row 3 9" xfId="7460"/>
    <cellStyle name="row 3_STUD aligned by INSTIT" xfId="7461"/>
    <cellStyle name="row 4" xfId="53"/>
    <cellStyle name="row 4 10" xfId="7462"/>
    <cellStyle name="row 4 2" xfId="7463"/>
    <cellStyle name="row 4 2 2" xfId="7464"/>
    <cellStyle name="row 4 2 2 2" xfId="7465"/>
    <cellStyle name="row 4 2 2 3" xfId="7466"/>
    <cellStyle name="row 4 2 2 4" xfId="7467"/>
    <cellStyle name="row 4 2 2 5" xfId="7468"/>
    <cellStyle name="row 4 2 3" xfId="7469"/>
    <cellStyle name="row 4 2 4" xfId="7470"/>
    <cellStyle name="row 4 2 5" xfId="7471"/>
    <cellStyle name="row 4 2 6" xfId="7472"/>
    <cellStyle name="row 4 2_STUD aligned by INSTIT" xfId="7473"/>
    <cellStyle name="row 4 3" xfId="7474"/>
    <cellStyle name="row 4 3 2" xfId="7475"/>
    <cellStyle name="row 4 3 3" xfId="7476"/>
    <cellStyle name="row 4 3 4" xfId="7477"/>
    <cellStyle name="row 4 3 5" xfId="7478"/>
    <cellStyle name="row 4 4" xfId="7479"/>
    <cellStyle name="row 4 4 2" xfId="7480"/>
    <cellStyle name="row 4 5" xfId="7481"/>
    <cellStyle name="row 4 6" xfId="7482"/>
    <cellStyle name="row 4 7" xfId="7483"/>
    <cellStyle name="row 4 8" xfId="7484"/>
    <cellStyle name="row 4 9" xfId="7485"/>
    <cellStyle name="row 4_STUD aligned by INSTIT" xfId="7486"/>
    <cellStyle name="row 5" xfId="7487"/>
    <cellStyle name="row 5 10" xfId="7488"/>
    <cellStyle name="row 5 2" xfId="7489"/>
    <cellStyle name="row 5 2 2" xfId="7490"/>
    <cellStyle name="row 5 2 3" xfId="7491"/>
    <cellStyle name="row 5 2 4" xfId="7492"/>
    <cellStyle name="row 5 2 5" xfId="7493"/>
    <cellStyle name="row 5 3" xfId="7494"/>
    <cellStyle name="row 5 3 2" xfId="7495"/>
    <cellStyle name="row 5 3 2 2" xfId="7496"/>
    <cellStyle name="row 5 3 3" xfId="7497"/>
    <cellStyle name="row 5 3 3 2" xfId="7498"/>
    <cellStyle name="row 5 3 4" xfId="7499"/>
    <cellStyle name="row 5 3 5" xfId="7500"/>
    <cellStyle name="row 5 3 6" xfId="7501"/>
    <cellStyle name="row 5 3 7" xfId="7502"/>
    <cellStyle name="row 5 4" xfId="7503"/>
    <cellStyle name="row 5 4 2" xfId="7504"/>
    <cellStyle name="row 5 4 2 2" xfId="7505"/>
    <cellStyle name="row 5 4 3" xfId="7506"/>
    <cellStyle name="row 5 4 3 2" xfId="7507"/>
    <cellStyle name="row 5 4 4" xfId="7508"/>
    <cellStyle name="row 5 4 5" xfId="7509"/>
    <cellStyle name="row 5 4 6" xfId="7510"/>
    <cellStyle name="row 5 4 7" xfId="7511"/>
    <cellStyle name="row 5 5" xfId="7512"/>
    <cellStyle name="row 5 5 2" xfId="7513"/>
    <cellStyle name="row 5 5 2 2" xfId="7514"/>
    <cellStyle name="row 5 5 3" xfId="7515"/>
    <cellStyle name="row 5 5 3 2" xfId="7516"/>
    <cellStyle name="row 5 5 4" xfId="7517"/>
    <cellStyle name="row 5 5 5" xfId="7518"/>
    <cellStyle name="row 5 5 6" xfId="7519"/>
    <cellStyle name="row 5 5 7" xfId="7520"/>
    <cellStyle name="row 5 6" xfId="7521"/>
    <cellStyle name="row 5 6 2" xfId="7522"/>
    <cellStyle name="row 5 6 2 2" xfId="7523"/>
    <cellStyle name="row 5 6 3" xfId="7524"/>
    <cellStyle name="row 5 6 3 2" xfId="7525"/>
    <cellStyle name="row 5 6 4" xfId="7526"/>
    <cellStyle name="row 5 6 5" xfId="7527"/>
    <cellStyle name="row 5 6 6" xfId="7528"/>
    <cellStyle name="row 5 6 7" xfId="7529"/>
    <cellStyle name="row 5 7" xfId="7530"/>
    <cellStyle name="row 5 8" xfId="7531"/>
    <cellStyle name="row 5 9" xfId="7532"/>
    <cellStyle name="row 5_STUD aligned by INSTIT" xfId="7533"/>
    <cellStyle name="row 6" xfId="7534"/>
    <cellStyle name="row 6 10" xfId="7535"/>
    <cellStyle name="row 6 11" xfId="7536"/>
    <cellStyle name="row 6 2" xfId="7537"/>
    <cellStyle name="row 6 2 2" xfId="7538"/>
    <cellStyle name="row 6 2 2 2" xfId="7539"/>
    <cellStyle name="row 6 2 3" xfId="7540"/>
    <cellStyle name="row 6 2 3 2" xfId="7541"/>
    <cellStyle name="row 6 2 4" xfId="7542"/>
    <cellStyle name="row 6 2 5" xfId="7543"/>
    <cellStyle name="row 6 2 6" xfId="7544"/>
    <cellStyle name="row 6 3" xfId="7545"/>
    <cellStyle name="row 6 3 2" xfId="7546"/>
    <cellStyle name="row 6 3 2 2" xfId="7547"/>
    <cellStyle name="row 6 3 3" xfId="7548"/>
    <cellStyle name="row 6 3 3 2" xfId="7549"/>
    <cellStyle name="row 6 3 4" xfId="7550"/>
    <cellStyle name="row 6 3 5" xfId="7551"/>
    <cellStyle name="row 6 3 6" xfId="7552"/>
    <cellStyle name="row 6 3 7" xfId="7553"/>
    <cellStyle name="row 6 3 8" xfId="7554"/>
    <cellStyle name="row 6 4" xfId="7555"/>
    <cellStyle name="row 6 4 2" xfId="7556"/>
    <cellStyle name="row 6 4 2 2" xfId="7557"/>
    <cellStyle name="row 6 4 3" xfId="7558"/>
    <cellStyle name="row 6 4 3 2" xfId="7559"/>
    <cellStyle name="row 6 4 4" xfId="7560"/>
    <cellStyle name="row 6 4 5" xfId="7561"/>
    <cellStyle name="row 6 4 6" xfId="7562"/>
    <cellStyle name="row 6 4 7" xfId="7563"/>
    <cellStyle name="row 6 5" xfId="7564"/>
    <cellStyle name="row 6 5 2" xfId="7565"/>
    <cellStyle name="row 6 5 2 2" xfId="7566"/>
    <cellStyle name="row 6 5 3" xfId="7567"/>
    <cellStyle name="row 6 5 3 2" xfId="7568"/>
    <cellStyle name="row 6 5 4" xfId="7569"/>
    <cellStyle name="row 6 5 5" xfId="7570"/>
    <cellStyle name="row 6 5 6" xfId="7571"/>
    <cellStyle name="row 6 5 7" xfId="7572"/>
    <cellStyle name="row 6 6" xfId="7573"/>
    <cellStyle name="row 6 6 2" xfId="7574"/>
    <cellStyle name="row 6 6 2 2" xfId="7575"/>
    <cellStyle name="row 6 6 3" xfId="7576"/>
    <cellStyle name="row 6 6 3 2" xfId="7577"/>
    <cellStyle name="row 6 6 4" xfId="7578"/>
    <cellStyle name="row 6 6 5" xfId="7579"/>
    <cellStyle name="row 6 6 6" xfId="7580"/>
    <cellStyle name="row 6 6 7" xfId="7581"/>
    <cellStyle name="row 6 7" xfId="7582"/>
    <cellStyle name="row 6 7 2" xfId="7583"/>
    <cellStyle name="row 6 8" xfId="7584"/>
    <cellStyle name="row 6 8 2" xfId="7585"/>
    <cellStyle name="row 6 9" xfId="7586"/>
    <cellStyle name="row 6_STUD aligned by INSTIT" xfId="7587"/>
    <cellStyle name="row 7" xfId="7588"/>
    <cellStyle name="row 7 2" xfId="7589"/>
    <cellStyle name="row 7 3" xfId="7590"/>
    <cellStyle name="row 7 4" xfId="7591"/>
    <cellStyle name="row 7 5" xfId="7592"/>
    <cellStyle name="row 8" xfId="7593"/>
    <cellStyle name="row 9" xfId="7594"/>
    <cellStyle name="row_ENRLSUP5" xfId="94"/>
    <cellStyle name="RowCodes" xfId="41"/>
    <cellStyle name="Row-Col Headings" xfId="42"/>
    <cellStyle name="RowTitles" xfId="43"/>
    <cellStyle name="RowTitles 10" xfId="7595"/>
    <cellStyle name="RowTitles 2" xfId="95"/>
    <cellStyle name="RowTitles 2 2" xfId="7596"/>
    <cellStyle name="RowTitles 2 2 2" xfId="7597"/>
    <cellStyle name="RowTitles 2 2 2 2" xfId="7598"/>
    <cellStyle name="RowTitles 2 2 2 3" xfId="7599"/>
    <cellStyle name="RowTitles 2 2 2 4" xfId="7600"/>
    <cellStyle name="RowTitles 2 2 2 5" xfId="7601"/>
    <cellStyle name="RowTitles 2 2 3" xfId="7602"/>
    <cellStyle name="RowTitles 2 2 4" xfId="7603"/>
    <cellStyle name="RowTitles 2 2 5" xfId="7604"/>
    <cellStyle name="RowTitles 2 2 6" xfId="7605"/>
    <cellStyle name="RowTitles 2 2_STUD aligned by INSTIT" xfId="7606"/>
    <cellStyle name="RowTitles 2 3" xfId="7607"/>
    <cellStyle name="RowTitles 2 3 2" xfId="7608"/>
    <cellStyle name="RowTitles 2 3 3" xfId="7609"/>
    <cellStyle name="RowTitles 2 3 4" xfId="7610"/>
    <cellStyle name="RowTitles 2 3 5" xfId="7611"/>
    <cellStyle name="RowTitles 2 4" xfId="7612"/>
    <cellStyle name="RowTitles 2 5" xfId="7613"/>
    <cellStyle name="RowTitles 2 6" xfId="7614"/>
    <cellStyle name="RowTitles 2 7" xfId="7615"/>
    <cellStyle name="RowTitles 2 8" xfId="7616"/>
    <cellStyle name="RowTitles 2 9" xfId="7617"/>
    <cellStyle name="RowTitles 2_STUD aligned by INSTIT" xfId="7618"/>
    <cellStyle name="RowTitles 3" xfId="7619"/>
    <cellStyle name="RowTitles 3 2" xfId="7620"/>
    <cellStyle name="RowTitles 3 2 2" xfId="7621"/>
    <cellStyle name="RowTitles 3 2 3" xfId="7622"/>
    <cellStyle name="RowTitles 3 2 4" xfId="7623"/>
    <cellStyle name="RowTitles 3 2 5" xfId="7624"/>
    <cellStyle name="RowTitles 3 3" xfId="7625"/>
    <cellStyle name="RowTitles 3 4" xfId="7626"/>
    <cellStyle name="RowTitles 3 5" xfId="7627"/>
    <cellStyle name="RowTitles 3 6" xfId="7628"/>
    <cellStyle name="RowTitles 3_STUD aligned by INSTIT" xfId="7629"/>
    <cellStyle name="RowTitles 4" xfId="7630"/>
    <cellStyle name="RowTitles 4 2" xfId="7631"/>
    <cellStyle name="RowTitles 4 3" xfId="7632"/>
    <cellStyle name="RowTitles 4 4" xfId="7633"/>
    <cellStyle name="RowTitles 4 5" xfId="7634"/>
    <cellStyle name="RowTitles 5" xfId="7635"/>
    <cellStyle name="RowTitles 6" xfId="7636"/>
    <cellStyle name="RowTitles 7" xfId="7637"/>
    <cellStyle name="RowTitles 8" xfId="7638"/>
    <cellStyle name="RowTitles 9" xfId="7639"/>
    <cellStyle name="RowTitles_CENTRAL_GOVT" xfId="108"/>
    <cellStyle name="RowTitles1-Detail" xfId="12"/>
    <cellStyle name="RowTitles1-Detail 10" xfId="7640"/>
    <cellStyle name="RowTitles1-Detail 10 2" xfId="7641"/>
    <cellStyle name="RowTitles1-Detail 10 2 2" xfId="7642"/>
    <cellStyle name="RowTitles1-Detail 10 2 2 2" xfId="7643"/>
    <cellStyle name="RowTitles1-Detail 10 2 2 2 2" xfId="7644"/>
    <cellStyle name="RowTitles1-Detail 10 2 2 3" xfId="7645"/>
    <cellStyle name="RowTitles1-Detail 10 2 3" xfId="7646"/>
    <cellStyle name="RowTitles1-Detail 10 2 3 2" xfId="7647"/>
    <cellStyle name="RowTitles1-Detail 10 2 3 2 2" xfId="7648"/>
    <cellStyle name="RowTitles1-Detail 10 2 4" xfId="7649"/>
    <cellStyle name="RowTitles1-Detail 10 2 4 2" xfId="7650"/>
    <cellStyle name="RowTitles1-Detail 10 2 5" xfId="7651"/>
    <cellStyle name="RowTitles1-Detail 10 3" xfId="7652"/>
    <cellStyle name="RowTitles1-Detail 10 3 2" xfId="7653"/>
    <cellStyle name="RowTitles1-Detail 10 3 2 2" xfId="7654"/>
    <cellStyle name="RowTitles1-Detail 10 3 2 2 2" xfId="7655"/>
    <cellStyle name="RowTitles1-Detail 10 3 2 3" xfId="7656"/>
    <cellStyle name="RowTitles1-Detail 10 3 3" xfId="7657"/>
    <cellStyle name="RowTitles1-Detail 10 3 3 2" xfId="7658"/>
    <cellStyle name="RowTitles1-Detail 10 3 3 2 2" xfId="7659"/>
    <cellStyle name="RowTitles1-Detail 10 3 4" xfId="7660"/>
    <cellStyle name="RowTitles1-Detail 10 3 4 2" xfId="7661"/>
    <cellStyle name="RowTitles1-Detail 10 3 5" xfId="7662"/>
    <cellStyle name="RowTitles1-Detail 10 4" xfId="7663"/>
    <cellStyle name="RowTitles1-Detail 10 4 2" xfId="7664"/>
    <cellStyle name="RowTitles1-Detail 10 4 2 2" xfId="7665"/>
    <cellStyle name="RowTitles1-Detail 10 4 3" xfId="7666"/>
    <cellStyle name="RowTitles1-Detail 10 5" xfId="7667"/>
    <cellStyle name="RowTitles1-Detail 10 5 2" xfId="7668"/>
    <cellStyle name="RowTitles1-Detail 10 5 2 2" xfId="7669"/>
    <cellStyle name="RowTitles1-Detail 10 6" xfId="7670"/>
    <cellStyle name="RowTitles1-Detail 10 6 2" xfId="7671"/>
    <cellStyle name="RowTitles1-Detail 10 7" xfId="7672"/>
    <cellStyle name="RowTitles1-Detail 11" xfId="7673"/>
    <cellStyle name="RowTitles1-Detail 11 2" xfId="7674"/>
    <cellStyle name="RowTitles1-Detail 11 2 2" xfId="7675"/>
    <cellStyle name="RowTitles1-Detail 11 2 2 2" xfId="7676"/>
    <cellStyle name="RowTitles1-Detail 11 2 2 2 2" xfId="7677"/>
    <cellStyle name="RowTitles1-Detail 11 2 2 3" xfId="7678"/>
    <cellStyle name="RowTitles1-Detail 11 2 3" xfId="7679"/>
    <cellStyle name="RowTitles1-Detail 11 2 3 2" xfId="7680"/>
    <cellStyle name="RowTitles1-Detail 11 2 3 2 2" xfId="7681"/>
    <cellStyle name="RowTitles1-Detail 11 2 4" xfId="7682"/>
    <cellStyle name="RowTitles1-Detail 11 2 4 2" xfId="7683"/>
    <cellStyle name="RowTitles1-Detail 11 2 5" xfId="7684"/>
    <cellStyle name="RowTitles1-Detail 11 3" xfId="7685"/>
    <cellStyle name="RowTitles1-Detail 11 3 2" xfId="7686"/>
    <cellStyle name="RowTitles1-Detail 11 3 2 2" xfId="7687"/>
    <cellStyle name="RowTitles1-Detail 11 3 2 2 2" xfId="7688"/>
    <cellStyle name="RowTitles1-Detail 11 3 2 3" xfId="7689"/>
    <cellStyle name="RowTitles1-Detail 11 3 3" xfId="7690"/>
    <cellStyle name="RowTitles1-Detail 11 3 3 2" xfId="7691"/>
    <cellStyle name="RowTitles1-Detail 11 3 3 2 2" xfId="7692"/>
    <cellStyle name="RowTitles1-Detail 11 3 4" xfId="7693"/>
    <cellStyle name="RowTitles1-Detail 11 3 4 2" xfId="7694"/>
    <cellStyle name="RowTitles1-Detail 11 3 5" xfId="7695"/>
    <cellStyle name="RowTitles1-Detail 11 4" xfId="7696"/>
    <cellStyle name="RowTitles1-Detail 11 4 2" xfId="7697"/>
    <cellStyle name="RowTitles1-Detail 11 4 2 2" xfId="7698"/>
    <cellStyle name="RowTitles1-Detail 11 4 3" xfId="7699"/>
    <cellStyle name="RowTitles1-Detail 11 5" xfId="7700"/>
    <cellStyle name="RowTitles1-Detail 11 5 2" xfId="7701"/>
    <cellStyle name="RowTitles1-Detail 11 5 2 2" xfId="7702"/>
    <cellStyle name="RowTitles1-Detail 11 6" xfId="7703"/>
    <cellStyle name="RowTitles1-Detail 11 6 2" xfId="7704"/>
    <cellStyle name="RowTitles1-Detail 11 7" xfId="7705"/>
    <cellStyle name="RowTitles1-Detail 12" xfId="7706"/>
    <cellStyle name="RowTitles1-Detail 12 2" xfId="7707"/>
    <cellStyle name="RowTitles1-Detail 12 2 2" xfId="7708"/>
    <cellStyle name="RowTitles1-Detail 12 2 2 2" xfId="7709"/>
    <cellStyle name="RowTitles1-Detail 12 2 2 2 2" xfId="7710"/>
    <cellStyle name="RowTitles1-Detail 12 2 2 3" xfId="7711"/>
    <cellStyle name="RowTitles1-Detail 12 2 3" xfId="7712"/>
    <cellStyle name="RowTitles1-Detail 12 2 3 2" xfId="7713"/>
    <cellStyle name="RowTitles1-Detail 12 2 3 2 2" xfId="7714"/>
    <cellStyle name="RowTitles1-Detail 12 2 4" xfId="7715"/>
    <cellStyle name="RowTitles1-Detail 12 2 4 2" xfId="7716"/>
    <cellStyle name="RowTitles1-Detail 12 2 5" xfId="7717"/>
    <cellStyle name="RowTitles1-Detail 12 3" xfId="7718"/>
    <cellStyle name="RowTitles1-Detail 12 3 2" xfId="7719"/>
    <cellStyle name="RowTitles1-Detail 12 3 2 2" xfId="7720"/>
    <cellStyle name="RowTitles1-Detail 12 3 2 2 2" xfId="7721"/>
    <cellStyle name="RowTitles1-Detail 12 3 2 3" xfId="7722"/>
    <cellStyle name="RowTitles1-Detail 12 3 3" xfId="7723"/>
    <cellStyle name="RowTitles1-Detail 12 3 3 2" xfId="7724"/>
    <cellStyle name="RowTitles1-Detail 12 3 3 2 2" xfId="7725"/>
    <cellStyle name="RowTitles1-Detail 12 3 4" xfId="7726"/>
    <cellStyle name="RowTitles1-Detail 12 3 4 2" xfId="7727"/>
    <cellStyle name="RowTitles1-Detail 12 3 5" xfId="7728"/>
    <cellStyle name="RowTitles1-Detail 12 4" xfId="7729"/>
    <cellStyle name="RowTitles1-Detail 12 4 2" xfId="7730"/>
    <cellStyle name="RowTitles1-Detail 12 4 2 2" xfId="7731"/>
    <cellStyle name="RowTitles1-Detail 12 4 3" xfId="7732"/>
    <cellStyle name="RowTitles1-Detail 12 5" xfId="7733"/>
    <cellStyle name="RowTitles1-Detail 12 5 2" xfId="7734"/>
    <cellStyle name="RowTitles1-Detail 12 5 2 2" xfId="7735"/>
    <cellStyle name="RowTitles1-Detail 12 6" xfId="7736"/>
    <cellStyle name="RowTitles1-Detail 12 6 2" xfId="7737"/>
    <cellStyle name="RowTitles1-Detail 12 7" xfId="7738"/>
    <cellStyle name="RowTitles1-Detail 13" xfId="7739"/>
    <cellStyle name="RowTitles1-Detail 13 2" xfId="7740"/>
    <cellStyle name="RowTitles1-Detail 13 2 2" xfId="7741"/>
    <cellStyle name="RowTitles1-Detail 13 2 2 2" xfId="7742"/>
    <cellStyle name="RowTitles1-Detail 13 2 3" xfId="7743"/>
    <cellStyle name="RowTitles1-Detail 13 3" xfId="7744"/>
    <cellStyle name="RowTitles1-Detail 13 3 2" xfId="7745"/>
    <cellStyle name="RowTitles1-Detail 13 3 2 2" xfId="7746"/>
    <cellStyle name="RowTitles1-Detail 13 4" xfId="7747"/>
    <cellStyle name="RowTitles1-Detail 13 4 2" xfId="7748"/>
    <cellStyle name="RowTitles1-Detail 13 5" xfId="7749"/>
    <cellStyle name="RowTitles1-Detail 14" xfId="7750"/>
    <cellStyle name="RowTitles1-Detail 14 2" xfId="7751"/>
    <cellStyle name="RowTitles1-Detail 14 2 2" xfId="7752"/>
    <cellStyle name="RowTitles1-Detail 15" xfId="7753"/>
    <cellStyle name="RowTitles1-Detail 15 2" xfId="7754"/>
    <cellStyle name="RowTitles1-Detail 15 2 2" xfId="7755"/>
    <cellStyle name="RowTitles1-Detail 16" xfId="7756"/>
    <cellStyle name="RowTitles1-Detail 17" xfId="7757"/>
    <cellStyle name="RowTitles1-Detail 2" xfId="17"/>
    <cellStyle name="RowTitles1-Detail 2 10" xfId="7758"/>
    <cellStyle name="RowTitles1-Detail 2 10 2" xfId="7759"/>
    <cellStyle name="RowTitles1-Detail 2 10 2 2" xfId="7760"/>
    <cellStyle name="RowTitles1-Detail 2 10 2 2 2" xfId="7761"/>
    <cellStyle name="RowTitles1-Detail 2 10 2 2 2 2" xfId="7762"/>
    <cellStyle name="RowTitles1-Detail 2 10 2 2 3" xfId="7763"/>
    <cellStyle name="RowTitles1-Detail 2 10 2 3" xfId="7764"/>
    <cellStyle name="RowTitles1-Detail 2 10 2 3 2" xfId="7765"/>
    <cellStyle name="RowTitles1-Detail 2 10 2 3 2 2" xfId="7766"/>
    <cellStyle name="RowTitles1-Detail 2 10 2 4" xfId="7767"/>
    <cellStyle name="RowTitles1-Detail 2 10 2 4 2" xfId="7768"/>
    <cellStyle name="RowTitles1-Detail 2 10 2 5" xfId="7769"/>
    <cellStyle name="RowTitles1-Detail 2 10 3" xfId="7770"/>
    <cellStyle name="RowTitles1-Detail 2 10 3 2" xfId="7771"/>
    <cellStyle name="RowTitles1-Detail 2 10 3 2 2" xfId="7772"/>
    <cellStyle name="RowTitles1-Detail 2 10 3 2 2 2" xfId="7773"/>
    <cellStyle name="RowTitles1-Detail 2 10 3 2 3" xfId="7774"/>
    <cellStyle name="RowTitles1-Detail 2 10 3 3" xfId="7775"/>
    <cellStyle name="RowTitles1-Detail 2 10 3 3 2" xfId="7776"/>
    <cellStyle name="RowTitles1-Detail 2 10 3 3 2 2" xfId="7777"/>
    <cellStyle name="RowTitles1-Detail 2 10 3 4" xfId="7778"/>
    <cellStyle name="RowTitles1-Detail 2 10 3 4 2" xfId="7779"/>
    <cellStyle name="RowTitles1-Detail 2 10 3 5" xfId="7780"/>
    <cellStyle name="RowTitles1-Detail 2 10 4" xfId="7781"/>
    <cellStyle name="RowTitles1-Detail 2 10 4 2" xfId="7782"/>
    <cellStyle name="RowTitles1-Detail 2 10 5" xfId="7783"/>
    <cellStyle name="RowTitles1-Detail 2 10 5 2" xfId="7784"/>
    <cellStyle name="RowTitles1-Detail 2 10 5 2 2" xfId="7785"/>
    <cellStyle name="RowTitles1-Detail 2 10 5 3" xfId="7786"/>
    <cellStyle name="RowTitles1-Detail 2 10 6" xfId="7787"/>
    <cellStyle name="RowTitles1-Detail 2 10 6 2" xfId="7788"/>
    <cellStyle name="RowTitles1-Detail 2 10 6 2 2" xfId="7789"/>
    <cellStyle name="RowTitles1-Detail 2 10 7" xfId="7790"/>
    <cellStyle name="RowTitles1-Detail 2 10 7 2" xfId="7791"/>
    <cellStyle name="RowTitles1-Detail 2 10 8" xfId="7792"/>
    <cellStyle name="RowTitles1-Detail 2 11" xfId="7793"/>
    <cellStyle name="RowTitles1-Detail 2 11 2" xfId="7794"/>
    <cellStyle name="RowTitles1-Detail 2 11 2 2" xfId="7795"/>
    <cellStyle name="RowTitles1-Detail 2 11 2 2 2" xfId="7796"/>
    <cellStyle name="RowTitles1-Detail 2 11 2 2 2 2" xfId="7797"/>
    <cellStyle name="RowTitles1-Detail 2 11 2 2 3" xfId="7798"/>
    <cellStyle name="RowTitles1-Detail 2 11 2 3" xfId="7799"/>
    <cellStyle name="RowTitles1-Detail 2 11 2 3 2" xfId="7800"/>
    <cellStyle name="RowTitles1-Detail 2 11 2 3 2 2" xfId="7801"/>
    <cellStyle name="RowTitles1-Detail 2 11 2 4" xfId="7802"/>
    <cellStyle name="RowTitles1-Detail 2 11 2 4 2" xfId="7803"/>
    <cellStyle name="RowTitles1-Detail 2 11 2 5" xfId="7804"/>
    <cellStyle name="RowTitles1-Detail 2 11 3" xfId="7805"/>
    <cellStyle name="RowTitles1-Detail 2 11 3 2" xfId="7806"/>
    <cellStyle name="RowTitles1-Detail 2 11 3 2 2" xfId="7807"/>
    <cellStyle name="RowTitles1-Detail 2 11 3 2 2 2" xfId="7808"/>
    <cellStyle name="RowTitles1-Detail 2 11 3 2 3" xfId="7809"/>
    <cellStyle name="RowTitles1-Detail 2 11 3 3" xfId="7810"/>
    <cellStyle name="RowTitles1-Detail 2 11 3 3 2" xfId="7811"/>
    <cellStyle name="RowTitles1-Detail 2 11 3 3 2 2" xfId="7812"/>
    <cellStyle name="RowTitles1-Detail 2 11 3 4" xfId="7813"/>
    <cellStyle name="RowTitles1-Detail 2 11 3 4 2" xfId="7814"/>
    <cellStyle name="RowTitles1-Detail 2 11 3 5" xfId="7815"/>
    <cellStyle name="RowTitles1-Detail 2 11 4" xfId="7816"/>
    <cellStyle name="RowTitles1-Detail 2 11 4 2" xfId="7817"/>
    <cellStyle name="RowTitles1-Detail 2 11 4 2 2" xfId="7818"/>
    <cellStyle name="RowTitles1-Detail 2 11 4 3" xfId="7819"/>
    <cellStyle name="RowTitles1-Detail 2 11 5" xfId="7820"/>
    <cellStyle name="RowTitles1-Detail 2 11 5 2" xfId="7821"/>
    <cellStyle name="RowTitles1-Detail 2 11 5 2 2" xfId="7822"/>
    <cellStyle name="RowTitles1-Detail 2 11 6" xfId="7823"/>
    <cellStyle name="RowTitles1-Detail 2 11 6 2" xfId="7824"/>
    <cellStyle name="RowTitles1-Detail 2 11 7" xfId="7825"/>
    <cellStyle name="RowTitles1-Detail 2 12" xfId="7826"/>
    <cellStyle name="RowTitles1-Detail 2 12 2" xfId="7827"/>
    <cellStyle name="RowTitles1-Detail 2 12 2 2" xfId="7828"/>
    <cellStyle name="RowTitles1-Detail 2 12 2 2 2" xfId="7829"/>
    <cellStyle name="RowTitles1-Detail 2 12 2 2 2 2" xfId="7830"/>
    <cellStyle name="RowTitles1-Detail 2 12 2 2 3" xfId="7831"/>
    <cellStyle name="RowTitles1-Detail 2 12 2 3" xfId="7832"/>
    <cellStyle name="RowTitles1-Detail 2 12 2 3 2" xfId="7833"/>
    <cellStyle name="RowTitles1-Detail 2 12 2 3 2 2" xfId="7834"/>
    <cellStyle name="RowTitles1-Detail 2 12 2 4" xfId="7835"/>
    <cellStyle name="RowTitles1-Detail 2 12 2 4 2" xfId="7836"/>
    <cellStyle name="RowTitles1-Detail 2 12 2 5" xfId="7837"/>
    <cellStyle name="RowTitles1-Detail 2 12 3" xfId="7838"/>
    <cellStyle name="RowTitles1-Detail 2 12 3 2" xfId="7839"/>
    <cellStyle name="RowTitles1-Detail 2 12 3 2 2" xfId="7840"/>
    <cellStyle name="RowTitles1-Detail 2 12 3 2 2 2" xfId="7841"/>
    <cellStyle name="RowTitles1-Detail 2 12 3 2 3" xfId="7842"/>
    <cellStyle name="RowTitles1-Detail 2 12 3 3" xfId="7843"/>
    <cellStyle name="RowTitles1-Detail 2 12 3 3 2" xfId="7844"/>
    <cellStyle name="RowTitles1-Detail 2 12 3 3 2 2" xfId="7845"/>
    <cellStyle name="RowTitles1-Detail 2 12 3 4" xfId="7846"/>
    <cellStyle name="RowTitles1-Detail 2 12 3 4 2" xfId="7847"/>
    <cellStyle name="RowTitles1-Detail 2 12 3 5" xfId="7848"/>
    <cellStyle name="RowTitles1-Detail 2 12 4" xfId="7849"/>
    <cellStyle name="RowTitles1-Detail 2 12 4 2" xfId="7850"/>
    <cellStyle name="RowTitles1-Detail 2 12 4 2 2" xfId="7851"/>
    <cellStyle name="RowTitles1-Detail 2 12 4 3" xfId="7852"/>
    <cellStyle name="RowTitles1-Detail 2 12 5" xfId="7853"/>
    <cellStyle name="RowTitles1-Detail 2 12 5 2" xfId="7854"/>
    <cellStyle name="RowTitles1-Detail 2 12 5 2 2" xfId="7855"/>
    <cellStyle name="RowTitles1-Detail 2 12 6" xfId="7856"/>
    <cellStyle name="RowTitles1-Detail 2 12 6 2" xfId="7857"/>
    <cellStyle name="RowTitles1-Detail 2 12 7" xfId="7858"/>
    <cellStyle name="RowTitles1-Detail 2 13" xfId="7859"/>
    <cellStyle name="RowTitles1-Detail 2 13 2" xfId="7860"/>
    <cellStyle name="RowTitles1-Detail 2 13 2 2" xfId="7861"/>
    <cellStyle name="RowTitles1-Detail 2 13 2 2 2" xfId="7862"/>
    <cellStyle name="RowTitles1-Detail 2 13 2 3" xfId="7863"/>
    <cellStyle name="RowTitles1-Detail 2 13 3" xfId="7864"/>
    <cellStyle name="RowTitles1-Detail 2 13 3 2" xfId="7865"/>
    <cellStyle name="RowTitles1-Detail 2 13 3 2 2" xfId="7866"/>
    <cellStyle name="RowTitles1-Detail 2 13 4" xfId="7867"/>
    <cellStyle name="RowTitles1-Detail 2 13 4 2" xfId="7868"/>
    <cellStyle name="RowTitles1-Detail 2 13 5" xfId="7869"/>
    <cellStyle name="RowTitles1-Detail 2 14" xfId="7870"/>
    <cellStyle name="RowTitles1-Detail 2 14 2" xfId="7871"/>
    <cellStyle name="RowTitles1-Detail 2 14 2 2" xfId="7872"/>
    <cellStyle name="RowTitles1-Detail 2 15" xfId="7873"/>
    <cellStyle name="RowTitles1-Detail 2 15 2" xfId="7874"/>
    <cellStyle name="RowTitles1-Detail 2 16" xfId="7875"/>
    <cellStyle name="RowTitles1-Detail 2 16 2" xfId="7876"/>
    <cellStyle name="RowTitles1-Detail 2 16 2 2" xfId="7877"/>
    <cellStyle name="RowTitles1-Detail 2 17" xfId="7878"/>
    <cellStyle name="RowTitles1-Detail 2 2" xfId="96"/>
    <cellStyle name="RowTitles1-Detail 2 2 10" xfId="7879"/>
    <cellStyle name="RowTitles1-Detail 2 2 10 2" xfId="7880"/>
    <cellStyle name="RowTitles1-Detail 2 2 10 2 2" xfId="7881"/>
    <cellStyle name="RowTitles1-Detail 2 2 10 2 2 2" xfId="7882"/>
    <cellStyle name="RowTitles1-Detail 2 2 10 2 2 2 2" xfId="7883"/>
    <cellStyle name="RowTitles1-Detail 2 2 10 2 2 3" xfId="7884"/>
    <cellStyle name="RowTitles1-Detail 2 2 10 2 3" xfId="7885"/>
    <cellStyle name="RowTitles1-Detail 2 2 10 2 3 2" xfId="7886"/>
    <cellStyle name="RowTitles1-Detail 2 2 10 2 3 2 2" xfId="7887"/>
    <cellStyle name="RowTitles1-Detail 2 2 10 2 4" xfId="7888"/>
    <cellStyle name="RowTitles1-Detail 2 2 10 2 4 2" xfId="7889"/>
    <cellStyle name="RowTitles1-Detail 2 2 10 2 5" xfId="7890"/>
    <cellStyle name="RowTitles1-Detail 2 2 10 3" xfId="7891"/>
    <cellStyle name="RowTitles1-Detail 2 2 10 3 2" xfId="7892"/>
    <cellStyle name="RowTitles1-Detail 2 2 10 3 2 2" xfId="7893"/>
    <cellStyle name="RowTitles1-Detail 2 2 10 3 2 2 2" xfId="7894"/>
    <cellStyle name="RowTitles1-Detail 2 2 10 3 2 3" xfId="7895"/>
    <cellStyle name="RowTitles1-Detail 2 2 10 3 3" xfId="7896"/>
    <cellStyle name="RowTitles1-Detail 2 2 10 3 3 2" xfId="7897"/>
    <cellStyle name="RowTitles1-Detail 2 2 10 3 3 2 2" xfId="7898"/>
    <cellStyle name="RowTitles1-Detail 2 2 10 3 4" xfId="7899"/>
    <cellStyle name="RowTitles1-Detail 2 2 10 3 4 2" xfId="7900"/>
    <cellStyle name="RowTitles1-Detail 2 2 10 3 5" xfId="7901"/>
    <cellStyle name="RowTitles1-Detail 2 2 10 4" xfId="7902"/>
    <cellStyle name="RowTitles1-Detail 2 2 10 4 2" xfId="7903"/>
    <cellStyle name="RowTitles1-Detail 2 2 10 4 2 2" xfId="7904"/>
    <cellStyle name="RowTitles1-Detail 2 2 10 4 3" xfId="7905"/>
    <cellStyle name="RowTitles1-Detail 2 2 10 5" xfId="7906"/>
    <cellStyle name="RowTitles1-Detail 2 2 10 5 2" xfId="7907"/>
    <cellStyle name="RowTitles1-Detail 2 2 10 5 2 2" xfId="7908"/>
    <cellStyle name="RowTitles1-Detail 2 2 10 6" xfId="7909"/>
    <cellStyle name="RowTitles1-Detail 2 2 10 6 2" xfId="7910"/>
    <cellStyle name="RowTitles1-Detail 2 2 10 7" xfId="7911"/>
    <cellStyle name="RowTitles1-Detail 2 2 11" xfId="7912"/>
    <cellStyle name="RowTitles1-Detail 2 2 11 2" xfId="7913"/>
    <cellStyle name="RowTitles1-Detail 2 2 11 2 2" xfId="7914"/>
    <cellStyle name="RowTitles1-Detail 2 2 11 2 2 2" xfId="7915"/>
    <cellStyle name="RowTitles1-Detail 2 2 11 2 2 2 2" xfId="7916"/>
    <cellStyle name="RowTitles1-Detail 2 2 11 2 2 3" xfId="7917"/>
    <cellStyle name="RowTitles1-Detail 2 2 11 2 3" xfId="7918"/>
    <cellStyle name="RowTitles1-Detail 2 2 11 2 3 2" xfId="7919"/>
    <cellStyle name="RowTitles1-Detail 2 2 11 2 3 2 2" xfId="7920"/>
    <cellStyle name="RowTitles1-Detail 2 2 11 2 4" xfId="7921"/>
    <cellStyle name="RowTitles1-Detail 2 2 11 2 4 2" xfId="7922"/>
    <cellStyle name="RowTitles1-Detail 2 2 11 2 5" xfId="7923"/>
    <cellStyle name="RowTitles1-Detail 2 2 11 3" xfId="7924"/>
    <cellStyle name="RowTitles1-Detail 2 2 11 3 2" xfId="7925"/>
    <cellStyle name="RowTitles1-Detail 2 2 11 3 2 2" xfId="7926"/>
    <cellStyle name="RowTitles1-Detail 2 2 11 3 2 2 2" xfId="7927"/>
    <cellStyle name="RowTitles1-Detail 2 2 11 3 2 3" xfId="7928"/>
    <cellStyle name="RowTitles1-Detail 2 2 11 3 3" xfId="7929"/>
    <cellStyle name="RowTitles1-Detail 2 2 11 3 3 2" xfId="7930"/>
    <cellStyle name="RowTitles1-Detail 2 2 11 3 3 2 2" xfId="7931"/>
    <cellStyle name="RowTitles1-Detail 2 2 11 3 4" xfId="7932"/>
    <cellStyle name="RowTitles1-Detail 2 2 11 3 4 2" xfId="7933"/>
    <cellStyle name="RowTitles1-Detail 2 2 11 3 5" xfId="7934"/>
    <cellStyle name="RowTitles1-Detail 2 2 11 4" xfId="7935"/>
    <cellStyle name="RowTitles1-Detail 2 2 11 4 2" xfId="7936"/>
    <cellStyle name="RowTitles1-Detail 2 2 11 4 2 2" xfId="7937"/>
    <cellStyle name="RowTitles1-Detail 2 2 11 4 3" xfId="7938"/>
    <cellStyle name="RowTitles1-Detail 2 2 11 5" xfId="7939"/>
    <cellStyle name="RowTitles1-Detail 2 2 11 5 2" xfId="7940"/>
    <cellStyle name="RowTitles1-Detail 2 2 11 5 2 2" xfId="7941"/>
    <cellStyle name="RowTitles1-Detail 2 2 11 6" xfId="7942"/>
    <cellStyle name="RowTitles1-Detail 2 2 11 6 2" xfId="7943"/>
    <cellStyle name="RowTitles1-Detail 2 2 11 7" xfId="7944"/>
    <cellStyle name="RowTitles1-Detail 2 2 12" xfId="7945"/>
    <cellStyle name="RowTitles1-Detail 2 2 12 2" xfId="7946"/>
    <cellStyle name="RowTitles1-Detail 2 2 12 2 2" xfId="7947"/>
    <cellStyle name="RowTitles1-Detail 2 2 12 2 2 2" xfId="7948"/>
    <cellStyle name="RowTitles1-Detail 2 2 12 2 3" xfId="7949"/>
    <cellStyle name="RowTitles1-Detail 2 2 12 3" xfId="7950"/>
    <cellStyle name="RowTitles1-Detail 2 2 12 3 2" xfId="7951"/>
    <cellStyle name="RowTitles1-Detail 2 2 12 3 2 2" xfId="7952"/>
    <cellStyle name="RowTitles1-Detail 2 2 12 4" xfId="7953"/>
    <cellStyle name="RowTitles1-Detail 2 2 12 4 2" xfId="7954"/>
    <cellStyle name="RowTitles1-Detail 2 2 12 5" xfId="7955"/>
    <cellStyle name="RowTitles1-Detail 2 2 13" xfId="7956"/>
    <cellStyle name="RowTitles1-Detail 2 2 13 2" xfId="7957"/>
    <cellStyle name="RowTitles1-Detail 2 2 13 2 2" xfId="7958"/>
    <cellStyle name="RowTitles1-Detail 2 2 14" xfId="7959"/>
    <cellStyle name="RowTitles1-Detail 2 2 14 2" xfId="7960"/>
    <cellStyle name="RowTitles1-Detail 2 2 15" xfId="7961"/>
    <cellStyle name="RowTitles1-Detail 2 2 15 2" xfId="7962"/>
    <cellStyle name="RowTitles1-Detail 2 2 15 2 2" xfId="7963"/>
    <cellStyle name="RowTitles1-Detail 2 2 16" xfId="7964"/>
    <cellStyle name="RowTitles1-Detail 2 2 17" xfId="7965"/>
    <cellStyle name="RowTitles1-Detail 2 2 2" xfId="7966"/>
    <cellStyle name="RowTitles1-Detail 2 2 2 10" xfId="7967"/>
    <cellStyle name="RowTitles1-Detail 2 2 2 10 2" xfId="7968"/>
    <cellStyle name="RowTitles1-Detail 2 2 2 10 2 2" xfId="7969"/>
    <cellStyle name="RowTitles1-Detail 2 2 2 10 2 2 2" xfId="7970"/>
    <cellStyle name="RowTitles1-Detail 2 2 2 10 2 2 2 2" xfId="7971"/>
    <cellStyle name="RowTitles1-Detail 2 2 2 10 2 2 3" xfId="7972"/>
    <cellStyle name="RowTitles1-Detail 2 2 2 10 2 3" xfId="7973"/>
    <cellStyle name="RowTitles1-Detail 2 2 2 10 2 3 2" xfId="7974"/>
    <cellStyle name="RowTitles1-Detail 2 2 2 10 2 3 2 2" xfId="7975"/>
    <cellStyle name="RowTitles1-Detail 2 2 2 10 2 4" xfId="7976"/>
    <cellStyle name="RowTitles1-Detail 2 2 2 10 2 4 2" xfId="7977"/>
    <cellStyle name="RowTitles1-Detail 2 2 2 10 2 5" xfId="7978"/>
    <cellStyle name="RowTitles1-Detail 2 2 2 10 3" xfId="7979"/>
    <cellStyle name="RowTitles1-Detail 2 2 2 10 3 2" xfId="7980"/>
    <cellStyle name="RowTitles1-Detail 2 2 2 10 3 2 2" xfId="7981"/>
    <cellStyle name="RowTitles1-Detail 2 2 2 10 3 2 2 2" xfId="7982"/>
    <cellStyle name="RowTitles1-Detail 2 2 2 10 3 2 3" xfId="7983"/>
    <cellStyle name="RowTitles1-Detail 2 2 2 10 3 3" xfId="7984"/>
    <cellStyle name="RowTitles1-Detail 2 2 2 10 3 3 2" xfId="7985"/>
    <cellStyle name="RowTitles1-Detail 2 2 2 10 3 3 2 2" xfId="7986"/>
    <cellStyle name="RowTitles1-Detail 2 2 2 10 3 4" xfId="7987"/>
    <cellStyle name="RowTitles1-Detail 2 2 2 10 3 4 2" xfId="7988"/>
    <cellStyle name="RowTitles1-Detail 2 2 2 10 3 5" xfId="7989"/>
    <cellStyle name="RowTitles1-Detail 2 2 2 10 4" xfId="7990"/>
    <cellStyle name="RowTitles1-Detail 2 2 2 10 4 2" xfId="7991"/>
    <cellStyle name="RowTitles1-Detail 2 2 2 10 4 2 2" xfId="7992"/>
    <cellStyle name="RowTitles1-Detail 2 2 2 10 4 3" xfId="7993"/>
    <cellStyle name="RowTitles1-Detail 2 2 2 10 5" xfId="7994"/>
    <cellStyle name="RowTitles1-Detail 2 2 2 10 5 2" xfId="7995"/>
    <cellStyle name="RowTitles1-Detail 2 2 2 10 5 2 2" xfId="7996"/>
    <cellStyle name="RowTitles1-Detail 2 2 2 10 6" xfId="7997"/>
    <cellStyle name="RowTitles1-Detail 2 2 2 10 6 2" xfId="7998"/>
    <cellStyle name="RowTitles1-Detail 2 2 2 10 7" xfId="7999"/>
    <cellStyle name="RowTitles1-Detail 2 2 2 11" xfId="8000"/>
    <cellStyle name="RowTitles1-Detail 2 2 2 11 2" xfId="8001"/>
    <cellStyle name="RowTitles1-Detail 2 2 2 11 2 2" xfId="8002"/>
    <cellStyle name="RowTitles1-Detail 2 2 2 11 2 2 2" xfId="8003"/>
    <cellStyle name="RowTitles1-Detail 2 2 2 11 2 3" xfId="8004"/>
    <cellStyle name="RowTitles1-Detail 2 2 2 11 3" xfId="8005"/>
    <cellStyle name="RowTitles1-Detail 2 2 2 11 3 2" xfId="8006"/>
    <cellStyle name="RowTitles1-Detail 2 2 2 11 3 2 2" xfId="8007"/>
    <cellStyle name="RowTitles1-Detail 2 2 2 11 4" xfId="8008"/>
    <cellStyle name="RowTitles1-Detail 2 2 2 11 4 2" xfId="8009"/>
    <cellStyle name="RowTitles1-Detail 2 2 2 11 5" xfId="8010"/>
    <cellStyle name="RowTitles1-Detail 2 2 2 12" xfId="8011"/>
    <cellStyle name="RowTitles1-Detail 2 2 2 12 2" xfId="8012"/>
    <cellStyle name="RowTitles1-Detail 2 2 2 13" xfId="8013"/>
    <cellStyle name="RowTitles1-Detail 2 2 2 13 2" xfId="8014"/>
    <cellStyle name="RowTitles1-Detail 2 2 2 13 2 2" xfId="8015"/>
    <cellStyle name="RowTitles1-Detail 2 2 2 2" xfId="8016"/>
    <cellStyle name="RowTitles1-Detail 2 2 2 2 10" xfId="8017"/>
    <cellStyle name="RowTitles1-Detail 2 2 2 2 10 2" xfId="8018"/>
    <cellStyle name="RowTitles1-Detail 2 2 2 2 10 2 2" xfId="8019"/>
    <cellStyle name="RowTitles1-Detail 2 2 2 2 10 2 2 2" xfId="8020"/>
    <cellStyle name="RowTitles1-Detail 2 2 2 2 10 2 3" xfId="8021"/>
    <cellStyle name="RowTitles1-Detail 2 2 2 2 10 3" xfId="8022"/>
    <cellStyle name="RowTitles1-Detail 2 2 2 2 10 3 2" xfId="8023"/>
    <cellStyle name="RowTitles1-Detail 2 2 2 2 10 3 2 2" xfId="8024"/>
    <cellStyle name="RowTitles1-Detail 2 2 2 2 10 4" xfId="8025"/>
    <cellStyle name="RowTitles1-Detail 2 2 2 2 10 4 2" xfId="8026"/>
    <cellStyle name="RowTitles1-Detail 2 2 2 2 10 5" xfId="8027"/>
    <cellStyle name="RowTitles1-Detail 2 2 2 2 11" xfId="8028"/>
    <cellStyle name="RowTitles1-Detail 2 2 2 2 11 2" xfId="8029"/>
    <cellStyle name="RowTitles1-Detail 2 2 2 2 12" xfId="8030"/>
    <cellStyle name="RowTitles1-Detail 2 2 2 2 12 2" xfId="8031"/>
    <cellStyle name="RowTitles1-Detail 2 2 2 2 12 2 2" xfId="8032"/>
    <cellStyle name="RowTitles1-Detail 2 2 2 2 2" xfId="8033"/>
    <cellStyle name="RowTitles1-Detail 2 2 2 2 2 2" xfId="8034"/>
    <cellStyle name="RowTitles1-Detail 2 2 2 2 2 2 2" xfId="8035"/>
    <cellStyle name="RowTitles1-Detail 2 2 2 2 2 2 2 2" xfId="8036"/>
    <cellStyle name="RowTitles1-Detail 2 2 2 2 2 2 2 2 2" xfId="8037"/>
    <cellStyle name="RowTitles1-Detail 2 2 2 2 2 2 2 2 2 2" xfId="8038"/>
    <cellStyle name="RowTitles1-Detail 2 2 2 2 2 2 2 2 3" xfId="8039"/>
    <cellStyle name="RowTitles1-Detail 2 2 2 2 2 2 2 3" xfId="8040"/>
    <cellStyle name="RowTitles1-Detail 2 2 2 2 2 2 2 3 2" xfId="8041"/>
    <cellStyle name="RowTitles1-Detail 2 2 2 2 2 2 2 3 2 2" xfId="8042"/>
    <cellStyle name="RowTitles1-Detail 2 2 2 2 2 2 2 4" xfId="8043"/>
    <cellStyle name="RowTitles1-Detail 2 2 2 2 2 2 2 4 2" xfId="8044"/>
    <cellStyle name="RowTitles1-Detail 2 2 2 2 2 2 2 5" xfId="8045"/>
    <cellStyle name="RowTitles1-Detail 2 2 2 2 2 2 3" xfId="8046"/>
    <cellStyle name="RowTitles1-Detail 2 2 2 2 2 2 3 2" xfId="8047"/>
    <cellStyle name="RowTitles1-Detail 2 2 2 2 2 2 3 2 2" xfId="8048"/>
    <cellStyle name="RowTitles1-Detail 2 2 2 2 2 2 3 2 2 2" xfId="8049"/>
    <cellStyle name="RowTitles1-Detail 2 2 2 2 2 2 3 2 3" xfId="8050"/>
    <cellStyle name="RowTitles1-Detail 2 2 2 2 2 2 3 3" xfId="8051"/>
    <cellStyle name="RowTitles1-Detail 2 2 2 2 2 2 3 3 2" xfId="8052"/>
    <cellStyle name="RowTitles1-Detail 2 2 2 2 2 2 3 3 2 2" xfId="8053"/>
    <cellStyle name="RowTitles1-Detail 2 2 2 2 2 2 3 4" xfId="8054"/>
    <cellStyle name="RowTitles1-Detail 2 2 2 2 2 2 3 4 2" xfId="8055"/>
    <cellStyle name="RowTitles1-Detail 2 2 2 2 2 2 3 5" xfId="8056"/>
    <cellStyle name="RowTitles1-Detail 2 2 2 2 2 2 4" xfId="8057"/>
    <cellStyle name="RowTitles1-Detail 2 2 2 2 2 2 4 2" xfId="8058"/>
    <cellStyle name="RowTitles1-Detail 2 2 2 2 2 2 5" xfId="8059"/>
    <cellStyle name="RowTitles1-Detail 2 2 2 2 2 2 5 2" xfId="8060"/>
    <cellStyle name="RowTitles1-Detail 2 2 2 2 2 2 5 2 2" xfId="8061"/>
    <cellStyle name="RowTitles1-Detail 2 2 2 2 2 3" xfId="8062"/>
    <cellStyle name="RowTitles1-Detail 2 2 2 2 2 3 2" xfId="8063"/>
    <cellStyle name="RowTitles1-Detail 2 2 2 2 2 3 2 2" xfId="8064"/>
    <cellStyle name="RowTitles1-Detail 2 2 2 2 2 3 2 2 2" xfId="8065"/>
    <cellStyle name="RowTitles1-Detail 2 2 2 2 2 3 2 2 2 2" xfId="8066"/>
    <cellStyle name="RowTitles1-Detail 2 2 2 2 2 3 2 2 3" xfId="8067"/>
    <cellStyle name="RowTitles1-Detail 2 2 2 2 2 3 2 3" xfId="8068"/>
    <cellStyle name="RowTitles1-Detail 2 2 2 2 2 3 2 3 2" xfId="8069"/>
    <cellStyle name="RowTitles1-Detail 2 2 2 2 2 3 2 3 2 2" xfId="8070"/>
    <cellStyle name="RowTitles1-Detail 2 2 2 2 2 3 2 4" xfId="8071"/>
    <cellStyle name="RowTitles1-Detail 2 2 2 2 2 3 2 4 2" xfId="8072"/>
    <cellStyle name="RowTitles1-Detail 2 2 2 2 2 3 2 5" xfId="8073"/>
    <cellStyle name="RowTitles1-Detail 2 2 2 2 2 3 3" xfId="8074"/>
    <cellStyle name="RowTitles1-Detail 2 2 2 2 2 3 3 2" xfId="8075"/>
    <cellStyle name="RowTitles1-Detail 2 2 2 2 2 3 3 2 2" xfId="8076"/>
    <cellStyle name="RowTitles1-Detail 2 2 2 2 2 3 3 2 2 2" xfId="8077"/>
    <cellStyle name="RowTitles1-Detail 2 2 2 2 2 3 3 2 3" xfId="8078"/>
    <cellStyle name="RowTitles1-Detail 2 2 2 2 2 3 3 3" xfId="8079"/>
    <cellStyle name="RowTitles1-Detail 2 2 2 2 2 3 3 3 2" xfId="8080"/>
    <cellStyle name="RowTitles1-Detail 2 2 2 2 2 3 3 3 2 2" xfId="8081"/>
    <cellStyle name="RowTitles1-Detail 2 2 2 2 2 3 3 4" xfId="8082"/>
    <cellStyle name="RowTitles1-Detail 2 2 2 2 2 3 3 4 2" xfId="8083"/>
    <cellStyle name="RowTitles1-Detail 2 2 2 2 2 3 3 5" xfId="8084"/>
    <cellStyle name="RowTitles1-Detail 2 2 2 2 2 3 4" xfId="8085"/>
    <cellStyle name="RowTitles1-Detail 2 2 2 2 2 3 4 2" xfId="8086"/>
    <cellStyle name="RowTitles1-Detail 2 2 2 2 2 3 5" xfId="8087"/>
    <cellStyle name="RowTitles1-Detail 2 2 2 2 2 3 5 2" xfId="8088"/>
    <cellStyle name="RowTitles1-Detail 2 2 2 2 2 3 5 2 2" xfId="8089"/>
    <cellStyle name="RowTitles1-Detail 2 2 2 2 2 3 5 3" xfId="8090"/>
    <cellStyle name="RowTitles1-Detail 2 2 2 2 2 3 6" xfId="8091"/>
    <cellStyle name="RowTitles1-Detail 2 2 2 2 2 3 6 2" xfId="8092"/>
    <cellStyle name="RowTitles1-Detail 2 2 2 2 2 3 6 2 2" xfId="8093"/>
    <cellStyle name="RowTitles1-Detail 2 2 2 2 2 3 7" xfId="8094"/>
    <cellStyle name="RowTitles1-Detail 2 2 2 2 2 3 7 2" xfId="8095"/>
    <cellStyle name="RowTitles1-Detail 2 2 2 2 2 3 8" xfId="8096"/>
    <cellStyle name="RowTitles1-Detail 2 2 2 2 2 4" xfId="8097"/>
    <cellStyle name="RowTitles1-Detail 2 2 2 2 2 4 2" xfId="8098"/>
    <cellStyle name="RowTitles1-Detail 2 2 2 2 2 4 2 2" xfId="8099"/>
    <cellStyle name="RowTitles1-Detail 2 2 2 2 2 4 2 2 2" xfId="8100"/>
    <cellStyle name="RowTitles1-Detail 2 2 2 2 2 4 2 2 2 2" xfId="8101"/>
    <cellStyle name="RowTitles1-Detail 2 2 2 2 2 4 2 2 3" xfId="8102"/>
    <cellStyle name="RowTitles1-Detail 2 2 2 2 2 4 2 3" xfId="8103"/>
    <cellStyle name="RowTitles1-Detail 2 2 2 2 2 4 2 3 2" xfId="8104"/>
    <cellStyle name="RowTitles1-Detail 2 2 2 2 2 4 2 3 2 2" xfId="8105"/>
    <cellStyle name="RowTitles1-Detail 2 2 2 2 2 4 2 4" xfId="8106"/>
    <cellStyle name="RowTitles1-Detail 2 2 2 2 2 4 2 4 2" xfId="8107"/>
    <cellStyle name="RowTitles1-Detail 2 2 2 2 2 4 2 5" xfId="8108"/>
    <cellStyle name="RowTitles1-Detail 2 2 2 2 2 4 3" xfId="8109"/>
    <cellStyle name="RowTitles1-Detail 2 2 2 2 2 4 3 2" xfId="8110"/>
    <cellStyle name="RowTitles1-Detail 2 2 2 2 2 4 3 2 2" xfId="8111"/>
    <cellStyle name="RowTitles1-Detail 2 2 2 2 2 4 3 2 2 2" xfId="8112"/>
    <cellStyle name="RowTitles1-Detail 2 2 2 2 2 4 3 2 3" xfId="8113"/>
    <cellStyle name="RowTitles1-Detail 2 2 2 2 2 4 3 3" xfId="8114"/>
    <cellStyle name="RowTitles1-Detail 2 2 2 2 2 4 3 3 2" xfId="8115"/>
    <cellStyle name="RowTitles1-Detail 2 2 2 2 2 4 3 3 2 2" xfId="8116"/>
    <cellStyle name="RowTitles1-Detail 2 2 2 2 2 4 3 4" xfId="8117"/>
    <cellStyle name="RowTitles1-Detail 2 2 2 2 2 4 3 4 2" xfId="8118"/>
    <cellStyle name="RowTitles1-Detail 2 2 2 2 2 4 3 5" xfId="8119"/>
    <cellStyle name="RowTitles1-Detail 2 2 2 2 2 4 4" xfId="8120"/>
    <cellStyle name="RowTitles1-Detail 2 2 2 2 2 4 4 2" xfId="8121"/>
    <cellStyle name="RowTitles1-Detail 2 2 2 2 2 4 4 2 2" xfId="8122"/>
    <cellStyle name="RowTitles1-Detail 2 2 2 2 2 4 4 3" xfId="8123"/>
    <cellStyle name="RowTitles1-Detail 2 2 2 2 2 4 5" xfId="8124"/>
    <cellStyle name="RowTitles1-Detail 2 2 2 2 2 4 5 2" xfId="8125"/>
    <cellStyle name="RowTitles1-Detail 2 2 2 2 2 4 5 2 2" xfId="8126"/>
    <cellStyle name="RowTitles1-Detail 2 2 2 2 2 4 6" xfId="8127"/>
    <cellStyle name="RowTitles1-Detail 2 2 2 2 2 4 6 2" xfId="8128"/>
    <cellStyle name="RowTitles1-Detail 2 2 2 2 2 4 7" xfId="8129"/>
    <cellStyle name="RowTitles1-Detail 2 2 2 2 2 5" xfId="8130"/>
    <cellStyle name="RowTitles1-Detail 2 2 2 2 2 5 2" xfId="8131"/>
    <cellStyle name="RowTitles1-Detail 2 2 2 2 2 5 2 2" xfId="8132"/>
    <cellStyle name="RowTitles1-Detail 2 2 2 2 2 5 2 2 2" xfId="8133"/>
    <cellStyle name="RowTitles1-Detail 2 2 2 2 2 5 2 2 2 2" xfId="8134"/>
    <cellStyle name="RowTitles1-Detail 2 2 2 2 2 5 2 2 3" xfId="8135"/>
    <cellStyle name="RowTitles1-Detail 2 2 2 2 2 5 2 3" xfId="8136"/>
    <cellStyle name="RowTitles1-Detail 2 2 2 2 2 5 2 3 2" xfId="8137"/>
    <cellStyle name="RowTitles1-Detail 2 2 2 2 2 5 2 3 2 2" xfId="8138"/>
    <cellStyle name="RowTitles1-Detail 2 2 2 2 2 5 2 4" xfId="8139"/>
    <cellStyle name="RowTitles1-Detail 2 2 2 2 2 5 2 4 2" xfId="8140"/>
    <cellStyle name="RowTitles1-Detail 2 2 2 2 2 5 2 5" xfId="8141"/>
    <cellStyle name="RowTitles1-Detail 2 2 2 2 2 5 3" xfId="8142"/>
    <cellStyle name="RowTitles1-Detail 2 2 2 2 2 5 3 2" xfId="8143"/>
    <cellStyle name="RowTitles1-Detail 2 2 2 2 2 5 3 2 2" xfId="8144"/>
    <cellStyle name="RowTitles1-Detail 2 2 2 2 2 5 3 2 2 2" xfId="8145"/>
    <cellStyle name="RowTitles1-Detail 2 2 2 2 2 5 3 2 3" xfId="8146"/>
    <cellStyle name="RowTitles1-Detail 2 2 2 2 2 5 3 3" xfId="8147"/>
    <cellStyle name="RowTitles1-Detail 2 2 2 2 2 5 3 3 2" xfId="8148"/>
    <cellStyle name="RowTitles1-Detail 2 2 2 2 2 5 3 3 2 2" xfId="8149"/>
    <cellStyle name="RowTitles1-Detail 2 2 2 2 2 5 3 4" xfId="8150"/>
    <cellStyle name="RowTitles1-Detail 2 2 2 2 2 5 3 4 2" xfId="8151"/>
    <cellStyle name="RowTitles1-Detail 2 2 2 2 2 5 3 5" xfId="8152"/>
    <cellStyle name="RowTitles1-Detail 2 2 2 2 2 5 4" xfId="8153"/>
    <cellStyle name="RowTitles1-Detail 2 2 2 2 2 5 4 2" xfId="8154"/>
    <cellStyle name="RowTitles1-Detail 2 2 2 2 2 5 4 2 2" xfId="8155"/>
    <cellStyle name="RowTitles1-Detail 2 2 2 2 2 5 4 3" xfId="8156"/>
    <cellStyle name="RowTitles1-Detail 2 2 2 2 2 5 5" xfId="8157"/>
    <cellStyle name="RowTitles1-Detail 2 2 2 2 2 5 5 2" xfId="8158"/>
    <cellStyle name="RowTitles1-Detail 2 2 2 2 2 5 5 2 2" xfId="8159"/>
    <cellStyle name="RowTitles1-Detail 2 2 2 2 2 5 6" xfId="8160"/>
    <cellStyle name="RowTitles1-Detail 2 2 2 2 2 5 6 2" xfId="8161"/>
    <cellStyle name="RowTitles1-Detail 2 2 2 2 2 5 7" xfId="8162"/>
    <cellStyle name="RowTitles1-Detail 2 2 2 2 2 6" xfId="8163"/>
    <cellStyle name="RowTitles1-Detail 2 2 2 2 2 6 2" xfId="8164"/>
    <cellStyle name="RowTitles1-Detail 2 2 2 2 2 6 2 2" xfId="8165"/>
    <cellStyle name="RowTitles1-Detail 2 2 2 2 2 6 2 2 2" xfId="8166"/>
    <cellStyle name="RowTitles1-Detail 2 2 2 2 2 6 2 2 2 2" xfId="8167"/>
    <cellStyle name="RowTitles1-Detail 2 2 2 2 2 6 2 2 3" xfId="8168"/>
    <cellStyle name="RowTitles1-Detail 2 2 2 2 2 6 2 3" xfId="8169"/>
    <cellStyle name="RowTitles1-Detail 2 2 2 2 2 6 2 3 2" xfId="8170"/>
    <cellStyle name="RowTitles1-Detail 2 2 2 2 2 6 2 3 2 2" xfId="8171"/>
    <cellStyle name="RowTitles1-Detail 2 2 2 2 2 6 2 4" xfId="8172"/>
    <cellStyle name="RowTitles1-Detail 2 2 2 2 2 6 2 4 2" xfId="8173"/>
    <cellStyle name="RowTitles1-Detail 2 2 2 2 2 6 2 5" xfId="8174"/>
    <cellStyle name="RowTitles1-Detail 2 2 2 2 2 6 3" xfId="8175"/>
    <cellStyle name="RowTitles1-Detail 2 2 2 2 2 6 3 2" xfId="8176"/>
    <cellStyle name="RowTitles1-Detail 2 2 2 2 2 6 3 2 2" xfId="8177"/>
    <cellStyle name="RowTitles1-Detail 2 2 2 2 2 6 3 2 2 2" xfId="8178"/>
    <cellStyle name="RowTitles1-Detail 2 2 2 2 2 6 3 2 3" xfId="8179"/>
    <cellStyle name="RowTitles1-Detail 2 2 2 2 2 6 3 3" xfId="8180"/>
    <cellStyle name="RowTitles1-Detail 2 2 2 2 2 6 3 3 2" xfId="8181"/>
    <cellStyle name="RowTitles1-Detail 2 2 2 2 2 6 3 3 2 2" xfId="8182"/>
    <cellStyle name="RowTitles1-Detail 2 2 2 2 2 6 3 4" xfId="8183"/>
    <cellStyle name="RowTitles1-Detail 2 2 2 2 2 6 3 4 2" xfId="8184"/>
    <cellStyle name="RowTitles1-Detail 2 2 2 2 2 6 3 5" xfId="8185"/>
    <cellStyle name="RowTitles1-Detail 2 2 2 2 2 6 4" xfId="8186"/>
    <cellStyle name="RowTitles1-Detail 2 2 2 2 2 6 4 2" xfId="8187"/>
    <cellStyle name="RowTitles1-Detail 2 2 2 2 2 6 4 2 2" xfId="8188"/>
    <cellStyle name="RowTitles1-Detail 2 2 2 2 2 6 4 3" xfId="8189"/>
    <cellStyle name="RowTitles1-Detail 2 2 2 2 2 6 5" xfId="8190"/>
    <cellStyle name="RowTitles1-Detail 2 2 2 2 2 6 5 2" xfId="8191"/>
    <cellStyle name="RowTitles1-Detail 2 2 2 2 2 6 5 2 2" xfId="8192"/>
    <cellStyle name="RowTitles1-Detail 2 2 2 2 2 6 6" xfId="8193"/>
    <cellStyle name="RowTitles1-Detail 2 2 2 2 2 6 6 2" xfId="8194"/>
    <cellStyle name="RowTitles1-Detail 2 2 2 2 2 6 7" xfId="8195"/>
    <cellStyle name="RowTitles1-Detail 2 2 2 2 2 7" xfId="8196"/>
    <cellStyle name="RowTitles1-Detail 2 2 2 2 2 7 2" xfId="8197"/>
    <cellStyle name="RowTitles1-Detail 2 2 2 2 2 7 2 2" xfId="8198"/>
    <cellStyle name="RowTitles1-Detail 2 2 2 2 2 7 2 2 2" xfId="8199"/>
    <cellStyle name="RowTitles1-Detail 2 2 2 2 2 7 2 3" xfId="8200"/>
    <cellStyle name="RowTitles1-Detail 2 2 2 2 2 7 3" xfId="8201"/>
    <cellStyle name="RowTitles1-Detail 2 2 2 2 2 7 3 2" xfId="8202"/>
    <cellStyle name="RowTitles1-Detail 2 2 2 2 2 7 3 2 2" xfId="8203"/>
    <cellStyle name="RowTitles1-Detail 2 2 2 2 2 7 4" xfId="8204"/>
    <cellStyle name="RowTitles1-Detail 2 2 2 2 2 7 4 2" xfId="8205"/>
    <cellStyle name="RowTitles1-Detail 2 2 2 2 2 7 5" xfId="8206"/>
    <cellStyle name="RowTitles1-Detail 2 2 2 2 2 8" xfId="8207"/>
    <cellStyle name="RowTitles1-Detail 2 2 2 2 2 8 2" xfId="8208"/>
    <cellStyle name="RowTitles1-Detail 2 2 2 2 2 9" xfId="8209"/>
    <cellStyle name="RowTitles1-Detail 2 2 2 2 2 9 2" xfId="8210"/>
    <cellStyle name="RowTitles1-Detail 2 2 2 2 2 9 2 2" xfId="8211"/>
    <cellStyle name="RowTitles1-Detail 2 2 2 2 2_STUD aligned by INSTIT" xfId="8212"/>
    <cellStyle name="RowTitles1-Detail 2 2 2 2 3" xfId="8213"/>
    <cellStyle name="RowTitles1-Detail 2 2 2 2 3 2" xfId="8214"/>
    <cellStyle name="RowTitles1-Detail 2 2 2 2 3 2 2" xfId="8215"/>
    <cellStyle name="RowTitles1-Detail 2 2 2 2 3 2 2 2" xfId="8216"/>
    <cellStyle name="RowTitles1-Detail 2 2 2 2 3 2 2 2 2" xfId="8217"/>
    <cellStyle name="RowTitles1-Detail 2 2 2 2 3 2 2 2 2 2" xfId="8218"/>
    <cellStyle name="RowTitles1-Detail 2 2 2 2 3 2 2 2 3" xfId="8219"/>
    <cellStyle name="RowTitles1-Detail 2 2 2 2 3 2 2 3" xfId="8220"/>
    <cellStyle name="RowTitles1-Detail 2 2 2 2 3 2 2 3 2" xfId="8221"/>
    <cellStyle name="RowTitles1-Detail 2 2 2 2 3 2 2 3 2 2" xfId="8222"/>
    <cellStyle name="RowTitles1-Detail 2 2 2 2 3 2 2 4" xfId="8223"/>
    <cellStyle name="RowTitles1-Detail 2 2 2 2 3 2 2 4 2" xfId="8224"/>
    <cellStyle name="RowTitles1-Detail 2 2 2 2 3 2 2 5" xfId="8225"/>
    <cellStyle name="RowTitles1-Detail 2 2 2 2 3 2 3" xfId="8226"/>
    <cellStyle name="RowTitles1-Detail 2 2 2 2 3 2 3 2" xfId="8227"/>
    <cellStyle name="RowTitles1-Detail 2 2 2 2 3 2 3 2 2" xfId="8228"/>
    <cellStyle name="RowTitles1-Detail 2 2 2 2 3 2 3 2 2 2" xfId="8229"/>
    <cellStyle name="RowTitles1-Detail 2 2 2 2 3 2 3 2 3" xfId="8230"/>
    <cellStyle name="RowTitles1-Detail 2 2 2 2 3 2 3 3" xfId="8231"/>
    <cellStyle name="RowTitles1-Detail 2 2 2 2 3 2 3 3 2" xfId="8232"/>
    <cellStyle name="RowTitles1-Detail 2 2 2 2 3 2 3 3 2 2" xfId="8233"/>
    <cellStyle name="RowTitles1-Detail 2 2 2 2 3 2 3 4" xfId="8234"/>
    <cellStyle name="RowTitles1-Detail 2 2 2 2 3 2 3 4 2" xfId="8235"/>
    <cellStyle name="RowTitles1-Detail 2 2 2 2 3 2 3 5" xfId="8236"/>
    <cellStyle name="RowTitles1-Detail 2 2 2 2 3 2 4" xfId="8237"/>
    <cellStyle name="RowTitles1-Detail 2 2 2 2 3 2 4 2" xfId="8238"/>
    <cellStyle name="RowTitles1-Detail 2 2 2 2 3 2 5" xfId="8239"/>
    <cellStyle name="RowTitles1-Detail 2 2 2 2 3 2 5 2" xfId="8240"/>
    <cellStyle name="RowTitles1-Detail 2 2 2 2 3 2 5 2 2" xfId="8241"/>
    <cellStyle name="RowTitles1-Detail 2 2 2 2 3 2 5 3" xfId="8242"/>
    <cellStyle name="RowTitles1-Detail 2 2 2 2 3 2 6" xfId="8243"/>
    <cellStyle name="RowTitles1-Detail 2 2 2 2 3 2 6 2" xfId="8244"/>
    <cellStyle name="RowTitles1-Detail 2 2 2 2 3 2 6 2 2" xfId="8245"/>
    <cellStyle name="RowTitles1-Detail 2 2 2 2 3 2 7" xfId="8246"/>
    <cellStyle name="RowTitles1-Detail 2 2 2 2 3 2 7 2" xfId="8247"/>
    <cellStyle name="RowTitles1-Detail 2 2 2 2 3 2 8" xfId="8248"/>
    <cellStyle name="RowTitles1-Detail 2 2 2 2 3 3" xfId="8249"/>
    <cellStyle name="RowTitles1-Detail 2 2 2 2 3 3 2" xfId="8250"/>
    <cellStyle name="RowTitles1-Detail 2 2 2 2 3 3 2 2" xfId="8251"/>
    <cellStyle name="RowTitles1-Detail 2 2 2 2 3 3 2 2 2" xfId="8252"/>
    <cellStyle name="RowTitles1-Detail 2 2 2 2 3 3 2 2 2 2" xfId="8253"/>
    <cellStyle name="RowTitles1-Detail 2 2 2 2 3 3 2 2 3" xfId="8254"/>
    <cellStyle name="RowTitles1-Detail 2 2 2 2 3 3 2 3" xfId="8255"/>
    <cellStyle name="RowTitles1-Detail 2 2 2 2 3 3 2 3 2" xfId="8256"/>
    <cellStyle name="RowTitles1-Detail 2 2 2 2 3 3 2 3 2 2" xfId="8257"/>
    <cellStyle name="RowTitles1-Detail 2 2 2 2 3 3 2 4" xfId="8258"/>
    <cellStyle name="RowTitles1-Detail 2 2 2 2 3 3 2 4 2" xfId="8259"/>
    <cellStyle name="RowTitles1-Detail 2 2 2 2 3 3 2 5" xfId="8260"/>
    <cellStyle name="RowTitles1-Detail 2 2 2 2 3 3 3" xfId="8261"/>
    <cellStyle name="RowTitles1-Detail 2 2 2 2 3 3 3 2" xfId="8262"/>
    <cellStyle name="RowTitles1-Detail 2 2 2 2 3 3 3 2 2" xfId="8263"/>
    <cellStyle name="RowTitles1-Detail 2 2 2 2 3 3 3 2 2 2" xfId="8264"/>
    <cellStyle name="RowTitles1-Detail 2 2 2 2 3 3 3 2 3" xfId="8265"/>
    <cellStyle name="RowTitles1-Detail 2 2 2 2 3 3 3 3" xfId="8266"/>
    <cellStyle name="RowTitles1-Detail 2 2 2 2 3 3 3 3 2" xfId="8267"/>
    <cellStyle name="RowTitles1-Detail 2 2 2 2 3 3 3 3 2 2" xfId="8268"/>
    <cellStyle name="RowTitles1-Detail 2 2 2 2 3 3 3 4" xfId="8269"/>
    <cellStyle name="RowTitles1-Detail 2 2 2 2 3 3 3 4 2" xfId="8270"/>
    <cellStyle name="RowTitles1-Detail 2 2 2 2 3 3 3 5" xfId="8271"/>
    <cellStyle name="RowTitles1-Detail 2 2 2 2 3 3 4" xfId="8272"/>
    <cellStyle name="RowTitles1-Detail 2 2 2 2 3 3 4 2" xfId="8273"/>
    <cellStyle name="RowTitles1-Detail 2 2 2 2 3 3 5" xfId="8274"/>
    <cellStyle name="RowTitles1-Detail 2 2 2 2 3 3 5 2" xfId="8275"/>
    <cellStyle name="RowTitles1-Detail 2 2 2 2 3 3 5 2 2" xfId="8276"/>
    <cellStyle name="RowTitles1-Detail 2 2 2 2 3 4" xfId="8277"/>
    <cellStyle name="RowTitles1-Detail 2 2 2 2 3 4 2" xfId="8278"/>
    <cellStyle name="RowTitles1-Detail 2 2 2 2 3 4 2 2" xfId="8279"/>
    <cellStyle name="RowTitles1-Detail 2 2 2 2 3 4 2 2 2" xfId="8280"/>
    <cellStyle name="RowTitles1-Detail 2 2 2 2 3 4 2 2 2 2" xfId="8281"/>
    <cellStyle name="RowTitles1-Detail 2 2 2 2 3 4 2 2 3" xfId="8282"/>
    <cellStyle name="RowTitles1-Detail 2 2 2 2 3 4 2 3" xfId="8283"/>
    <cellStyle name="RowTitles1-Detail 2 2 2 2 3 4 2 3 2" xfId="8284"/>
    <cellStyle name="RowTitles1-Detail 2 2 2 2 3 4 2 3 2 2" xfId="8285"/>
    <cellStyle name="RowTitles1-Detail 2 2 2 2 3 4 2 4" xfId="8286"/>
    <cellStyle name="RowTitles1-Detail 2 2 2 2 3 4 2 4 2" xfId="8287"/>
    <cellStyle name="RowTitles1-Detail 2 2 2 2 3 4 2 5" xfId="8288"/>
    <cellStyle name="RowTitles1-Detail 2 2 2 2 3 4 3" xfId="8289"/>
    <cellStyle name="RowTitles1-Detail 2 2 2 2 3 4 3 2" xfId="8290"/>
    <cellStyle name="RowTitles1-Detail 2 2 2 2 3 4 3 2 2" xfId="8291"/>
    <cellStyle name="RowTitles1-Detail 2 2 2 2 3 4 3 2 2 2" xfId="8292"/>
    <cellStyle name="RowTitles1-Detail 2 2 2 2 3 4 3 2 3" xfId="8293"/>
    <cellStyle name="RowTitles1-Detail 2 2 2 2 3 4 3 3" xfId="8294"/>
    <cellStyle name="RowTitles1-Detail 2 2 2 2 3 4 3 3 2" xfId="8295"/>
    <cellStyle name="RowTitles1-Detail 2 2 2 2 3 4 3 3 2 2" xfId="8296"/>
    <cellStyle name="RowTitles1-Detail 2 2 2 2 3 4 3 4" xfId="8297"/>
    <cellStyle name="RowTitles1-Detail 2 2 2 2 3 4 3 4 2" xfId="8298"/>
    <cellStyle name="RowTitles1-Detail 2 2 2 2 3 4 3 5" xfId="8299"/>
    <cellStyle name="RowTitles1-Detail 2 2 2 2 3 4 4" xfId="8300"/>
    <cellStyle name="RowTitles1-Detail 2 2 2 2 3 4 4 2" xfId="8301"/>
    <cellStyle name="RowTitles1-Detail 2 2 2 2 3 4 4 2 2" xfId="8302"/>
    <cellStyle name="RowTitles1-Detail 2 2 2 2 3 4 4 3" xfId="8303"/>
    <cellStyle name="RowTitles1-Detail 2 2 2 2 3 4 5" xfId="8304"/>
    <cellStyle name="RowTitles1-Detail 2 2 2 2 3 4 5 2" xfId="8305"/>
    <cellStyle name="RowTitles1-Detail 2 2 2 2 3 4 5 2 2" xfId="8306"/>
    <cellStyle name="RowTitles1-Detail 2 2 2 2 3 4 6" xfId="8307"/>
    <cellStyle name="RowTitles1-Detail 2 2 2 2 3 4 6 2" xfId="8308"/>
    <cellStyle name="RowTitles1-Detail 2 2 2 2 3 4 7" xfId="8309"/>
    <cellStyle name="RowTitles1-Detail 2 2 2 2 3 5" xfId="8310"/>
    <cellStyle name="RowTitles1-Detail 2 2 2 2 3 5 2" xfId="8311"/>
    <cellStyle name="RowTitles1-Detail 2 2 2 2 3 5 2 2" xfId="8312"/>
    <cellStyle name="RowTitles1-Detail 2 2 2 2 3 5 2 2 2" xfId="8313"/>
    <cellStyle name="RowTitles1-Detail 2 2 2 2 3 5 2 2 2 2" xfId="8314"/>
    <cellStyle name="RowTitles1-Detail 2 2 2 2 3 5 2 2 3" xfId="8315"/>
    <cellStyle name="RowTitles1-Detail 2 2 2 2 3 5 2 3" xfId="8316"/>
    <cellStyle name="RowTitles1-Detail 2 2 2 2 3 5 2 3 2" xfId="8317"/>
    <cellStyle name="RowTitles1-Detail 2 2 2 2 3 5 2 3 2 2" xfId="8318"/>
    <cellStyle name="RowTitles1-Detail 2 2 2 2 3 5 2 4" xfId="8319"/>
    <cellStyle name="RowTitles1-Detail 2 2 2 2 3 5 2 4 2" xfId="8320"/>
    <cellStyle name="RowTitles1-Detail 2 2 2 2 3 5 2 5" xfId="8321"/>
    <cellStyle name="RowTitles1-Detail 2 2 2 2 3 5 3" xfId="8322"/>
    <cellStyle name="RowTitles1-Detail 2 2 2 2 3 5 3 2" xfId="8323"/>
    <cellStyle name="RowTitles1-Detail 2 2 2 2 3 5 3 2 2" xfId="8324"/>
    <cellStyle name="RowTitles1-Detail 2 2 2 2 3 5 3 2 2 2" xfId="8325"/>
    <cellStyle name="RowTitles1-Detail 2 2 2 2 3 5 3 2 3" xfId="8326"/>
    <cellStyle name="RowTitles1-Detail 2 2 2 2 3 5 3 3" xfId="8327"/>
    <cellStyle name="RowTitles1-Detail 2 2 2 2 3 5 3 3 2" xfId="8328"/>
    <cellStyle name="RowTitles1-Detail 2 2 2 2 3 5 3 3 2 2" xfId="8329"/>
    <cellStyle name="RowTitles1-Detail 2 2 2 2 3 5 3 4" xfId="8330"/>
    <cellStyle name="RowTitles1-Detail 2 2 2 2 3 5 3 4 2" xfId="8331"/>
    <cellStyle name="RowTitles1-Detail 2 2 2 2 3 5 3 5" xfId="8332"/>
    <cellStyle name="RowTitles1-Detail 2 2 2 2 3 5 4" xfId="8333"/>
    <cellStyle name="RowTitles1-Detail 2 2 2 2 3 5 4 2" xfId="8334"/>
    <cellStyle name="RowTitles1-Detail 2 2 2 2 3 5 4 2 2" xfId="8335"/>
    <cellStyle name="RowTitles1-Detail 2 2 2 2 3 5 4 3" xfId="8336"/>
    <cellStyle name="RowTitles1-Detail 2 2 2 2 3 5 5" xfId="8337"/>
    <cellStyle name="RowTitles1-Detail 2 2 2 2 3 5 5 2" xfId="8338"/>
    <cellStyle name="RowTitles1-Detail 2 2 2 2 3 5 5 2 2" xfId="8339"/>
    <cellStyle name="RowTitles1-Detail 2 2 2 2 3 5 6" xfId="8340"/>
    <cellStyle name="RowTitles1-Detail 2 2 2 2 3 5 6 2" xfId="8341"/>
    <cellStyle name="RowTitles1-Detail 2 2 2 2 3 5 7" xfId="8342"/>
    <cellStyle name="RowTitles1-Detail 2 2 2 2 3 6" xfId="8343"/>
    <cellStyle name="RowTitles1-Detail 2 2 2 2 3 6 2" xfId="8344"/>
    <cellStyle name="RowTitles1-Detail 2 2 2 2 3 6 2 2" xfId="8345"/>
    <cellStyle name="RowTitles1-Detail 2 2 2 2 3 6 2 2 2" xfId="8346"/>
    <cellStyle name="RowTitles1-Detail 2 2 2 2 3 6 2 2 2 2" xfId="8347"/>
    <cellStyle name="RowTitles1-Detail 2 2 2 2 3 6 2 2 3" xfId="8348"/>
    <cellStyle name="RowTitles1-Detail 2 2 2 2 3 6 2 3" xfId="8349"/>
    <cellStyle name="RowTitles1-Detail 2 2 2 2 3 6 2 3 2" xfId="8350"/>
    <cellStyle name="RowTitles1-Detail 2 2 2 2 3 6 2 3 2 2" xfId="8351"/>
    <cellStyle name="RowTitles1-Detail 2 2 2 2 3 6 2 4" xfId="8352"/>
    <cellStyle name="RowTitles1-Detail 2 2 2 2 3 6 2 4 2" xfId="8353"/>
    <cellStyle name="RowTitles1-Detail 2 2 2 2 3 6 2 5" xfId="8354"/>
    <cellStyle name="RowTitles1-Detail 2 2 2 2 3 6 3" xfId="8355"/>
    <cellStyle name="RowTitles1-Detail 2 2 2 2 3 6 3 2" xfId="8356"/>
    <cellStyle name="RowTitles1-Detail 2 2 2 2 3 6 3 2 2" xfId="8357"/>
    <cellStyle name="RowTitles1-Detail 2 2 2 2 3 6 3 2 2 2" xfId="8358"/>
    <cellStyle name="RowTitles1-Detail 2 2 2 2 3 6 3 2 3" xfId="8359"/>
    <cellStyle name="RowTitles1-Detail 2 2 2 2 3 6 3 3" xfId="8360"/>
    <cellStyle name="RowTitles1-Detail 2 2 2 2 3 6 3 3 2" xfId="8361"/>
    <cellStyle name="RowTitles1-Detail 2 2 2 2 3 6 3 3 2 2" xfId="8362"/>
    <cellStyle name="RowTitles1-Detail 2 2 2 2 3 6 3 4" xfId="8363"/>
    <cellStyle name="RowTitles1-Detail 2 2 2 2 3 6 3 4 2" xfId="8364"/>
    <cellStyle name="RowTitles1-Detail 2 2 2 2 3 6 3 5" xfId="8365"/>
    <cellStyle name="RowTitles1-Detail 2 2 2 2 3 6 4" xfId="8366"/>
    <cellStyle name="RowTitles1-Detail 2 2 2 2 3 6 4 2" xfId="8367"/>
    <cellStyle name="RowTitles1-Detail 2 2 2 2 3 6 4 2 2" xfId="8368"/>
    <cellStyle name="RowTitles1-Detail 2 2 2 2 3 6 4 3" xfId="8369"/>
    <cellStyle name="RowTitles1-Detail 2 2 2 2 3 6 5" xfId="8370"/>
    <cellStyle name="RowTitles1-Detail 2 2 2 2 3 6 5 2" xfId="8371"/>
    <cellStyle name="RowTitles1-Detail 2 2 2 2 3 6 5 2 2" xfId="8372"/>
    <cellStyle name="RowTitles1-Detail 2 2 2 2 3 6 6" xfId="8373"/>
    <cellStyle name="RowTitles1-Detail 2 2 2 2 3 6 6 2" xfId="8374"/>
    <cellStyle name="RowTitles1-Detail 2 2 2 2 3 6 7" xfId="8375"/>
    <cellStyle name="RowTitles1-Detail 2 2 2 2 3 7" xfId="8376"/>
    <cellStyle name="RowTitles1-Detail 2 2 2 2 3 7 2" xfId="8377"/>
    <cellStyle name="RowTitles1-Detail 2 2 2 2 3 7 2 2" xfId="8378"/>
    <cellStyle name="RowTitles1-Detail 2 2 2 2 3 7 2 2 2" xfId="8379"/>
    <cellStyle name="RowTitles1-Detail 2 2 2 2 3 7 2 3" xfId="8380"/>
    <cellStyle name="RowTitles1-Detail 2 2 2 2 3 7 3" xfId="8381"/>
    <cellStyle name="RowTitles1-Detail 2 2 2 2 3 7 3 2" xfId="8382"/>
    <cellStyle name="RowTitles1-Detail 2 2 2 2 3 7 3 2 2" xfId="8383"/>
    <cellStyle name="RowTitles1-Detail 2 2 2 2 3 7 4" xfId="8384"/>
    <cellStyle name="RowTitles1-Detail 2 2 2 2 3 7 4 2" xfId="8385"/>
    <cellStyle name="RowTitles1-Detail 2 2 2 2 3 7 5" xfId="8386"/>
    <cellStyle name="RowTitles1-Detail 2 2 2 2 3 8" xfId="8387"/>
    <cellStyle name="RowTitles1-Detail 2 2 2 2 3 8 2" xfId="8388"/>
    <cellStyle name="RowTitles1-Detail 2 2 2 2 3 8 2 2" xfId="8389"/>
    <cellStyle name="RowTitles1-Detail 2 2 2 2 3 8 2 2 2" xfId="8390"/>
    <cellStyle name="RowTitles1-Detail 2 2 2 2 3 8 2 3" xfId="8391"/>
    <cellStyle name="RowTitles1-Detail 2 2 2 2 3 8 3" xfId="8392"/>
    <cellStyle name="RowTitles1-Detail 2 2 2 2 3 8 3 2" xfId="8393"/>
    <cellStyle name="RowTitles1-Detail 2 2 2 2 3 8 3 2 2" xfId="8394"/>
    <cellStyle name="RowTitles1-Detail 2 2 2 2 3 8 4" xfId="8395"/>
    <cellStyle name="RowTitles1-Detail 2 2 2 2 3 8 4 2" xfId="8396"/>
    <cellStyle name="RowTitles1-Detail 2 2 2 2 3 8 5" xfId="8397"/>
    <cellStyle name="RowTitles1-Detail 2 2 2 2 3 9" xfId="8398"/>
    <cellStyle name="RowTitles1-Detail 2 2 2 2 3 9 2" xfId="8399"/>
    <cellStyle name="RowTitles1-Detail 2 2 2 2 3 9 2 2" xfId="8400"/>
    <cellStyle name="RowTitles1-Detail 2 2 2 2 3_STUD aligned by INSTIT" xfId="8401"/>
    <cellStyle name="RowTitles1-Detail 2 2 2 2 4" xfId="8402"/>
    <cellStyle name="RowTitles1-Detail 2 2 2 2 4 2" xfId="8403"/>
    <cellStyle name="RowTitles1-Detail 2 2 2 2 4 2 2" xfId="8404"/>
    <cellStyle name="RowTitles1-Detail 2 2 2 2 4 2 2 2" xfId="8405"/>
    <cellStyle name="RowTitles1-Detail 2 2 2 2 4 2 2 2 2" xfId="8406"/>
    <cellStyle name="RowTitles1-Detail 2 2 2 2 4 2 2 2 2 2" xfId="8407"/>
    <cellStyle name="RowTitles1-Detail 2 2 2 2 4 2 2 2 3" xfId="8408"/>
    <cellStyle name="RowTitles1-Detail 2 2 2 2 4 2 2 3" xfId="8409"/>
    <cellStyle name="RowTitles1-Detail 2 2 2 2 4 2 2 3 2" xfId="8410"/>
    <cellStyle name="RowTitles1-Detail 2 2 2 2 4 2 2 3 2 2" xfId="8411"/>
    <cellStyle name="RowTitles1-Detail 2 2 2 2 4 2 2 4" xfId="8412"/>
    <cellStyle name="RowTitles1-Detail 2 2 2 2 4 2 2 4 2" xfId="8413"/>
    <cellStyle name="RowTitles1-Detail 2 2 2 2 4 2 2 5" xfId="8414"/>
    <cellStyle name="RowTitles1-Detail 2 2 2 2 4 2 3" xfId="8415"/>
    <cellStyle name="RowTitles1-Detail 2 2 2 2 4 2 3 2" xfId="8416"/>
    <cellStyle name="RowTitles1-Detail 2 2 2 2 4 2 3 2 2" xfId="8417"/>
    <cellStyle name="RowTitles1-Detail 2 2 2 2 4 2 3 2 2 2" xfId="8418"/>
    <cellStyle name="RowTitles1-Detail 2 2 2 2 4 2 3 2 3" xfId="8419"/>
    <cellStyle name="RowTitles1-Detail 2 2 2 2 4 2 3 3" xfId="8420"/>
    <cellStyle name="RowTitles1-Detail 2 2 2 2 4 2 3 3 2" xfId="8421"/>
    <cellStyle name="RowTitles1-Detail 2 2 2 2 4 2 3 3 2 2" xfId="8422"/>
    <cellStyle name="RowTitles1-Detail 2 2 2 2 4 2 3 4" xfId="8423"/>
    <cellStyle name="RowTitles1-Detail 2 2 2 2 4 2 3 4 2" xfId="8424"/>
    <cellStyle name="RowTitles1-Detail 2 2 2 2 4 2 3 5" xfId="8425"/>
    <cellStyle name="RowTitles1-Detail 2 2 2 2 4 2 4" xfId="8426"/>
    <cellStyle name="RowTitles1-Detail 2 2 2 2 4 2 4 2" xfId="8427"/>
    <cellStyle name="RowTitles1-Detail 2 2 2 2 4 2 5" xfId="8428"/>
    <cellStyle name="RowTitles1-Detail 2 2 2 2 4 2 5 2" xfId="8429"/>
    <cellStyle name="RowTitles1-Detail 2 2 2 2 4 2 5 2 2" xfId="8430"/>
    <cellStyle name="RowTitles1-Detail 2 2 2 2 4 2 5 3" xfId="8431"/>
    <cellStyle name="RowTitles1-Detail 2 2 2 2 4 2 6" xfId="8432"/>
    <cellStyle name="RowTitles1-Detail 2 2 2 2 4 2 6 2" xfId="8433"/>
    <cellStyle name="RowTitles1-Detail 2 2 2 2 4 2 6 2 2" xfId="8434"/>
    <cellStyle name="RowTitles1-Detail 2 2 2 2 4 3" xfId="8435"/>
    <cellStyle name="RowTitles1-Detail 2 2 2 2 4 3 2" xfId="8436"/>
    <cellStyle name="RowTitles1-Detail 2 2 2 2 4 3 2 2" xfId="8437"/>
    <cellStyle name="RowTitles1-Detail 2 2 2 2 4 3 2 2 2" xfId="8438"/>
    <cellStyle name="RowTitles1-Detail 2 2 2 2 4 3 2 2 2 2" xfId="8439"/>
    <cellStyle name="RowTitles1-Detail 2 2 2 2 4 3 2 2 3" xfId="8440"/>
    <cellStyle name="RowTitles1-Detail 2 2 2 2 4 3 2 3" xfId="8441"/>
    <cellStyle name="RowTitles1-Detail 2 2 2 2 4 3 2 3 2" xfId="8442"/>
    <cellStyle name="RowTitles1-Detail 2 2 2 2 4 3 2 3 2 2" xfId="8443"/>
    <cellStyle name="RowTitles1-Detail 2 2 2 2 4 3 2 4" xfId="8444"/>
    <cellStyle name="RowTitles1-Detail 2 2 2 2 4 3 2 4 2" xfId="8445"/>
    <cellStyle name="RowTitles1-Detail 2 2 2 2 4 3 2 5" xfId="8446"/>
    <cellStyle name="RowTitles1-Detail 2 2 2 2 4 3 3" xfId="8447"/>
    <cellStyle name="RowTitles1-Detail 2 2 2 2 4 3 3 2" xfId="8448"/>
    <cellStyle name="RowTitles1-Detail 2 2 2 2 4 3 3 2 2" xfId="8449"/>
    <cellStyle name="RowTitles1-Detail 2 2 2 2 4 3 3 2 2 2" xfId="8450"/>
    <cellStyle name="RowTitles1-Detail 2 2 2 2 4 3 3 2 3" xfId="8451"/>
    <cellStyle name="RowTitles1-Detail 2 2 2 2 4 3 3 3" xfId="8452"/>
    <cellStyle name="RowTitles1-Detail 2 2 2 2 4 3 3 3 2" xfId="8453"/>
    <cellStyle name="RowTitles1-Detail 2 2 2 2 4 3 3 3 2 2" xfId="8454"/>
    <cellStyle name="RowTitles1-Detail 2 2 2 2 4 3 3 4" xfId="8455"/>
    <cellStyle name="RowTitles1-Detail 2 2 2 2 4 3 3 4 2" xfId="8456"/>
    <cellStyle name="RowTitles1-Detail 2 2 2 2 4 3 3 5" xfId="8457"/>
    <cellStyle name="RowTitles1-Detail 2 2 2 2 4 3 4" xfId="8458"/>
    <cellStyle name="RowTitles1-Detail 2 2 2 2 4 3 4 2" xfId="8459"/>
    <cellStyle name="RowTitles1-Detail 2 2 2 2 4 3 5" xfId="8460"/>
    <cellStyle name="RowTitles1-Detail 2 2 2 2 4 3 5 2" xfId="8461"/>
    <cellStyle name="RowTitles1-Detail 2 2 2 2 4 3 5 2 2" xfId="8462"/>
    <cellStyle name="RowTitles1-Detail 2 2 2 2 4 3 6" xfId="8463"/>
    <cellStyle name="RowTitles1-Detail 2 2 2 2 4 3 6 2" xfId="8464"/>
    <cellStyle name="RowTitles1-Detail 2 2 2 2 4 3 7" xfId="8465"/>
    <cellStyle name="RowTitles1-Detail 2 2 2 2 4 4" xfId="8466"/>
    <cellStyle name="RowTitles1-Detail 2 2 2 2 4 4 2" xfId="8467"/>
    <cellStyle name="RowTitles1-Detail 2 2 2 2 4 4 2 2" xfId="8468"/>
    <cellStyle name="RowTitles1-Detail 2 2 2 2 4 4 2 2 2" xfId="8469"/>
    <cellStyle name="RowTitles1-Detail 2 2 2 2 4 4 2 2 2 2" xfId="8470"/>
    <cellStyle name="RowTitles1-Detail 2 2 2 2 4 4 2 2 3" xfId="8471"/>
    <cellStyle name="RowTitles1-Detail 2 2 2 2 4 4 2 3" xfId="8472"/>
    <cellStyle name="RowTitles1-Detail 2 2 2 2 4 4 2 3 2" xfId="8473"/>
    <cellStyle name="RowTitles1-Detail 2 2 2 2 4 4 2 3 2 2" xfId="8474"/>
    <cellStyle name="RowTitles1-Detail 2 2 2 2 4 4 2 4" xfId="8475"/>
    <cellStyle name="RowTitles1-Detail 2 2 2 2 4 4 2 4 2" xfId="8476"/>
    <cellStyle name="RowTitles1-Detail 2 2 2 2 4 4 2 5" xfId="8477"/>
    <cellStyle name="RowTitles1-Detail 2 2 2 2 4 4 3" xfId="8478"/>
    <cellStyle name="RowTitles1-Detail 2 2 2 2 4 4 3 2" xfId="8479"/>
    <cellStyle name="RowTitles1-Detail 2 2 2 2 4 4 3 2 2" xfId="8480"/>
    <cellStyle name="RowTitles1-Detail 2 2 2 2 4 4 3 2 2 2" xfId="8481"/>
    <cellStyle name="RowTitles1-Detail 2 2 2 2 4 4 3 2 3" xfId="8482"/>
    <cellStyle name="RowTitles1-Detail 2 2 2 2 4 4 3 3" xfId="8483"/>
    <cellStyle name="RowTitles1-Detail 2 2 2 2 4 4 3 3 2" xfId="8484"/>
    <cellStyle name="RowTitles1-Detail 2 2 2 2 4 4 3 3 2 2" xfId="8485"/>
    <cellStyle name="RowTitles1-Detail 2 2 2 2 4 4 3 4" xfId="8486"/>
    <cellStyle name="RowTitles1-Detail 2 2 2 2 4 4 3 4 2" xfId="8487"/>
    <cellStyle name="RowTitles1-Detail 2 2 2 2 4 4 3 5" xfId="8488"/>
    <cellStyle name="RowTitles1-Detail 2 2 2 2 4 4 4" xfId="8489"/>
    <cellStyle name="RowTitles1-Detail 2 2 2 2 4 4 4 2" xfId="8490"/>
    <cellStyle name="RowTitles1-Detail 2 2 2 2 4 4 5" xfId="8491"/>
    <cellStyle name="RowTitles1-Detail 2 2 2 2 4 4 5 2" xfId="8492"/>
    <cellStyle name="RowTitles1-Detail 2 2 2 2 4 4 5 2 2" xfId="8493"/>
    <cellStyle name="RowTitles1-Detail 2 2 2 2 4 4 5 3" xfId="8494"/>
    <cellStyle name="RowTitles1-Detail 2 2 2 2 4 4 6" xfId="8495"/>
    <cellStyle name="RowTitles1-Detail 2 2 2 2 4 4 6 2" xfId="8496"/>
    <cellStyle name="RowTitles1-Detail 2 2 2 2 4 4 6 2 2" xfId="8497"/>
    <cellStyle name="RowTitles1-Detail 2 2 2 2 4 4 7" xfId="8498"/>
    <cellStyle name="RowTitles1-Detail 2 2 2 2 4 4 7 2" xfId="8499"/>
    <cellStyle name="RowTitles1-Detail 2 2 2 2 4 4 8" xfId="8500"/>
    <cellStyle name="RowTitles1-Detail 2 2 2 2 4 5" xfId="8501"/>
    <cellStyle name="RowTitles1-Detail 2 2 2 2 4 5 2" xfId="8502"/>
    <cellStyle name="RowTitles1-Detail 2 2 2 2 4 5 2 2" xfId="8503"/>
    <cellStyle name="RowTitles1-Detail 2 2 2 2 4 5 2 2 2" xfId="8504"/>
    <cellStyle name="RowTitles1-Detail 2 2 2 2 4 5 2 2 2 2" xfId="8505"/>
    <cellStyle name="RowTitles1-Detail 2 2 2 2 4 5 2 2 3" xfId="8506"/>
    <cellStyle name="RowTitles1-Detail 2 2 2 2 4 5 2 3" xfId="8507"/>
    <cellStyle name="RowTitles1-Detail 2 2 2 2 4 5 2 3 2" xfId="8508"/>
    <cellStyle name="RowTitles1-Detail 2 2 2 2 4 5 2 3 2 2" xfId="8509"/>
    <cellStyle name="RowTitles1-Detail 2 2 2 2 4 5 2 4" xfId="8510"/>
    <cellStyle name="RowTitles1-Detail 2 2 2 2 4 5 2 4 2" xfId="8511"/>
    <cellStyle name="RowTitles1-Detail 2 2 2 2 4 5 2 5" xfId="8512"/>
    <cellStyle name="RowTitles1-Detail 2 2 2 2 4 5 3" xfId="8513"/>
    <cellStyle name="RowTitles1-Detail 2 2 2 2 4 5 3 2" xfId="8514"/>
    <cellStyle name="RowTitles1-Detail 2 2 2 2 4 5 3 2 2" xfId="8515"/>
    <cellStyle name="RowTitles1-Detail 2 2 2 2 4 5 3 2 2 2" xfId="8516"/>
    <cellStyle name="RowTitles1-Detail 2 2 2 2 4 5 3 2 3" xfId="8517"/>
    <cellStyle name="RowTitles1-Detail 2 2 2 2 4 5 3 3" xfId="8518"/>
    <cellStyle name="RowTitles1-Detail 2 2 2 2 4 5 3 3 2" xfId="8519"/>
    <cellStyle name="RowTitles1-Detail 2 2 2 2 4 5 3 3 2 2" xfId="8520"/>
    <cellStyle name="RowTitles1-Detail 2 2 2 2 4 5 3 4" xfId="8521"/>
    <cellStyle name="RowTitles1-Detail 2 2 2 2 4 5 3 4 2" xfId="8522"/>
    <cellStyle name="RowTitles1-Detail 2 2 2 2 4 5 3 5" xfId="8523"/>
    <cellStyle name="RowTitles1-Detail 2 2 2 2 4 5 4" xfId="8524"/>
    <cellStyle name="RowTitles1-Detail 2 2 2 2 4 5 4 2" xfId="8525"/>
    <cellStyle name="RowTitles1-Detail 2 2 2 2 4 5 4 2 2" xfId="8526"/>
    <cellStyle name="RowTitles1-Detail 2 2 2 2 4 5 4 3" xfId="8527"/>
    <cellStyle name="RowTitles1-Detail 2 2 2 2 4 5 5" xfId="8528"/>
    <cellStyle name="RowTitles1-Detail 2 2 2 2 4 5 5 2" xfId="8529"/>
    <cellStyle name="RowTitles1-Detail 2 2 2 2 4 5 5 2 2" xfId="8530"/>
    <cellStyle name="RowTitles1-Detail 2 2 2 2 4 5 6" xfId="8531"/>
    <cellStyle name="RowTitles1-Detail 2 2 2 2 4 5 6 2" xfId="8532"/>
    <cellStyle name="RowTitles1-Detail 2 2 2 2 4 5 7" xfId="8533"/>
    <cellStyle name="RowTitles1-Detail 2 2 2 2 4 6" xfId="8534"/>
    <cellStyle name="RowTitles1-Detail 2 2 2 2 4 6 2" xfId="8535"/>
    <cellStyle name="RowTitles1-Detail 2 2 2 2 4 6 2 2" xfId="8536"/>
    <cellStyle name="RowTitles1-Detail 2 2 2 2 4 6 2 2 2" xfId="8537"/>
    <cellStyle name="RowTitles1-Detail 2 2 2 2 4 6 2 2 2 2" xfId="8538"/>
    <cellStyle name="RowTitles1-Detail 2 2 2 2 4 6 2 2 3" xfId="8539"/>
    <cellStyle name="RowTitles1-Detail 2 2 2 2 4 6 2 3" xfId="8540"/>
    <cellStyle name="RowTitles1-Detail 2 2 2 2 4 6 2 3 2" xfId="8541"/>
    <cellStyle name="RowTitles1-Detail 2 2 2 2 4 6 2 3 2 2" xfId="8542"/>
    <cellStyle name="RowTitles1-Detail 2 2 2 2 4 6 2 4" xfId="8543"/>
    <cellStyle name="RowTitles1-Detail 2 2 2 2 4 6 2 4 2" xfId="8544"/>
    <cellStyle name="RowTitles1-Detail 2 2 2 2 4 6 2 5" xfId="8545"/>
    <cellStyle name="RowTitles1-Detail 2 2 2 2 4 6 3" xfId="8546"/>
    <cellStyle name="RowTitles1-Detail 2 2 2 2 4 6 3 2" xfId="8547"/>
    <cellStyle name="RowTitles1-Detail 2 2 2 2 4 6 3 2 2" xfId="8548"/>
    <cellStyle name="RowTitles1-Detail 2 2 2 2 4 6 3 2 2 2" xfId="8549"/>
    <cellStyle name="RowTitles1-Detail 2 2 2 2 4 6 3 2 3" xfId="8550"/>
    <cellStyle name="RowTitles1-Detail 2 2 2 2 4 6 3 3" xfId="8551"/>
    <cellStyle name="RowTitles1-Detail 2 2 2 2 4 6 3 3 2" xfId="8552"/>
    <cellStyle name="RowTitles1-Detail 2 2 2 2 4 6 3 3 2 2" xfId="8553"/>
    <cellStyle name="RowTitles1-Detail 2 2 2 2 4 6 3 4" xfId="8554"/>
    <cellStyle name="RowTitles1-Detail 2 2 2 2 4 6 3 4 2" xfId="8555"/>
    <cellStyle name="RowTitles1-Detail 2 2 2 2 4 6 3 5" xfId="8556"/>
    <cellStyle name="RowTitles1-Detail 2 2 2 2 4 6 4" xfId="8557"/>
    <cellStyle name="RowTitles1-Detail 2 2 2 2 4 6 4 2" xfId="8558"/>
    <cellStyle name="RowTitles1-Detail 2 2 2 2 4 6 4 2 2" xfId="8559"/>
    <cellStyle name="RowTitles1-Detail 2 2 2 2 4 6 4 3" xfId="8560"/>
    <cellStyle name="RowTitles1-Detail 2 2 2 2 4 6 5" xfId="8561"/>
    <cellStyle name="RowTitles1-Detail 2 2 2 2 4 6 5 2" xfId="8562"/>
    <cellStyle name="RowTitles1-Detail 2 2 2 2 4 6 5 2 2" xfId="8563"/>
    <cellStyle name="RowTitles1-Detail 2 2 2 2 4 6 6" xfId="8564"/>
    <cellStyle name="RowTitles1-Detail 2 2 2 2 4 6 6 2" xfId="8565"/>
    <cellStyle name="RowTitles1-Detail 2 2 2 2 4 6 7" xfId="8566"/>
    <cellStyle name="RowTitles1-Detail 2 2 2 2 4 7" xfId="8567"/>
    <cellStyle name="RowTitles1-Detail 2 2 2 2 4 7 2" xfId="8568"/>
    <cellStyle name="RowTitles1-Detail 2 2 2 2 4 7 2 2" xfId="8569"/>
    <cellStyle name="RowTitles1-Detail 2 2 2 2 4 7 2 2 2" xfId="8570"/>
    <cellStyle name="RowTitles1-Detail 2 2 2 2 4 7 2 3" xfId="8571"/>
    <cellStyle name="RowTitles1-Detail 2 2 2 2 4 7 3" xfId="8572"/>
    <cellStyle name="RowTitles1-Detail 2 2 2 2 4 7 3 2" xfId="8573"/>
    <cellStyle name="RowTitles1-Detail 2 2 2 2 4 7 3 2 2" xfId="8574"/>
    <cellStyle name="RowTitles1-Detail 2 2 2 2 4 7 4" xfId="8575"/>
    <cellStyle name="RowTitles1-Detail 2 2 2 2 4 7 4 2" xfId="8576"/>
    <cellStyle name="RowTitles1-Detail 2 2 2 2 4 7 5" xfId="8577"/>
    <cellStyle name="RowTitles1-Detail 2 2 2 2 4 8" xfId="8578"/>
    <cellStyle name="RowTitles1-Detail 2 2 2 2 4 8 2" xfId="8579"/>
    <cellStyle name="RowTitles1-Detail 2 2 2 2 4 9" xfId="8580"/>
    <cellStyle name="RowTitles1-Detail 2 2 2 2 4 9 2" xfId="8581"/>
    <cellStyle name="RowTitles1-Detail 2 2 2 2 4 9 2 2" xfId="8582"/>
    <cellStyle name="RowTitles1-Detail 2 2 2 2 4_STUD aligned by INSTIT" xfId="8583"/>
    <cellStyle name="RowTitles1-Detail 2 2 2 2 5" xfId="8584"/>
    <cellStyle name="RowTitles1-Detail 2 2 2 2 5 2" xfId="8585"/>
    <cellStyle name="RowTitles1-Detail 2 2 2 2 5 2 2" xfId="8586"/>
    <cellStyle name="RowTitles1-Detail 2 2 2 2 5 2 2 2" xfId="8587"/>
    <cellStyle name="RowTitles1-Detail 2 2 2 2 5 2 2 2 2" xfId="8588"/>
    <cellStyle name="RowTitles1-Detail 2 2 2 2 5 2 2 3" xfId="8589"/>
    <cellStyle name="RowTitles1-Detail 2 2 2 2 5 2 3" xfId="8590"/>
    <cellStyle name="RowTitles1-Detail 2 2 2 2 5 2 3 2" xfId="8591"/>
    <cellStyle name="RowTitles1-Detail 2 2 2 2 5 2 3 2 2" xfId="8592"/>
    <cellStyle name="RowTitles1-Detail 2 2 2 2 5 2 4" xfId="8593"/>
    <cellStyle name="RowTitles1-Detail 2 2 2 2 5 2 4 2" xfId="8594"/>
    <cellStyle name="RowTitles1-Detail 2 2 2 2 5 2 5" xfId="8595"/>
    <cellStyle name="RowTitles1-Detail 2 2 2 2 5 3" xfId="8596"/>
    <cellStyle name="RowTitles1-Detail 2 2 2 2 5 3 2" xfId="8597"/>
    <cellStyle name="RowTitles1-Detail 2 2 2 2 5 3 2 2" xfId="8598"/>
    <cellStyle name="RowTitles1-Detail 2 2 2 2 5 3 2 2 2" xfId="8599"/>
    <cellStyle name="RowTitles1-Detail 2 2 2 2 5 3 2 3" xfId="8600"/>
    <cellStyle name="RowTitles1-Detail 2 2 2 2 5 3 3" xfId="8601"/>
    <cellStyle name="RowTitles1-Detail 2 2 2 2 5 3 3 2" xfId="8602"/>
    <cellStyle name="RowTitles1-Detail 2 2 2 2 5 3 3 2 2" xfId="8603"/>
    <cellStyle name="RowTitles1-Detail 2 2 2 2 5 3 4" xfId="8604"/>
    <cellStyle name="RowTitles1-Detail 2 2 2 2 5 3 4 2" xfId="8605"/>
    <cellStyle name="RowTitles1-Detail 2 2 2 2 5 3 5" xfId="8606"/>
    <cellStyle name="RowTitles1-Detail 2 2 2 2 5 4" xfId="8607"/>
    <cellStyle name="RowTitles1-Detail 2 2 2 2 5 4 2" xfId="8608"/>
    <cellStyle name="RowTitles1-Detail 2 2 2 2 5 5" xfId="8609"/>
    <cellStyle name="RowTitles1-Detail 2 2 2 2 5 5 2" xfId="8610"/>
    <cellStyle name="RowTitles1-Detail 2 2 2 2 5 5 2 2" xfId="8611"/>
    <cellStyle name="RowTitles1-Detail 2 2 2 2 5 5 3" xfId="8612"/>
    <cellStyle name="RowTitles1-Detail 2 2 2 2 5 6" xfId="8613"/>
    <cellStyle name="RowTitles1-Detail 2 2 2 2 5 6 2" xfId="8614"/>
    <cellStyle name="RowTitles1-Detail 2 2 2 2 5 6 2 2" xfId="8615"/>
    <cellStyle name="RowTitles1-Detail 2 2 2 2 6" xfId="8616"/>
    <cellStyle name="RowTitles1-Detail 2 2 2 2 6 2" xfId="8617"/>
    <cellStyle name="RowTitles1-Detail 2 2 2 2 6 2 2" xfId="8618"/>
    <cellStyle name="RowTitles1-Detail 2 2 2 2 6 2 2 2" xfId="8619"/>
    <cellStyle name="RowTitles1-Detail 2 2 2 2 6 2 2 2 2" xfId="8620"/>
    <cellStyle name="RowTitles1-Detail 2 2 2 2 6 2 2 3" xfId="8621"/>
    <cellStyle name="RowTitles1-Detail 2 2 2 2 6 2 3" xfId="8622"/>
    <cellStyle name="RowTitles1-Detail 2 2 2 2 6 2 3 2" xfId="8623"/>
    <cellStyle name="RowTitles1-Detail 2 2 2 2 6 2 3 2 2" xfId="8624"/>
    <cellStyle name="RowTitles1-Detail 2 2 2 2 6 2 4" xfId="8625"/>
    <cellStyle name="RowTitles1-Detail 2 2 2 2 6 2 4 2" xfId="8626"/>
    <cellStyle name="RowTitles1-Detail 2 2 2 2 6 2 5" xfId="8627"/>
    <cellStyle name="RowTitles1-Detail 2 2 2 2 6 3" xfId="8628"/>
    <cellStyle name="RowTitles1-Detail 2 2 2 2 6 3 2" xfId="8629"/>
    <cellStyle name="RowTitles1-Detail 2 2 2 2 6 3 2 2" xfId="8630"/>
    <cellStyle name="RowTitles1-Detail 2 2 2 2 6 3 2 2 2" xfId="8631"/>
    <cellStyle name="RowTitles1-Detail 2 2 2 2 6 3 2 3" xfId="8632"/>
    <cellStyle name="RowTitles1-Detail 2 2 2 2 6 3 3" xfId="8633"/>
    <cellStyle name="RowTitles1-Detail 2 2 2 2 6 3 3 2" xfId="8634"/>
    <cellStyle name="RowTitles1-Detail 2 2 2 2 6 3 3 2 2" xfId="8635"/>
    <cellStyle name="RowTitles1-Detail 2 2 2 2 6 3 4" xfId="8636"/>
    <cellStyle name="RowTitles1-Detail 2 2 2 2 6 3 4 2" xfId="8637"/>
    <cellStyle name="RowTitles1-Detail 2 2 2 2 6 3 5" xfId="8638"/>
    <cellStyle name="RowTitles1-Detail 2 2 2 2 6 4" xfId="8639"/>
    <cellStyle name="RowTitles1-Detail 2 2 2 2 6 4 2" xfId="8640"/>
    <cellStyle name="RowTitles1-Detail 2 2 2 2 6 5" xfId="8641"/>
    <cellStyle name="RowTitles1-Detail 2 2 2 2 6 5 2" xfId="8642"/>
    <cellStyle name="RowTitles1-Detail 2 2 2 2 6 5 2 2" xfId="8643"/>
    <cellStyle name="RowTitles1-Detail 2 2 2 2 6 6" xfId="8644"/>
    <cellStyle name="RowTitles1-Detail 2 2 2 2 6 6 2" xfId="8645"/>
    <cellStyle name="RowTitles1-Detail 2 2 2 2 6 7" xfId="8646"/>
    <cellStyle name="RowTitles1-Detail 2 2 2 2 7" xfId="8647"/>
    <cellStyle name="RowTitles1-Detail 2 2 2 2 7 2" xfId="8648"/>
    <cellStyle name="RowTitles1-Detail 2 2 2 2 7 2 2" xfId="8649"/>
    <cellStyle name="RowTitles1-Detail 2 2 2 2 7 2 2 2" xfId="8650"/>
    <cellStyle name="RowTitles1-Detail 2 2 2 2 7 2 2 2 2" xfId="8651"/>
    <cellStyle name="RowTitles1-Detail 2 2 2 2 7 2 2 3" xfId="8652"/>
    <cellStyle name="RowTitles1-Detail 2 2 2 2 7 2 3" xfId="8653"/>
    <cellStyle name="RowTitles1-Detail 2 2 2 2 7 2 3 2" xfId="8654"/>
    <cellStyle name="RowTitles1-Detail 2 2 2 2 7 2 3 2 2" xfId="8655"/>
    <cellStyle name="RowTitles1-Detail 2 2 2 2 7 2 4" xfId="8656"/>
    <cellStyle name="RowTitles1-Detail 2 2 2 2 7 2 4 2" xfId="8657"/>
    <cellStyle name="RowTitles1-Detail 2 2 2 2 7 2 5" xfId="8658"/>
    <cellStyle name="RowTitles1-Detail 2 2 2 2 7 3" xfId="8659"/>
    <cellStyle name="RowTitles1-Detail 2 2 2 2 7 3 2" xfId="8660"/>
    <cellStyle name="RowTitles1-Detail 2 2 2 2 7 3 2 2" xfId="8661"/>
    <cellStyle name="RowTitles1-Detail 2 2 2 2 7 3 2 2 2" xfId="8662"/>
    <cellStyle name="RowTitles1-Detail 2 2 2 2 7 3 2 3" xfId="8663"/>
    <cellStyle name="RowTitles1-Detail 2 2 2 2 7 3 3" xfId="8664"/>
    <cellStyle name="RowTitles1-Detail 2 2 2 2 7 3 3 2" xfId="8665"/>
    <cellStyle name="RowTitles1-Detail 2 2 2 2 7 3 3 2 2" xfId="8666"/>
    <cellStyle name="RowTitles1-Detail 2 2 2 2 7 3 4" xfId="8667"/>
    <cellStyle name="RowTitles1-Detail 2 2 2 2 7 3 4 2" xfId="8668"/>
    <cellStyle name="RowTitles1-Detail 2 2 2 2 7 3 5" xfId="8669"/>
    <cellStyle name="RowTitles1-Detail 2 2 2 2 7 4" xfId="8670"/>
    <cellStyle name="RowTitles1-Detail 2 2 2 2 7 4 2" xfId="8671"/>
    <cellStyle name="RowTitles1-Detail 2 2 2 2 7 5" xfId="8672"/>
    <cellStyle name="RowTitles1-Detail 2 2 2 2 7 5 2" xfId="8673"/>
    <cellStyle name="RowTitles1-Detail 2 2 2 2 7 5 2 2" xfId="8674"/>
    <cellStyle name="RowTitles1-Detail 2 2 2 2 7 5 3" xfId="8675"/>
    <cellStyle name="RowTitles1-Detail 2 2 2 2 7 6" xfId="8676"/>
    <cellStyle name="RowTitles1-Detail 2 2 2 2 7 6 2" xfId="8677"/>
    <cellStyle name="RowTitles1-Detail 2 2 2 2 7 6 2 2" xfId="8678"/>
    <cellStyle name="RowTitles1-Detail 2 2 2 2 7 7" xfId="8679"/>
    <cellStyle name="RowTitles1-Detail 2 2 2 2 7 7 2" xfId="8680"/>
    <cellStyle name="RowTitles1-Detail 2 2 2 2 7 8" xfId="8681"/>
    <cellStyle name="RowTitles1-Detail 2 2 2 2 8" xfId="8682"/>
    <cellStyle name="RowTitles1-Detail 2 2 2 2 8 2" xfId="8683"/>
    <cellStyle name="RowTitles1-Detail 2 2 2 2 8 2 2" xfId="8684"/>
    <cellStyle name="RowTitles1-Detail 2 2 2 2 8 2 2 2" xfId="8685"/>
    <cellStyle name="RowTitles1-Detail 2 2 2 2 8 2 2 2 2" xfId="8686"/>
    <cellStyle name="RowTitles1-Detail 2 2 2 2 8 2 2 3" xfId="8687"/>
    <cellStyle name="RowTitles1-Detail 2 2 2 2 8 2 3" xfId="8688"/>
    <cellStyle name="RowTitles1-Detail 2 2 2 2 8 2 3 2" xfId="8689"/>
    <cellStyle name="RowTitles1-Detail 2 2 2 2 8 2 3 2 2" xfId="8690"/>
    <cellStyle name="RowTitles1-Detail 2 2 2 2 8 2 4" xfId="8691"/>
    <cellStyle name="RowTitles1-Detail 2 2 2 2 8 2 4 2" xfId="8692"/>
    <cellStyle name="RowTitles1-Detail 2 2 2 2 8 2 5" xfId="8693"/>
    <cellStyle name="RowTitles1-Detail 2 2 2 2 8 3" xfId="8694"/>
    <cellStyle name="RowTitles1-Detail 2 2 2 2 8 3 2" xfId="8695"/>
    <cellStyle name="RowTitles1-Detail 2 2 2 2 8 3 2 2" xfId="8696"/>
    <cellStyle name="RowTitles1-Detail 2 2 2 2 8 3 2 2 2" xfId="8697"/>
    <cellStyle name="RowTitles1-Detail 2 2 2 2 8 3 2 3" xfId="8698"/>
    <cellStyle name="RowTitles1-Detail 2 2 2 2 8 3 3" xfId="8699"/>
    <cellStyle name="RowTitles1-Detail 2 2 2 2 8 3 3 2" xfId="8700"/>
    <cellStyle name="RowTitles1-Detail 2 2 2 2 8 3 3 2 2" xfId="8701"/>
    <cellStyle name="RowTitles1-Detail 2 2 2 2 8 3 4" xfId="8702"/>
    <cellStyle name="RowTitles1-Detail 2 2 2 2 8 3 4 2" xfId="8703"/>
    <cellStyle name="RowTitles1-Detail 2 2 2 2 8 3 5" xfId="8704"/>
    <cellStyle name="RowTitles1-Detail 2 2 2 2 8 4" xfId="8705"/>
    <cellStyle name="RowTitles1-Detail 2 2 2 2 8 4 2" xfId="8706"/>
    <cellStyle name="RowTitles1-Detail 2 2 2 2 8 4 2 2" xfId="8707"/>
    <cellStyle name="RowTitles1-Detail 2 2 2 2 8 4 3" xfId="8708"/>
    <cellStyle name="RowTitles1-Detail 2 2 2 2 8 5" xfId="8709"/>
    <cellStyle name="RowTitles1-Detail 2 2 2 2 8 5 2" xfId="8710"/>
    <cellStyle name="RowTitles1-Detail 2 2 2 2 8 5 2 2" xfId="8711"/>
    <cellStyle name="RowTitles1-Detail 2 2 2 2 8 6" xfId="8712"/>
    <cellStyle name="RowTitles1-Detail 2 2 2 2 8 6 2" xfId="8713"/>
    <cellStyle name="RowTitles1-Detail 2 2 2 2 8 7" xfId="8714"/>
    <cellStyle name="RowTitles1-Detail 2 2 2 2 9" xfId="8715"/>
    <cellStyle name="RowTitles1-Detail 2 2 2 2 9 2" xfId="8716"/>
    <cellStyle name="RowTitles1-Detail 2 2 2 2 9 2 2" xfId="8717"/>
    <cellStyle name="RowTitles1-Detail 2 2 2 2 9 2 2 2" xfId="8718"/>
    <cellStyle name="RowTitles1-Detail 2 2 2 2 9 2 2 2 2" xfId="8719"/>
    <cellStyle name="RowTitles1-Detail 2 2 2 2 9 2 2 3" xfId="8720"/>
    <cellStyle name="RowTitles1-Detail 2 2 2 2 9 2 3" xfId="8721"/>
    <cellStyle name="RowTitles1-Detail 2 2 2 2 9 2 3 2" xfId="8722"/>
    <cellStyle name="RowTitles1-Detail 2 2 2 2 9 2 3 2 2" xfId="8723"/>
    <cellStyle name="RowTitles1-Detail 2 2 2 2 9 2 4" xfId="8724"/>
    <cellStyle name="RowTitles1-Detail 2 2 2 2 9 2 4 2" xfId="8725"/>
    <cellStyle name="RowTitles1-Detail 2 2 2 2 9 2 5" xfId="8726"/>
    <cellStyle name="RowTitles1-Detail 2 2 2 2 9 3" xfId="8727"/>
    <cellStyle name="RowTitles1-Detail 2 2 2 2 9 3 2" xfId="8728"/>
    <cellStyle name="RowTitles1-Detail 2 2 2 2 9 3 2 2" xfId="8729"/>
    <cellStyle name="RowTitles1-Detail 2 2 2 2 9 3 2 2 2" xfId="8730"/>
    <cellStyle name="RowTitles1-Detail 2 2 2 2 9 3 2 3" xfId="8731"/>
    <cellStyle name="RowTitles1-Detail 2 2 2 2 9 3 3" xfId="8732"/>
    <cellStyle name="RowTitles1-Detail 2 2 2 2 9 3 3 2" xfId="8733"/>
    <cellStyle name="RowTitles1-Detail 2 2 2 2 9 3 3 2 2" xfId="8734"/>
    <cellStyle name="RowTitles1-Detail 2 2 2 2 9 3 4" xfId="8735"/>
    <cellStyle name="RowTitles1-Detail 2 2 2 2 9 3 4 2" xfId="8736"/>
    <cellStyle name="RowTitles1-Detail 2 2 2 2 9 3 5" xfId="8737"/>
    <cellStyle name="RowTitles1-Detail 2 2 2 2 9 4" xfId="8738"/>
    <cellStyle name="RowTitles1-Detail 2 2 2 2 9 4 2" xfId="8739"/>
    <cellStyle name="RowTitles1-Detail 2 2 2 2 9 4 2 2" xfId="8740"/>
    <cellStyle name="RowTitles1-Detail 2 2 2 2 9 4 3" xfId="8741"/>
    <cellStyle name="RowTitles1-Detail 2 2 2 2 9 5" xfId="8742"/>
    <cellStyle name="RowTitles1-Detail 2 2 2 2 9 5 2" xfId="8743"/>
    <cellStyle name="RowTitles1-Detail 2 2 2 2 9 5 2 2" xfId="8744"/>
    <cellStyle name="RowTitles1-Detail 2 2 2 2 9 6" xfId="8745"/>
    <cellStyle name="RowTitles1-Detail 2 2 2 2 9 6 2" xfId="8746"/>
    <cellStyle name="RowTitles1-Detail 2 2 2 2 9 7" xfId="8747"/>
    <cellStyle name="RowTitles1-Detail 2 2 2 2_STUD aligned by INSTIT" xfId="8748"/>
    <cellStyle name="RowTitles1-Detail 2 2 2 3" xfId="8749"/>
    <cellStyle name="RowTitles1-Detail 2 2 2 3 2" xfId="8750"/>
    <cellStyle name="RowTitles1-Detail 2 2 2 3 2 2" xfId="8751"/>
    <cellStyle name="RowTitles1-Detail 2 2 2 3 2 2 2" xfId="8752"/>
    <cellStyle name="RowTitles1-Detail 2 2 2 3 2 2 2 2" xfId="8753"/>
    <cellStyle name="RowTitles1-Detail 2 2 2 3 2 2 2 2 2" xfId="8754"/>
    <cellStyle name="RowTitles1-Detail 2 2 2 3 2 2 2 3" xfId="8755"/>
    <cellStyle name="RowTitles1-Detail 2 2 2 3 2 2 3" xfId="8756"/>
    <cellStyle name="RowTitles1-Detail 2 2 2 3 2 2 3 2" xfId="8757"/>
    <cellStyle name="RowTitles1-Detail 2 2 2 3 2 2 3 2 2" xfId="8758"/>
    <cellStyle name="RowTitles1-Detail 2 2 2 3 2 2 4" xfId="8759"/>
    <cellStyle name="RowTitles1-Detail 2 2 2 3 2 2 4 2" xfId="8760"/>
    <cellStyle name="RowTitles1-Detail 2 2 2 3 2 2 5" xfId="8761"/>
    <cellStyle name="RowTitles1-Detail 2 2 2 3 2 3" xfId="8762"/>
    <cellStyle name="RowTitles1-Detail 2 2 2 3 2 3 2" xfId="8763"/>
    <cellStyle name="RowTitles1-Detail 2 2 2 3 2 3 2 2" xfId="8764"/>
    <cellStyle name="RowTitles1-Detail 2 2 2 3 2 3 2 2 2" xfId="8765"/>
    <cellStyle name="RowTitles1-Detail 2 2 2 3 2 3 2 3" xfId="8766"/>
    <cellStyle name="RowTitles1-Detail 2 2 2 3 2 3 3" xfId="8767"/>
    <cellStyle name="RowTitles1-Detail 2 2 2 3 2 3 3 2" xfId="8768"/>
    <cellStyle name="RowTitles1-Detail 2 2 2 3 2 3 3 2 2" xfId="8769"/>
    <cellStyle name="RowTitles1-Detail 2 2 2 3 2 3 4" xfId="8770"/>
    <cellStyle name="RowTitles1-Detail 2 2 2 3 2 3 4 2" xfId="8771"/>
    <cellStyle name="RowTitles1-Detail 2 2 2 3 2 3 5" xfId="8772"/>
    <cellStyle name="RowTitles1-Detail 2 2 2 3 2 4" xfId="8773"/>
    <cellStyle name="RowTitles1-Detail 2 2 2 3 2 4 2" xfId="8774"/>
    <cellStyle name="RowTitles1-Detail 2 2 2 3 2 5" xfId="8775"/>
    <cellStyle name="RowTitles1-Detail 2 2 2 3 2 5 2" xfId="8776"/>
    <cellStyle name="RowTitles1-Detail 2 2 2 3 2 5 2 2" xfId="8777"/>
    <cellStyle name="RowTitles1-Detail 2 2 2 3 3" xfId="8778"/>
    <cellStyle name="RowTitles1-Detail 2 2 2 3 3 2" xfId="8779"/>
    <cellStyle name="RowTitles1-Detail 2 2 2 3 3 2 2" xfId="8780"/>
    <cellStyle name="RowTitles1-Detail 2 2 2 3 3 2 2 2" xfId="8781"/>
    <cellStyle name="RowTitles1-Detail 2 2 2 3 3 2 2 2 2" xfId="8782"/>
    <cellStyle name="RowTitles1-Detail 2 2 2 3 3 2 2 3" xfId="8783"/>
    <cellStyle name="RowTitles1-Detail 2 2 2 3 3 2 3" xfId="8784"/>
    <cellStyle name="RowTitles1-Detail 2 2 2 3 3 2 3 2" xfId="8785"/>
    <cellStyle name="RowTitles1-Detail 2 2 2 3 3 2 3 2 2" xfId="8786"/>
    <cellStyle name="RowTitles1-Detail 2 2 2 3 3 2 4" xfId="8787"/>
    <cellStyle name="RowTitles1-Detail 2 2 2 3 3 2 4 2" xfId="8788"/>
    <cellStyle name="RowTitles1-Detail 2 2 2 3 3 2 5" xfId="8789"/>
    <cellStyle name="RowTitles1-Detail 2 2 2 3 3 3" xfId="8790"/>
    <cellStyle name="RowTitles1-Detail 2 2 2 3 3 3 2" xfId="8791"/>
    <cellStyle name="RowTitles1-Detail 2 2 2 3 3 3 2 2" xfId="8792"/>
    <cellStyle name="RowTitles1-Detail 2 2 2 3 3 3 2 2 2" xfId="8793"/>
    <cellStyle name="RowTitles1-Detail 2 2 2 3 3 3 2 3" xfId="8794"/>
    <cellStyle name="RowTitles1-Detail 2 2 2 3 3 3 3" xfId="8795"/>
    <cellStyle name="RowTitles1-Detail 2 2 2 3 3 3 3 2" xfId="8796"/>
    <cellStyle name="RowTitles1-Detail 2 2 2 3 3 3 3 2 2" xfId="8797"/>
    <cellStyle name="RowTitles1-Detail 2 2 2 3 3 3 4" xfId="8798"/>
    <cellStyle name="RowTitles1-Detail 2 2 2 3 3 3 4 2" xfId="8799"/>
    <cellStyle name="RowTitles1-Detail 2 2 2 3 3 3 5" xfId="8800"/>
    <cellStyle name="RowTitles1-Detail 2 2 2 3 3 4" xfId="8801"/>
    <cellStyle name="RowTitles1-Detail 2 2 2 3 3 4 2" xfId="8802"/>
    <cellStyle name="RowTitles1-Detail 2 2 2 3 3 5" xfId="8803"/>
    <cellStyle name="RowTitles1-Detail 2 2 2 3 3 5 2" xfId="8804"/>
    <cellStyle name="RowTitles1-Detail 2 2 2 3 3 5 2 2" xfId="8805"/>
    <cellStyle name="RowTitles1-Detail 2 2 2 3 3 5 3" xfId="8806"/>
    <cellStyle name="RowTitles1-Detail 2 2 2 3 3 6" xfId="8807"/>
    <cellStyle name="RowTitles1-Detail 2 2 2 3 3 6 2" xfId="8808"/>
    <cellStyle name="RowTitles1-Detail 2 2 2 3 3 6 2 2" xfId="8809"/>
    <cellStyle name="RowTitles1-Detail 2 2 2 3 3 7" xfId="8810"/>
    <cellStyle name="RowTitles1-Detail 2 2 2 3 3 7 2" xfId="8811"/>
    <cellStyle name="RowTitles1-Detail 2 2 2 3 3 8" xfId="8812"/>
    <cellStyle name="RowTitles1-Detail 2 2 2 3 4" xfId="8813"/>
    <cellStyle name="RowTitles1-Detail 2 2 2 3 4 2" xfId="8814"/>
    <cellStyle name="RowTitles1-Detail 2 2 2 3 4 2 2" xfId="8815"/>
    <cellStyle name="RowTitles1-Detail 2 2 2 3 4 2 2 2" xfId="8816"/>
    <cellStyle name="RowTitles1-Detail 2 2 2 3 4 2 2 2 2" xfId="8817"/>
    <cellStyle name="RowTitles1-Detail 2 2 2 3 4 2 2 3" xfId="8818"/>
    <cellStyle name="RowTitles1-Detail 2 2 2 3 4 2 3" xfId="8819"/>
    <cellStyle name="RowTitles1-Detail 2 2 2 3 4 2 3 2" xfId="8820"/>
    <cellStyle name="RowTitles1-Detail 2 2 2 3 4 2 3 2 2" xfId="8821"/>
    <cellStyle name="RowTitles1-Detail 2 2 2 3 4 2 4" xfId="8822"/>
    <cellStyle name="RowTitles1-Detail 2 2 2 3 4 2 4 2" xfId="8823"/>
    <cellStyle name="RowTitles1-Detail 2 2 2 3 4 2 5" xfId="8824"/>
    <cellStyle name="RowTitles1-Detail 2 2 2 3 4 3" xfId="8825"/>
    <cellStyle name="RowTitles1-Detail 2 2 2 3 4 3 2" xfId="8826"/>
    <cellStyle name="RowTitles1-Detail 2 2 2 3 4 3 2 2" xfId="8827"/>
    <cellStyle name="RowTitles1-Detail 2 2 2 3 4 3 2 2 2" xfId="8828"/>
    <cellStyle name="RowTitles1-Detail 2 2 2 3 4 3 2 3" xfId="8829"/>
    <cellStyle name="RowTitles1-Detail 2 2 2 3 4 3 3" xfId="8830"/>
    <cellStyle name="RowTitles1-Detail 2 2 2 3 4 3 3 2" xfId="8831"/>
    <cellStyle name="RowTitles1-Detail 2 2 2 3 4 3 3 2 2" xfId="8832"/>
    <cellStyle name="RowTitles1-Detail 2 2 2 3 4 3 4" xfId="8833"/>
    <cellStyle name="RowTitles1-Detail 2 2 2 3 4 3 4 2" xfId="8834"/>
    <cellStyle name="RowTitles1-Detail 2 2 2 3 4 3 5" xfId="8835"/>
    <cellStyle name="RowTitles1-Detail 2 2 2 3 4 4" xfId="8836"/>
    <cellStyle name="RowTitles1-Detail 2 2 2 3 4 4 2" xfId="8837"/>
    <cellStyle name="RowTitles1-Detail 2 2 2 3 4 4 2 2" xfId="8838"/>
    <cellStyle name="RowTitles1-Detail 2 2 2 3 4 4 3" xfId="8839"/>
    <cellStyle name="RowTitles1-Detail 2 2 2 3 4 5" xfId="8840"/>
    <cellStyle name="RowTitles1-Detail 2 2 2 3 4 5 2" xfId="8841"/>
    <cellStyle name="RowTitles1-Detail 2 2 2 3 4 5 2 2" xfId="8842"/>
    <cellStyle name="RowTitles1-Detail 2 2 2 3 4 6" xfId="8843"/>
    <cellStyle name="RowTitles1-Detail 2 2 2 3 4 6 2" xfId="8844"/>
    <cellStyle name="RowTitles1-Detail 2 2 2 3 4 7" xfId="8845"/>
    <cellStyle name="RowTitles1-Detail 2 2 2 3 5" xfId="8846"/>
    <cellStyle name="RowTitles1-Detail 2 2 2 3 5 2" xfId="8847"/>
    <cellStyle name="RowTitles1-Detail 2 2 2 3 5 2 2" xfId="8848"/>
    <cellStyle name="RowTitles1-Detail 2 2 2 3 5 2 2 2" xfId="8849"/>
    <cellStyle name="RowTitles1-Detail 2 2 2 3 5 2 2 2 2" xfId="8850"/>
    <cellStyle name="RowTitles1-Detail 2 2 2 3 5 2 2 3" xfId="8851"/>
    <cellStyle name="RowTitles1-Detail 2 2 2 3 5 2 3" xfId="8852"/>
    <cellStyle name="RowTitles1-Detail 2 2 2 3 5 2 3 2" xfId="8853"/>
    <cellStyle name="RowTitles1-Detail 2 2 2 3 5 2 3 2 2" xfId="8854"/>
    <cellStyle name="RowTitles1-Detail 2 2 2 3 5 2 4" xfId="8855"/>
    <cellStyle name="RowTitles1-Detail 2 2 2 3 5 2 4 2" xfId="8856"/>
    <cellStyle name="RowTitles1-Detail 2 2 2 3 5 2 5" xfId="8857"/>
    <cellStyle name="RowTitles1-Detail 2 2 2 3 5 3" xfId="8858"/>
    <cellStyle name="RowTitles1-Detail 2 2 2 3 5 3 2" xfId="8859"/>
    <cellStyle name="RowTitles1-Detail 2 2 2 3 5 3 2 2" xfId="8860"/>
    <cellStyle name="RowTitles1-Detail 2 2 2 3 5 3 2 2 2" xfId="8861"/>
    <cellStyle name="RowTitles1-Detail 2 2 2 3 5 3 2 3" xfId="8862"/>
    <cellStyle name="RowTitles1-Detail 2 2 2 3 5 3 3" xfId="8863"/>
    <cellStyle name="RowTitles1-Detail 2 2 2 3 5 3 3 2" xfId="8864"/>
    <cellStyle name="RowTitles1-Detail 2 2 2 3 5 3 3 2 2" xfId="8865"/>
    <cellStyle name="RowTitles1-Detail 2 2 2 3 5 3 4" xfId="8866"/>
    <cellStyle name="RowTitles1-Detail 2 2 2 3 5 3 4 2" xfId="8867"/>
    <cellStyle name="RowTitles1-Detail 2 2 2 3 5 3 5" xfId="8868"/>
    <cellStyle name="RowTitles1-Detail 2 2 2 3 5 4" xfId="8869"/>
    <cellStyle name="RowTitles1-Detail 2 2 2 3 5 4 2" xfId="8870"/>
    <cellStyle name="RowTitles1-Detail 2 2 2 3 5 4 2 2" xfId="8871"/>
    <cellStyle name="RowTitles1-Detail 2 2 2 3 5 4 3" xfId="8872"/>
    <cellStyle name="RowTitles1-Detail 2 2 2 3 5 5" xfId="8873"/>
    <cellStyle name="RowTitles1-Detail 2 2 2 3 5 5 2" xfId="8874"/>
    <cellStyle name="RowTitles1-Detail 2 2 2 3 5 5 2 2" xfId="8875"/>
    <cellStyle name="RowTitles1-Detail 2 2 2 3 5 6" xfId="8876"/>
    <cellStyle name="RowTitles1-Detail 2 2 2 3 5 6 2" xfId="8877"/>
    <cellStyle name="RowTitles1-Detail 2 2 2 3 5 7" xfId="8878"/>
    <cellStyle name="RowTitles1-Detail 2 2 2 3 6" xfId="8879"/>
    <cellStyle name="RowTitles1-Detail 2 2 2 3 6 2" xfId="8880"/>
    <cellStyle name="RowTitles1-Detail 2 2 2 3 6 2 2" xfId="8881"/>
    <cellStyle name="RowTitles1-Detail 2 2 2 3 6 2 2 2" xfId="8882"/>
    <cellStyle name="RowTitles1-Detail 2 2 2 3 6 2 2 2 2" xfId="8883"/>
    <cellStyle name="RowTitles1-Detail 2 2 2 3 6 2 2 3" xfId="8884"/>
    <cellStyle name="RowTitles1-Detail 2 2 2 3 6 2 3" xfId="8885"/>
    <cellStyle name="RowTitles1-Detail 2 2 2 3 6 2 3 2" xfId="8886"/>
    <cellStyle name="RowTitles1-Detail 2 2 2 3 6 2 3 2 2" xfId="8887"/>
    <cellStyle name="RowTitles1-Detail 2 2 2 3 6 2 4" xfId="8888"/>
    <cellStyle name="RowTitles1-Detail 2 2 2 3 6 2 4 2" xfId="8889"/>
    <cellStyle name="RowTitles1-Detail 2 2 2 3 6 2 5" xfId="8890"/>
    <cellStyle name="RowTitles1-Detail 2 2 2 3 6 3" xfId="8891"/>
    <cellStyle name="RowTitles1-Detail 2 2 2 3 6 3 2" xfId="8892"/>
    <cellStyle name="RowTitles1-Detail 2 2 2 3 6 3 2 2" xfId="8893"/>
    <cellStyle name="RowTitles1-Detail 2 2 2 3 6 3 2 2 2" xfId="8894"/>
    <cellStyle name="RowTitles1-Detail 2 2 2 3 6 3 2 3" xfId="8895"/>
    <cellStyle name="RowTitles1-Detail 2 2 2 3 6 3 3" xfId="8896"/>
    <cellStyle name="RowTitles1-Detail 2 2 2 3 6 3 3 2" xfId="8897"/>
    <cellStyle name="RowTitles1-Detail 2 2 2 3 6 3 3 2 2" xfId="8898"/>
    <cellStyle name="RowTitles1-Detail 2 2 2 3 6 3 4" xfId="8899"/>
    <cellStyle name="RowTitles1-Detail 2 2 2 3 6 3 4 2" xfId="8900"/>
    <cellStyle name="RowTitles1-Detail 2 2 2 3 6 3 5" xfId="8901"/>
    <cellStyle name="RowTitles1-Detail 2 2 2 3 6 4" xfId="8902"/>
    <cellStyle name="RowTitles1-Detail 2 2 2 3 6 4 2" xfId="8903"/>
    <cellStyle name="RowTitles1-Detail 2 2 2 3 6 4 2 2" xfId="8904"/>
    <cellStyle name="RowTitles1-Detail 2 2 2 3 6 4 3" xfId="8905"/>
    <cellStyle name="RowTitles1-Detail 2 2 2 3 6 5" xfId="8906"/>
    <cellStyle name="RowTitles1-Detail 2 2 2 3 6 5 2" xfId="8907"/>
    <cellStyle name="RowTitles1-Detail 2 2 2 3 6 5 2 2" xfId="8908"/>
    <cellStyle name="RowTitles1-Detail 2 2 2 3 6 6" xfId="8909"/>
    <cellStyle name="RowTitles1-Detail 2 2 2 3 6 6 2" xfId="8910"/>
    <cellStyle name="RowTitles1-Detail 2 2 2 3 6 7" xfId="8911"/>
    <cellStyle name="RowTitles1-Detail 2 2 2 3 7" xfId="8912"/>
    <cellStyle name="RowTitles1-Detail 2 2 2 3 7 2" xfId="8913"/>
    <cellStyle name="RowTitles1-Detail 2 2 2 3 7 2 2" xfId="8914"/>
    <cellStyle name="RowTitles1-Detail 2 2 2 3 7 2 2 2" xfId="8915"/>
    <cellStyle name="RowTitles1-Detail 2 2 2 3 7 2 3" xfId="8916"/>
    <cellStyle name="RowTitles1-Detail 2 2 2 3 7 3" xfId="8917"/>
    <cellStyle name="RowTitles1-Detail 2 2 2 3 7 3 2" xfId="8918"/>
    <cellStyle name="RowTitles1-Detail 2 2 2 3 7 3 2 2" xfId="8919"/>
    <cellStyle name="RowTitles1-Detail 2 2 2 3 7 4" xfId="8920"/>
    <cellStyle name="RowTitles1-Detail 2 2 2 3 7 4 2" xfId="8921"/>
    <cellStyle name="RowTitles1-Detail 2 2 2 3 7 5" xfId="8922"/>
    <cellStyle name="RowTitles1-Detail 2 2 2 3 8" xfId="8923"/>
    <cellStyle name="RowTitles1-Detail 2 2 2 3 8 2" xfId="8924"/>
    <cellStyle name="RowTitles1-Detail 2 2 2 3 9" xfId="8925"/>
    <cellStyle name="RowTitles1-Detail 2 2 2 3 9 2" xfId="8926"/>
    <cellStyle name="RowTitles1-Detail 2 2 2 3 9 2 2" xfId="8927"/>
    <cellStyle name="RowTitles1-Detail 2 2 2 3_STUD aligned by INSTIT" xfId="8928"/>
    <cellStyle name="RowTitles1-Detail 2 2 2 4" xfId="8929"/>
    <cellStyle name="RowTitles1-Detail 2 2 2 4 2" xfId="8930"/>
    <cellStyle name="RowTitles1-Detail 2 2 2 4 2 2" xfId="8931"/>
    <cellStyle name="RowTitles1-Detail 2 2 2 4 2 2 2" xfId="8932"/>
    <cellStyle name="RowTitles1-Detail 2 2 2 4 2 2 2 2" xfId="8933"/>
    <cellStyle name="RowTitles1-Detail 2 2 2 4 2 2 2 2 2" xfId="8934"/>
    <cellStyle name="RowTitles1-Detail 2 2 2 4 2 2 2 3" xfId="8935"/>
    <cellStyle name="RowTitles1-Detail 2 2 2 4 2 2 3" xfId="8936"/>
    <cellStyle name="RowTitles1-Detail 2 2 2 4 2 2 3 2" xfId="8937"/>
    <cellStyle name="RowTitles1-Detail 2 2 2 4 2 2 3 2 2" xfId="8938"/>
    <cellStyle name="RowTitles1-Detail 2 2 2 4 2 2 4" xfId="8939"/>
    <cellStyle name="RowTitles1-Detail 2 2 2 4 2 2 4 2" xfId="8940"/>
    <cellStyle name="RowTitles1-Detail 2 2 2 4 2 2 5" xfId="8941"/>
    <cellStyle name="RowTitles1-Detail 2 2 2 4 2 3" xfId="8942"/>
    <cellStyle name="RowTitles1-Detail 2 2 2 4 2 3 2" xfId="8943"/>
    <cellStyle name="RowTitles1-Detail 2 2 2 4 2 3 2 2" xfId="8944"/>
    <cellStyle name="RowTitles1-Detail 2 2 2 4 2 3 2 2 2" xfId="8945"/>
    <cellStyle name="RowTitles1-Detail 2 2 2 4 2 3 2 3" xfId="8946"/>
    <cellStyle name="RowTitles1-Detail 2 2 2 4 2 3 3" xfId="8947"/>
    <cellStyle name="RowTitles1-Detail 2 2 2 4 2 3 3 2" xfId="8948"/>
    <cellStyle name="RowTitles1-Detail 2 2 2 4 2 3 3 2 2" xfId="8949"/>
    <cellStyle name="RowTitles1-Detail 2 2 2 4 2 3 4" xfId="8950"/>
    <cellStyle name="RowTitles1-Detail 2 2 2 4 2 3 4 2" xfId="8951"/>
    <cellStyle name="RowTitles1-Detail 2 2 2 4 2 3 5" xfId="8952"/>
    <cellStyle name="RowTitles1-Detail 2 2 2 4 2 4" xfId="8953"/>
    <cellStyle name="RowTitles1-Detail 2 2 2 4 2 4 2" xfId="8954"/>
    <cellStyle name="RowTitles1-Detail 2 2 2 4 2 5" xfId="8955"/>
    <cellStyle name="RowTitles1-Detail 2 2 2 4 2 5 2" xfId="8956"/>
    <cellStyle name="RowTitles1-Detail 2 2 2 4 2 5 2 2" xfId="8957"/>
    <cellStyle name="RowTitles1-Detail 2 2 2 4 2 5 3" xfId="8958"/>
    <cellStyle name="RowTitles1-Detail 2 2 2 4 2 6" xfId="8959"/>
    <cellStyle name="RowTitles1-Detail 2 2 2 4 2 6 2" xfId="8960"/>
    <cellStyle name="RowTitles1-Detail 2 2 2 4 2 6 2 2" xfId="8961"/>
    <cellStyle name="RowTitles1-Detail 2 2 2 4 2 7" xfId="8962"/>
    <cellStyle name="RowTitles1-Detail 2 2 2 4 2 7 2" xfId="8963"/>
    <cellStyle name="RowTitles1-Detail 2 2 2 4 2 8" xfId="8964"/>
    <cellStyle name="RowTitles1-Detail 2 2 2 4 3" xfId="8965"/>
    <cellStyle name="RowTitles1-Detail 2 2 2 4 3 2" xfId="8966"/>
    <cellStyle name="RowTitles1-Detail 2 2 2 4 3 2 2" xfId="8967"/>
    <cellStyle name="RowTitles1-Detail 2 2 2 4 3 2 2 2" xfId="8968"/>
    <cellStyle name="RowTitles1-Detail 2 2 2 4 3 2 2 2 2" xfId="8969"/>
    <cellStyle name="RowTitles1-Detail 2 2 2 4 3 2 2 3" xfId="8970"/>
    <cellStyle name="RowTitles1-Detail 2 2 2 4 3 2 3" xfId="8971"/>
    <cellStyle name="RowTitles1-Detail 2 2 2 4 3 2 3 2" xfId="8972"/>
    <cellStyle name="RowTitles1-Detail 2 2 2 4 3 2 3 2 2" xfId="8973"/>
    <cellStyle name="RowTitles1-Detail 2 2 2 4 3 2 4" xfId="8974"/>
    <cellStyle name="RowTitles1-Detail 2 2 2 4 3 2 4 2" xfId="8975"/>
    <cellStyle name="RowTitles1-Detail 2 2 2 4 3 2 5" xfId="8976"/>
    <cellStyle name="RowTitles1-Detail 2 2 2 4 3 3" xfId="8977"/>
    <cellStyle name="RowTitles1-Detail 2 2 2 4 3 3 2" xfId="8978"/>
    <cellStyle name="RowTitles1-Detail 2 2 2 4 3 3 2 2" xfId="8979"/>
    <cellStyle name="RowTitles1-Detail 2 2 2 4 3 3 2 2 2" xfId="8980"/>
    <cellStyle name="RowTitles1-Detail 2 2 2 4 3 3 2 3" xfId="8981"/>
    <cellStyle name="RowTitles1-Detail 2 2 2 4 3 3 3" xfId="8982"/>
    <cellStyle name="RowTitles1-Detail 2 2 2 4 3 3 3 2" xfId="8983"/>
    <cellStyle name="RowTitles1-Detail 2 2 2 4 3 3 3 2 2" xfId="8984"/>
    <cellStyle name="RowTitles1-Detail 2 2 2 4 3 3 4" xfId="8985"/>
    <cellStyle name="RowTitles1-Detail 2 2 2 4 3 3 4 2" xfId="8986"/>
    <cellStyle name="RowTitles1-Detail 2 2 2 4 3 3 5" xfId="8987"/>
    <cellStyle name="RowTitles1-Detail 2 2 2 4 3 4" xfId="8988"/>
    <cellStyle name="RowTitles1-Detail 2 2 2 4 3 4 2" xfId="8989"/>
    <cellStyle name="RowTitles1-Detail 2 2 2 4 3 5" xfId="8990"/>
    <cellStyle name="RowTitles1-Detail 2 2 2 4 3 5 2" xfId="8991"/>
    <cellStyle name="RowTitles1-Detail 2 2 2 4 3 5 2 2" xfId="8992"/>
    <cellStyle name="RowTitles1-Detail 2 2 2 4 4" xfId="8993"/>
    <cellStyle name="RowTitles1-Detail 2 2 2 4 4 2" xfId="8994"/>
    <cellStyle name="RowTitles1-Detail 2 2 2 4 4 2 2" xfId="8995"/>
    <cellStyle name="RowTitles1-Detail 2 2 2 4 4 2 2 2" xfId="8996"/>
    <cellStyle name="RowTitles1-Detail 2 2 2 4 4 2 2 2 2" xfId="8997"/>
    <cellStyle name="RowTitles1-Detail 2 2 2 4 4 2 2 3" xfId="8998"/>
    <cellStyle name="RowTitles1-Detail 2 2 2 4 4 2 3" xfId="8999"/>
    <cellStyle name="RowTitles1-Detail 2 2 2 4 4 2 3 2" xfId="9000"/>
    <cellStyle name="RowTitles1-Detail 2 2 2 4 4 2 3 2 2" xfId="9001"/>
    <cellStyle name="RowTitles1-Detail 2 2 2 4 4 2 4" xfId="9002"/>
    <cellStyle name="RowTitles1-Detail 2 2 2 4 4 2 4 2" xfId="9003"/>
    <cellStyle name="RowTitles1-Detail 2 2 2 4 4 2 5" xfId="9004"/>
    <cellStyle name="RowTitles1-Detail 2 2 2 4 4 3" xfId="9005"/>
    <cellStyle name="RowTitles1-Detail 2 2 2 4 4 3 2" xfId="9006"/>
    <cellStyle name="RowTitles1-Detail 2 2 2 4 4 3 2 2" xfId="9007"/>
    <cellStyle name="RowTitles1-Detail 2 2 2 4 4 3 2 2 2" xfId="9008"/>
    <cellStyle name="RowTitles1-Detail 2 2 2 4 4 3 2 3" xfId="9009"/>
    <cellStyle name="RowTitles1-Detail 2 2 2 4 4 3 3" xfId="9010"/>
    <cellStyle name="RowTitles1-Detail 2 2 2 4 4 3 3 2" xfId="9011"/>
    <cellStyle name="RowTitles1-Detail 2 2 2 4 4 3 3 2 2" xfId="9012"/>
    <cellStyle name="RowTitles1-Detail 2 2 2 4 4 3 4" xfId="9013"/>
    <cellStyle name="RowTitles1-Detail 2 2 2 4 4 3 4 2" xfId="9014"/>
    <cellStyle name="RowTitles1-Detail 2 2 2 4 4 3 5" xfId="9015"/>
    <cellStyle name="RowTitles1-Detail 2 2 2 4 4 4" xfId="9016"/>
    <cellStyle name="RowTitles1-Detail 2 2 2 4 4 4 2" xfId="9017"/>
    <cellStyle name="RowTitles1-Detail 2 2 2 4 4 4 2 2" xfId="9018"/>
    <cellStyle name="RowTitles1-Detail 2 2 2 4 4 4 3" xfId="9019"/>
    <cellStyle name="RowTitles1-Detail 2 2 2 4 4 5" xfId="9020"/>
    <cellStyle name="RowTitles1-Detail 2 2 2 4 4 5 2" xfId="9021"/>
    <cellStyle name="RowTitles1-Detail 2 2 2 4 4 5 2 2" xfId="9022"/>
    <cellStyle name="RowTitles1-Detail 2 2 2 4 4 6" xfId="9023"/>
    <cellStyle name="RowTitles1-Detail 2 2 2 4 4 6 2" xfId="9024"/>
    <cellStyle name="RowTitles1-Detail 2 2 2 4 4 7" xfId="9025"/>
    <cellStyle name="RowTitles1-Detail 2 2 2 4 5" xfId="9026"/>
    <cellStyle name="RowTitles1-Detail 2 2 2 4 5 2" xfId="9027"/>
    <cellStyle name="RowTitles1-Detail 2 2 2 4 5 2 2" xfId="9028"/>
    <cellStyle name="RowTitles1-Detail 2 2 2 4 5 2 2 2" xfId="9029"/>
    <cellStyle name="RowTitles1-Detail 2 2 2 4 5 2 2 2 2" xfId="9030"/>
    <cellStyle name="RowTitles1-Detail 2 2 2 4 5 2 2 3" xfId="9031"/>
    <cellStyle name="RowTitles1-Detail 2 2 2 4 5 2 3" xfId="9032"/>
    <cellStyle name="RowTitles1-Detail 2 2 2 4 5 2 3 2" xfId="9033"/>
    <cellStyle name="RowTitles1-Detail 2 2 2 4 5 2 3 2 2" xfId="9034"/>
    <cellStyle name="RowTitles1-Detail 2 2 2 4 5 2 4" xfId="9035"/>
    <cellStyle name="RowTitles1-Detail 2 2 2 4 5 2 4 2" xfId="9036"/>
    <cellStyle name="RowTitles1-Detail 2 2 2 4 5 2 5" xfId="9037"/>
    <cellStyle name="RowTitles1-Detail 2 2 2 4 5 3" xfId="9038"/>
    <cellStyle name="RowTitles1-Detail 2 2 2 4 5 3 2" xfId="9039"/>
    <cellStyle name="RowTitles1-Detail 2 2 2 4 5 3 2 2" xfId="9040"/>
    <cellStyle name="RowTitles1-Detail 2 2 2 4 5 3 2 2 2" xfId="9041"/>
    <cellStyle name="RowTitles1-Detail 2 2 2 4 5 3 2 3" xfId="9042"/>
    <cellStyle name="RowTitles1-Detail 2 2 2 4 5 3 3" xfId="9043"/>
    <cellStyle name="RowTitles1-Detail 2 2 2 4 5 3 3 2" xfId="9044"/>
    <cellStyle name="RowTitles1-Detail 2 2 2 4 5 3 3 2 2" xfId="9045"/>
    <cellStyle name="RowTitles1-Detail 2 2 2 4 5 3 4" xfId="9046"/>
    <cellStyle name="RowTitles1-Detail 2 2 2 4 5 3 4 2" xfId="9047"/>
    <cellStyle name="RowTitles1-Detail 2 2 2 4 5 3 5" xfId="9048"/>
    <cellStyle name="RowTitles1-Detail 2 2 2 4 5 4" xfId="9049"/>
    <cellStyle name="RowTitles1-Detail 2 2 2 4 5 4 2" xfId="9050"/>
    <cellStyle name="RowTitles1-Detail 2 2 2 4 5 4 2 2" xfId="9051"/>
    <cellStyle name="RowTitles1-Detail 2 2 2 4 5 4 3" xfId="9052"/>
    <cellStyle name="RowTitles1-Detail 2 2 2 4 5 5" xfId="9053"/>
    <cellStyle name="RowTitles1-Detail 2 2 2 4 5 5 2" xfId="9054"/>
    <cellStyle name="RowTitles1-Detail 2 2 2 4 5 5 2 2" xfId="9055"/>
    <cellStyle name="RowTitles1-Detail 2 2 2 4 5 6" xfId="9056"/>
    <cellStyle name="RowTitles1-Detail 2 2 2 4 5 6 2" xfId="9057"/>
    <cellStyle name="RowTitles1-Detail 2 2 2 4 5 7" xfId="9058"/>
    <cellStyle name="RowTitles1-Detail 2 2 2 4 6" xfId="9059"/>
    <cellStyle name="RowTitles1-Detail 2 2 2 4 6 2" xfId="9060"/>
    <cellStyle name="RowTitles1-Detail 2 2 2 4 6 2 2" xfId="9061"/>
    <cellStyle name="RowTitles1-Detail 2 2 2 4 6 2 2 2" xfId="9062"/>
    <cellStyle name="RowTitles1-Detail 2 2 2 4 6 2 2 2 2" xfId="9063"/>
    <cellStyle name="RowTitles1-Detail 2 2 2 4 6 2 2 3" xfId="9064"/>
    <cellStyle name="RowTitles1-Detail 2 2 2 4 6 2 3" xfId="9065"/>
    <cellStyle name="RowTitles1-Detail 2 2 2 4 6 2 3 2" xfId="9066"/>
    <cellStyle name="RowTitles1-Detail 2 2 2 4 6 2 3 2 2" xfId="9067"/>
    <cellStyle name="RowTitles1-Detail 2 2 2 4 6 2 4" xfId="9068"/>
    <cellStyle name="RowTitles1-Detail 2 2 2 4 6 2 4 2" xfId="9069"/>
    <cellStyle name="RowTitles1-Detail 2 2 2 4 6 2 5" xfId="9070"/>
    <cellStyle name="RowTitles1-Detail 2 2 2 4 6 3" xfId="9071"/>
    <cellStyle name="RowTitles1-Detail 2 2 2 4 6 3 2" xfId="9072"/>
    <cellStyle name="RowTitles1-Detail 2 2 2 4 6 3 2 2" xfId="9073"/>
    <cellStyle name="RowTitles1-Detail 2 2 2 4 6 3 2 2 2" xfId="9074"/>
    <cellStyle name="RowTitles1-Detail 2 2 2 4 6 3 2 3" xfId="9075"/>
    <cellStyle name="RowTitles1-Detail 2 2 2 4 6 3 3" xfId="9076"/>
    <cellStyle name="RowTitles1-Detail 2 2 2 4 6 3 3 2" xfId="9077"/>
    <cellStyle name="RowTitles1-Detail 2 2 2 4 6 3 3 2 2" xfId="9078"/>
    <cellStyle name="RowTitles1-Detail 2 2 2 4 6 3 4" xfId="9079"/>
    <cellStyle name="RowTitles1-Detail 2 2 2 4 6 3 4 2" xfId="9080"/>
    <cellStyle name="RowTitles1-Detail 2 2 2 4 6 3 5" xfId="9081"/>
    <cellStyle name="RowTitles1-Detail 2 2 2 4 6 4" xfId="9082"/>
    <cellStyle name="RowTitles1-Detail 2 2 2 4 6 4 2" xfId="9083"/>
    <cellStyle name="RowTitles1-Detail 2 2 2 4 6 4 2 2" xfId="9084"/>
    <cellStyle name="RowTitles1-Detail 2 2 2 4 6 4 3" xfId="9085"/>
    <cellStyle name="RowTitles1-Detail 2 2 2 4 6 5" xfId="9086"/>
    <cellStyle name="RowTitles1-Detail 2 2 2 4 6 5 2" xfId="9087"/>
    <cellStyle name="RowTitles1-Detail 2 2 2 4 6 5 2 2" xfId="9088"/>
    <cellStyle name="RowTitles1-Detail 2 2 2 4 6 6" xfId="9089"/>
    <cellStyle name="RowTitles1-Detail 2 2 2 4 6 6 2" xfId="9090"/>
    <cellStyle name="RowTitles1-Detail 2 2 2 4 6 7" xfId="9091"/>
    <cellStyle name="RowTitles1-Detail 2 2 2 4 7" xfId="9092"/>
    <cellStyle name="RowTitles1-Detail 2 2 2 4 7 2" xfId="9093"/>
    <cellStyle name="RowTitles1-Detail 2 2 2 4 7 2 2" xfId="9094"/>
    <cellStyle name="RowTitles1-Detail 2 2 2 4 7 2 2 2" xfId="9095"/>
    <cellStyle name="RowTitles1-Detail 2 2 2 4 7 2 3" xfId="9096"/>
    <cellStyle name="RowTitles1-Detail 2 2 2 4 7 3" xfId="9097"/>
    <cellStyle name="RowTitles1-Detail 2 2 2 4 7 3 2" xfId="9098"/>
    <cellStyle name="RowTitles1-Detail 2 2 2 4 7 3 2 2" xfId="9099"/>
    <cellStyle name="RowTitles1-Detail 2 2 2 4 7 4" xfId="9100"/>
    <cellStyle name="RowTitles1-Detail 2 2 2 4 7 4 2" xfId="9101"/>
    <cellStyle name="RowTitles1-Detail 2 2 2 4 7 5" xfId="9102"/>
    <cellStyle name="RowTitles1-Detail 2 2 2 4 8" xfId="9103"/>
    <cellStyle name="RowTitles1-Detail 2 2 2 4 8 2" xfId="9104"/>
    <cellStyle name="RowTitles1-Detail 2 2 2 4 8 2 2" xfId="9105"/>
    <cellStyle name="RowTitles1-Detail 2 2 2 4 8 2 2 2" xfId="9106"/>
    <cellStyle name="RowTitles1-Detail 2 2 2 4 8 2 3" xfId="9107"/>
    <cellStyle name="RowTitles1-Detail 2 2 2 4 8 3" xfId="9108"/>
    <cellStyle name="RowTitles1-Detail 2 2 2 4 8 3 2" xfId="9109"/>
    <cellStyle name="RowTitles1-Detail 2 2 2 4 8 3 2 2" xfId="9110"/>
    <cellStyle name="RowTitles1-Detail 2 2 2 4 8 4" xfId="9111"/>
    <cellStyle name="RowTitles1-Detail 2 2 2 4 8 4 2" xfId="9112"/>
    <cellStyle name="RowTitles1-Detail 2 2 2 4 8 5" xfId="9113"/>
    <cellStyle name="RowTitles1-Detail 2 2 2 4 9" xfId="9114"/>
    <cellStyle name="RowTitles1-Detail 2 2 2 4 9 2" xfId="9115"/>
    <cellStyle name="RowTitles1-Detail 2 2 2 4 9 2 2" xfId="9116"/>
    <cellStyle name="RowTitles1-Detail 2 2 2 4_STUD aligned by INSTIT" xfId="9117"/>
    <cellStyle name="RowTitles1-Detail 2 2 2 5" xfId="9118"/>
    <cellStyle name="RowTitles1-Detail 2 2 2 5 2" xfId="9119"/>
    <cellStyle name="RowTitles1-Detail 2 2 2 5 2 2" xfId="9120"/>
    <cellStyle name="RowTitles1-Detail 2 2 2 5 2 2 2" xfId="9121"/>
    <cellStyle name="RowTitles1-Detail 2 2 2 5 2 2 2 2" xfId="9122"/>
    <cellStyle name="RowTitles1-Detail 2 2 2 5 2 2 2 2 2" xfId="9123"/>
    <cellStyle name="RowTitles1-Detail 2 2 2 5 2 2 2 3" xfId="9124"/>
    <cellStyle name="RowTitles1-Detail 2 2 2 5 2 2 3" xfId="9125"/>
    <cellStyle name="RowTitles1-Detail 2 2 2 5 2 2 3 2" xfId="9126"/>
    <cellStyle name="RowTitles1-Detail 2 2 2 5 2 2 3 2 2" xfId="9127"/>
    <cellStyle name="RowTitles1-Detail 2 2 2 5 2 2 4" xfId="9128"/>
    <cellStyle name="RowTitles1-Detail 2 2 2 5 2 2 4 2" xfId="9129"/>
    <cellStyle name="RowTitles1-Detail 2 2 2 5 2 2 5" xfId="9130"/>
    <cellStyle name="RowTitles1-Detail 2 2 2 5 2 3" xfId="9131"/>
    <cellStyle name="RowTitles1-Detail 2 2 2 5 2 3 2" xfId="9132"/>
    <cellStyle name="RowTitles1-Detail 2 2 2 5 2 3 2 2" xfId="9133"/>
    <cellStyle name="RowTitles1-Detail 2 2 2 5 2 3 2 2 2" xfId="9134"/>
    <cellStyle name="RowTitles1-Detail 2 2 2 5 2 3 2 3" xfId="9135"/>
    <cellStyle name="RowTitles1-Detail 2 2 2 5 2 3 3" xfId="9136"/>
    <cellStyle name="RowTitles1-Detail 2 2 2 5 2 3 3 2" xfId="9137"/>
    <cellStyle name="RowTitles1-Detail 2 2 2 5 2 3 3 2 2" xfId="9138"/>
    <cellStyle name="RowTitles1-Detail 2 2 2 5 2 3 4" xfId="9139"/>
    <cellStyle name="RowTitles1-Detail 2 2 2 5 2 3 4 2" xfId="9140"/>
    <cellStyle name="RowTitles1-Detail 2 2 2 5 2 3 5" xfId="9141"/>
    <cellStyle name="RowTitles1-Detail 2 2 2 5 2 4" xfId="9142"/>
    <cellStyle name="RowTitles1-Detail 2 2 2 5 2 4 2" xfId="9143"/>
    <cellStyle name="RowTitles1-Detail 2 2 2 5 2 5" xfId="9144"/>
    <cellStyle name="RowTitles1-Detail 2 2 2 5 2 5 2" xfId="9145"/>
    <cellStyle name="RowTitles1-Detail 2 2 2 5 2 5 2 2" xfId="9146"/>
    <cellStyle name="RowTitles1-Detail 2 2 2 5 2 5 3" xfId="9147"/>
    <cellStyle name="RowTitles1-Detail 2 2 2 5 2 6" xfId="9148"/>
    <cellStyle name="RowTitles1-Detail 2 2 2 5 2 6 2" xfId="9149"/>
    <cellStyle name="RowTitles1-Detail 2 2 2 5 2 6 2 2" xfId="9150"/>
    <cellStyle name="RowTitles1-Detail 2 2 2 5 3" xfId="9151"/>
    <cellStyle name="RowTitles1-Detail 2 2 2 5 3 2" xfId="9152"/>
    <cellStyle name="RowTitles1-Detail 2 2 2 5 3 2 2" xfId="9153"/>
    <cellStyle name="RowTitles1-Detail 2 2 2 5 3 2 2 2" xfId="9154"/>
    <cellStyle name="RowTitles1-Detail 2 2 2 5 3 2 2 2 2" xfId="9155"/>
    <cellStyle name="RowTitles1-Detail 2 2 2 5 3 2 2 3" xfId="9156"/>
    <cellStyle name="RowTitles1-Detail 2 2 2 5 3 2 3" xfId="9157"/>
    <cellStyle name="RowTitles1-Detail 2 2 2 5 3 2 3 2" xfId="9158"/>
    <cellStyle name="RowTitles1-Detail 2 2 2 5 3 2 3 2 2" xfId="9159"/>
    <cellStyle name="RowTitles1-Detail 2 2 2 5 3 2 4" xfId="9160"/>
    <cellStyle name="RowTitles1-Detail 2 2 2 5 3 2 4 2" xfId="9161"/>
    <cellStyle name="RowTitles1-Detail 2 2 2 5 3 2 5" xfId="9162"/>
    <cellStyle name="RowTitles1-Detail 2 2 2 5 3 3" xfId="9163"/>
    <cellStyle name="RowTitles1-Detail 2 2 2 5 3 3 2" xfId="9164"/>
    <cellStyle name="RowTitles1-Detail 2 2 2 5 3 3 2 2" xfId="9165"/>
    <cellStyle name="RowTitles1-Detail 2 2 2 5 3 3 2 2 2" xfId="9166"/>
    <cellStyle name="RowTitles1-Detail 2 2 2 5 3 3 2 3" xfId="9167"/>
    <cellStyle name="RowTitles1-Detail 2 2 2 5 3 3 3" xfId="9168"/>
    <cellStyle name="RowTitles1-Detail 2 2 2 5 3 3 3 2" xfId="9169"/>
    <cellStyle name="RowTitles1-Detail 2 2 2 5 3 3 3 2 2" xfId="9170"/>
    <cellStyle name="RowTitles1-Detail 2 2 2 5 3 3 4" xfId="9171"/>
    <cellStyle name="RowTitles1-Detail 2 2 2 5 3 3 4 2" xfId="9172"/>
    <cellStyle name="RowTitles1-Detail 2 2 2 5 3 3 5" xfId="9173"/>
    <cellStyle name="RowTitles1-Detail 2 2 2 5 3 4" xfId="9174"/>
    <cellStyle name="RowTitles1-Detail 2 2 2 5 3 4 2" xfId="9175"/>
    <cellStyle name="RowTitles1-Detail 2 2 2 5 3 5" xfId="9176"/>
    <cellStyle name="RowTitles1-Detail 2 2 2 5 3 5 2" xfId="9177"/>
    <cellStyle name="RowTitles1-Detail 2 2 2 5 3 5 2 2" xfId="9178"/>
    <cellStyle name="RowTitles1-Detail 2 2 2 5 3 6" xfId="9179"/>
    <cellStyle name="RowTitles1-Detail 2 2 2 5 3 6 2" xfId="9180"/>
    <cellStyle name="RowTitles1-Detail 2 2 2 5 3 7" xfId="9181"/>
    <cellStyle name="RowTitles1-Detail 2 2 2 5 4" xfId="9182"/>
    <cellStyle name="RowTitles1-Detail 2 2 2 5 4 2" xfId="9183"/>
    <cellStyle name="RowTitles1-Detail 2 2 2 5 4 2 2" xfId="9184"/>
    <cellStyle name="RowTitles1-Detail 2 2 2 5 4 2 2 2" xfId="9185"/>
    <cellStyle name="RowTitles1-Detail 2 2 2 5 4 2 2 2 2" xfId="9186"/>
    <cellStyle name="RowTitles1-Detail 2 2 2 5 4 2 2 3" xfId="9187"/>
    <cellStyle name="RowTitles1-Detail 2 2 2 5 4 2 3" xfId="9188"/>
    <cellStyle name="RowTitles1-Detail 2 2 2 5 4 2 3 2" xfId="9189"/>
    <cellStyle name="RowTitles1-Detail 2 2 2 5 4 2 3 2 2" xfId="9190"/>
    <cellStyle name="RowTitles1-Detail 2 2 2 5 4 2 4" xfId="9191"/>
    <cellStyle name="RowTitles1-Detail 2 2 2 5 4 2 4 2" xfId="9192"/>
    <cellStyle name="RowTitles1-Detail 2 2 2 5 4 2 5" xfId="9193"/>
    <cellStyle name="RowTitles1-Detail 2 2 2 5 4 3" xfId="9194"/>
    <cellStyle name="RowTitles1-Detail 2 2 2 5 4 3 2" xfId="9195"/>
    <cellStyle name="RowTitles1-Detail 2 2 2 5 4 3 2 2" xfId="9196"/>
    <cellStyle name="RowTitles1-Detail 2 2 2 5 4 3 2 2 2" xfId="9197"/>
    <cellStyle name="RowTitles1-Detail 2 2 2 5 4 3 2 3" xfId="9198"/>
    <cellStyle name="RowTitles1-Detail 2 2 2 5 4 3 3" xfId="9199"/>
    <cellStyle name="RowTitles1-Detail 2 2 2 5 4 3 3 2" xfId="9200"/>
    <cellStyle name="RowTitles1-Detail 2 2 2 5 4 3 3 2 2" xfId="9201"/>
    <cellStyle name="RowTitles1-Detail 2 2 2 5 4 3 4" xfId="9202"/>
    <cellStyle name="RowTitles1-Detail 2 2 2 5 4 3 4 2" xfId="9203"/>
    <cellStyle name="RowTitles1-Detail 2 2 2 5 4 3 5" xfId="9204"/>
    <cellStyle name="RowTitles1-Detail 2 2 2 5 4 4" xfId="9205"/>
    <cellStyle name="RowTitles1-Detail 2 2 2 5 4 4 2" xfId="9206"/>
    <cellStyle name="RowTitles1-Detail 2 2 2 5 4 5" xfId="9207"/>
    <cellStyle name="RowTitles1-Detail 2 2 2 5 4 5 2" xfId="9208"/>
    <cellStyle name="RowTitles1-Detail 2 2 2 5 4 5 2 2" xfId="9209"/>
    <cellStyle name="RowTitles1-Detail 2 2 2 5 4 5 3" xfId="9210"/>
    <cellStyle name="RowTitles1-Detail 2 2 2 5 4 6" xfId="9211"/>
    <cellStyle name="RowTitles1-Detail 2 2 2 5 4 6 2" xfId="9212"/>
    <cellStyle name="RowTitles1-Detail 2 2 2 5 4 6 2 2" xfId="9213"/>
    <cellStyle name="RowTitles1-Detail 2 2 2 5 4 7" xfId="9214"/>
    <cellStyle name="RowTitles1-Detail 2 2 2 5 4 7 2" xfId="9215"/>
    <cellStyle name="RowTitles1-Detail 2 2 2 5 4 8" xfId="9216"/>
    <cellStyle name="RowTitles1-Detail 2 2 2 5 5" xfId="9217"/>
    <cellStyle name="RowTitles1-Detail 2 2 2 5 5 2" xfId="9218"/>
    <cellStyle name="RowTitles1-Detail 2 2 2 5 5 2 2" xfId="9219"/>
    <cellStyle name="RowTitles1-Detail 2 2 2 5 5 2 2 2" xfId="9220"/>
    <cellStyle name="RowTitles1-Detail 2 2 2 5 5 2 2 2 2" xfId="9221"/>
    <cellStyle name="RowTitles1-Detail 2 2 2 5 5 2 2 3" xfId="9222"/>
    <cellStyle name="RowTitles1-Detail 2 2 2 5 5 2 3" xfId="9223"/>
    <cellStyle name="RowTitles1-Detail 2 2 2 5 5 2 3 2" xfId="9224"/>
    <cellStyle name="RowTitles1-Detail 2 2 2 5 5 2 3 2 2" xfId="9225"/>
    <cellStyle name="RowTitles1-Detail 2 2 2 5 5 2 4" xfId="9226"/>
    <cellStyle name="RowTitles1-Detail 2 2 2 5 5 2 4 2" xfId="9227"/>
    <cellStyle name="RowTitles1-Detail 2 2 2 5 5 2 5" xfId="9228"/>
    <cellStyle name="RowTitles1-Detail 2 2 2 5 5 3" xfId="9229"/>
    <cellStyle name="RowTitles1-Detail 2 2 2 5 5 3 2" xfId="9230"/>
    <cellStyle name="RowTitles1-Detail 2 2 2 5 5 3 2 2" xfId="9231"/>
    <cellStyle name="RowTitles1-Detail 2 2 2 5 5 3 2 2 2" xfId="9232"/>
    <cellStyle name="RowTitles1-Detail 2 2 2 5 5 3 2 3" xfId="9233"/>
    <cellStyle name="RowTitles1-Detail 2 2 2 5 5 3 3" xfId="9234"/>
    <cellStyle name="RowTitles1-Detail 2 2 2 5 5 3 3 2" xfId="9235"/>
    <cellStyle name="RowTitles1-Detail 2 2 2 5 5 3 3 2 2" xfId="9236"/>
    <cellStyle name="RowTitles1-Detail 2 2 2 5 5 3 4" xfId="9237"/>
    <cellStyle name="RowTitles1-Detail 2 2 2 5 5 3 4 2" xfId="9238"/>
    <cellStyle name="RowTitles1-Detail 2 2 2 5 5 3 5" xfId="9239"/>
    <cellStyle name="RowTitles1-Detail 2 2 2 5 5 4" xfId="9240"/>
    <cellStyle name="RowTitles1-Detail 2 2 2 5 5 4 2" xfId="9241"/>
    <cellStyle name="RowTitles1-Detail 2 2 2 5 5 4 2 2" xfId="9242"/>
    <cellStyle name="RowTitles1-Detail 2 2 2 5 5 4 3" xfId="9243"/>
    <cellStyle name="RowTitles1-Detail 2 2 2 5 5 5" xfId="9244"/>
    <cellStyle name="RowTitles1-Detail 2 2 2 5 5 5 2" xfId="9245"/>
    <cellStyle name="RowTitles1-Detail 2 2 2 5 5 5 2 2" xfId="9246"/>
    <cellStyle name="RowTitles1-Detail 2 2 2 5 5 6" xfId="9247"/>
    <cellStyle name="RowTitles1-Detail 2 2 2 5 5 6 2" xfId="9248"/>
    <cellStyle name="RowTitles1-Detail 2 2 2 5 5 7" xfId="9249"/>
    <cellStyle name="RowTitles1-Detail 2 2 2 5 6" xfId="9250"/>
    <cellStyle name="RowTitles1-Detail 2 2 2 5 6 2" xfId="9251"/>
    <cellStyle name="RowTitles1-Detail 2 2 2 5 6 2 2" xfId="9252"/>
    <cellStyle name="RowTitles1-Detail 2 2 2 5 6 2 2 2" xfId="9253"/>
    <cellStyle name="RowTitles1-Detail 2 2 2 5 6 2 2 2 2" xfId="9254"/>
    <cellStyle name="RowTitles1-Detail 2 2 2 5 6 2 2 3" xfId="9255"/>
    <cellStyle name="RowTitles1-Detail 2 2 2 5 6 2 3" xfId="9256"/>
    <cellStyle name="RowTitles1-Detail 2 2 2 5 6 2 3 2" xfId="9257"/>
    <cellStyle name="RowTitles1-Detail 2 2 2 5 6 2 3 2 2" xfId="9258"/>
    <cellStyle name="RowTitles1-Detail 2 2 2 5 6 2 4" xfId="9259"/>
    <cellStyle name="RowTitles1-Detail 2 2 2 5 6 2 4 2" xfId="9260"/>
    <cellStyle name="RowTitles1-Detail 2 2 2 5 6 2 5" xfId="9261"/>
    <cellStyle name="RowTitles1-Detail 2 2 2 5 6 3" xfId="9262"/>
    <cellStyle name="RowTitles1-Detail 2 2 2 5 6 3 2" xfId="9263"/>
    <cellStyle name="RowTitles1-Detail 2 2 2 5 6 3 2 2" xfId="9264"/>
    <cellStyle name="RowTitles1-Detail 2 2 2 5 6 3 2 2 2" xfId="9265"/>
    <cellStyle name="RowTitles1-Detail 2 2 2 5 6 3 2 3" xfId="9266"/>
    <cellStyle name="RowTitles1-Detail 2 2 2 5 6 3 3" xfId="9267"/>
    <cellStyle name="RowTitles1-Detail 2 2 2 5 6 3 3 2" xfId="9268"/>
    <cellStyle name="RowTitles1-Detail 2 2 2 5 6 3 3 2 2" xfId="9269"/>
    <cellStyle name="RowTitles1-Detail 2 2 2 5 6 3 4" xfId="9270"/>
    <cellStyle name="RowTitles1-Detail 2 2 2 5 6 3 4 2" xfId="9271"/>
    <cellStyle name="RowTitles1-Detail 2 2 2 5 6 3 5" xfId="9272"/>
    <cellStyle name="RowTitles1-Detail 2 2 2 5 6 4" xfId="9273"/>
    <cellStyle name="RowTitles1-Detail 2 2 2 5 6 4 2" xfId="9274"/>
    <cellStyle name="RowTitles1-Detail 2 2 2 5 6 4 2 2" xfId="9275"/>
    <cellStyle name="RowTitles1-Detail 2 2 2 5 6 4 3" xfId="9276"/>
    <cellStyle name="RowTitles1-Detail 2 2 2 5 6 5" xfId="9277"/>
    <cellStyle name="RowTitles1-Detail 2 2 2 5 6 5 2" xfId="9278"/>
    <cellStyle name="RowTitles1-Detail 2 2 2 5 6 5 2 2" xfId="9279"/>
    <cellStyle name="RowTitles1-Detail 2 2 2 5 6 6" xfId="9280"/>
    <cellStyle name="RowTitles1-Detail 2 2 2 5 6 6 2" xfId="9281"/>
    <cellStyle name="RowTitles1-Detail 2 2 2 5 6 7" xfId="9282"/>
    <cellStyle name="RowTitles1-Detail 2 2 2 5 7" xfId="9283"/>
    <cellStyle name="RowTitles1-Detail 2 2 2 5 7 2" xfId="9284"/>
    <cellStyle name="RowTitles1-Detail 2 2 2 5 7 2 2" xfId="9285"/>
    <cellStyle name="RowTitles1-Detail 2 2 2 5 7 2 2 2" xfId="9286"/>
    <cellStyle name="RowTitles1-Detail 2 2 2 5 7 2 3" xfId="9287"/>
    <cellStyle name="RowTitles1-Detail 2 2 2 5 7 3" xfId="9288"/>
    <cellStyle name="RowTitles1-Detail 2 2 2 5 7 3 2" xfId="9289"/>
    <cellStyle name="RowTitles1-Detail 2 2 2 5 7 3 2 2" xfId="9290"/>
    <cellStyle name="RowTitles1-Detail 2 2 2 5 7 4" xfId="9291"/>
    <cellStyle name="RowTitles1-Detail 2 2 2 5 7 4 2" xfId="9292"/>
    <cellStyle name="RowTitles1-Detail 2 2 2 5 7 5" xfId="9293"/>
    <cellStyle name="RowTitles1-Detail 2 2 2 5 8" xfId="9294"/>
    <cellStyle name="RowTitles1-Detail 2 2 2 5 8 2" xfId="9295"/>
    <cellStyle name="RowTitles1-Detail 2 2 2 5 9" xfId="9296"/>
    <cellStyle name="RowTitles1-Detail 2 2 2 5 9 2" xfId="9297"/>
    <cellStyle name="RowTitles1-Detail 2 2 2 5 9 2 2" xfId="9298"/>
    <cellStyle name="RowTitles1-Detail 2 2 2 5_STUD aligned by INSTIT" xfId="9299"/>
    <cellStyle name="RowTitles1-Detail 2 2 2 6" xfId="9300"/>
    <cellStyle name="RowTitles1-Detail 2 2 2 6 2" xfId="9301"/>
    <cellStyle name="RowTitles1-Detail 2 2 2 6 2 2" xfId="9302"/>
    <cellStyle name="RowTitles1-Detail 2 2 2 6 2 2 2" xfId="9303"/>
    <cellStyle name="RowTitles1-Detail 2 2 2 6 2 2 2 2" xfId="9304"/>
    <cellStyle name="RowTitles1-Detail 2 2 2 6 2 2 3" xfId="9305"/>
    <cellStyle name="RowTitles1-Detail 2 2 2 6 2 3" xfId="9306"/>
    <cellStyle name="RowTitles1-Detail 2 2 2 6 2 3 2" xfId="9307"/>
    <cellStyle name="RowTitles1-Detail 2 2 2 6 2 3 2 2" xfId="9308"/>
    <cellStyle name="RowTitles1-Detail 2 2 2 6 2 4" xfId="9309"/>
    <cellStyle name="RowTitles1-Detail 2 2 2 6 2 4 2" xfId="9310"/>
    <cellStyle name="RowTitles1-Detail 2 2 2 6 2 5" xfId="9311"/>
    <cellStyle name="RowTitles1-Detail 2 2 2 6 3" xfId="9312"/>
    <cellStyle name="RowTitles1-Detail 2 2 2 6 3 2" xfId="9313"/>
    <cellStyle name="RowTitles1-Detail 2 2 2 6 3 2 2" xfId="9314"/>
    <cellStyle name="RowTitles1-Detail 2 2 2 6 3 2 2 2" xfId="9315"/>
    <cellStyle name="RowTitles1-Detail 2 2 2 6 3 2 3" xfId="9316"/>
    <cellStyle name="RowTitles1-Detail 2 2 2 6 3 3" xfId="9317"/>
    <cellStyle name="RowTitles1-Detail 2 2 2 6 3 3 2" xfId="9318"/>
    <cellStyle name="RowTitles1-Detail 2 2 2 6 3 3 2 2" xfId="9319"/>
    <cellStyle name="RowTitles1-Detail 2 2 2 6 3 4" xfId="9320"/>
    <cellStyle name="RowTitles1-Detail 2 2 2 6 3 4 2" xfId="9321"/>
    <cellStyle name="RowTitles1-Detail 2 2 2 6 3 5" xfId="9322"/>
    <cellStyle name="RowTitles1-Detail 2 2 2 6 4" xfId="9323"/>
    <cellStyle name="RowTitles1-Detail 2 2 2 6 4 2" xfId="9324"/>
    <cellStyle name="RowTitles1-Detail 2 2 2 6 5" xfId="9325"/>
    <cellStyle name="RowTitles1-Detail 2 2 2 6 5 2" xfId="9326"/>
    <cellStyle name="RowTitles1-Detail 2 2 2 6 5 2 2" xfId="9327"/>
    <cellStyle name="RowTitles1-Detail 2 2 2 6 5 3" xfId="9328"/>
    <cellStyle name="RowTitles1-Detail 2 2 2 6 6" xfId="9329"/>
    <cellStyle name="RowTitles1-Detail 2 2 2 6 6 2" xfId="9330"/>
    <cellStyle name="RowTitles1-Detail 2 2 2 6 6 2 2" xfId="9331"/>
    <cellStyle name="RowTitles1-Detail 2 2 2 7" xfId="9332"/>
    <cellStyle name="RowTitles1-Detail 2 2 2 7 2" xfId="9333"/>
    <cellStyle name="RowTitles1-Detail 2 2 2 7 2 2" xfId="9334"/>
    <cellStyle name="RowTitles1-Detail 2 2 2 7 2 2 2" xfId="9335"/>
    <cellStyle name="RowTitles1-Detail 2 2 2 7 2 2 2 2" xfId="9336"/>
    <cellStyle name="RowTitles1-Detail 2 2 2 7 2 2 3" xfId="9337"/>
    <cellStyle name="RowTitles1-Detail 2 2 2 7 2 3" xfId="9338"/>
    <cellStyle name="RowTitles1-Detail 2 2 2 7 2 3 2" xfId="9339"/>
    <cellStyle name="RowTitles1-Detail 2 2 2 7 2 3 2 2" xfId="9340"/>
    <cellStyle name="RowTitles1-Detail 2 2 2 7 2 4" xfId="9341"/>
    <cellStyle name="RowTitles1-Detail 2 2 2 7 2 4 2" xfId="9342"/>
    <cellStyle name="RowTitles1-Detail 2 2 2 7 2 5" xfId="9343"/>
    <cellStyle name="RowTitles1-Detail 2 2 2 7 3" xfId="9344"/>
    <cellStyle name="RowTitles1-Detail 2 2 2 7 3 2" xfId="9345"/>
    <cellStyle name="RowTitles1-Detail 2 2 2 7 3 2 2" xfId="9346"/>
    <cellStyle name="RowTitles1-Detail 2 2 2 7 3 2 2 2" xfId="9347"/>
    <cellStyle name="RowTitles1-Detail 2 2 2 7 3 2 3" xfId="9348"/>
    <cellStyle name="RowTitles1-Detail 2 2 2 7 3 3" xfId="9349"/>
    <cellStyle name="RowTitles1-Detail 2 2 2 7 3 3 2" xfId="9350"/>
    <cellStyle name="RowTitles1-Detail 2 2 2 7 3 3 2 2" xfId="9351"/>
    <cellStyle name="RowTitles1-Detail 2 2 2 7 3 4" xfId="9352"/>
    <cellStyle name="RowTitles1-Detail 2 2 2 7 3 4 2" xfId="9353"/>
    <cellStyle name="RowTitles1-Detail 2 2 2 7 3 5" xfId="9354"/>
    <cellStyle name="RowTitles1-Detail 2 2 2 7 4" xfId="9355"/>
    <cellStyle name="RowTitles1-Detail 2 2 2 7 4 2" xfId="9356"/>
    <cellStyle name="RowTitles1-Detail 2 2 2 7 5" xfId="9357"/>
    <cellStyle name="RowTitles1-Detail 2 2 2 7 5 2" xfId="9358"/>
    <cellStyle name="RowTitles1-Detail 2 2 2 7 5 2 2" xfId="9359"/>
    <cellStyle name="RowTitles1-Detail 2 2 2 7 6" xfId="9360"/>
    <cellStyle name="RowTitles1-Detail 2 2 2 7 6 2" xfId="9361"/>
    <cellStyle name="RowTitles1-Detail 2 2 2 7 7" xfId="9362"/>
    <cellStyle name="RowTitles1-Detail 2 2 2 8" xfId="9363"/>
    <cellStyle name="RowTitles1-Detail 2 2 2 8 2" xfId="9364"/>
    <cellStyle name="RowTitles1-Detail 2 2 2 8 2 2" xfId="9365"/>
    <cellStyle name="RowTitles1-Detail 2 2 2 8 2 2 2" xfId="9366"/>
    <cellStyle name="RowTitles1-Detail 2 2 2 8 2 2 2 2" xfId="9367"/>
    <cellStyle name="RowTitles1-Detail 2 2 2 8 2 2 3" xfId="9368"/>
    <cellStyle name="RowTitles1-Detail 2 2 2 8 2 3" xfId="9369"/>
    <cellStyle name="RowTitles1-Detail 2 2 2 8 2 3 2" xfId="9370"/>
    <cellStyle name="RowTitles1-Detail 2 2 2 8 2 3 2 2" xfId="9371"/>
    <cellStyle name="RowTitles1-Detail 2 2 2 8 2 4" xfId="9372"/>
    <cellStyle name="RowTitles1-Detail 2 2 2 8 2 4 2" xfId="9373"/>
    <cellStyle name="RowTitles1-Detail 2 2 2 8 2 5" xfId="9374"/>
    <cellStyle name="RowTitles1-Detail 2 2 2 8 3" xfId="9375"/>
    <cellStyle name="RowTitles1-Detail 2 2 2 8 3 2" xfId="9376"/>
    <cellStyle name="RowTitles1-Detail 2 2 2 8 3 2 2" xfId="9377"/>
    <cellStyle name="RowTitles1-Detail 2 2 2 8 3 2 2 2" xfId="9378"/>
    <cellStyle name="RowTitles1-Detail 2 2 2 8 3 2 3" xfId="9379"/>
    <cellStyle name="RowTitles1-Detail 2 2 2 8 3 3" xfId="9380"/>
    <cellStyle name="RowTitles1-Detail 2 2 2 8 3 3 2" xfId="9381"/>
    <cellStyle name="RowTitles1-Detail 2 2 2 8 3 3 2 2" xfId="9382"/>
    <cellStyle name="RowTitles1-Detail 2 2 2 8 3 4" xfId="9383"/>
    <cellStyle name="RowTitles1-Detail 2 2 2 8 3 4 2" xfId="9384"/>
    <cellStyle name="RowTitles1-Detail 2 2 2 8 3 5" xfId="9385"/>
    <cellStyle name="RowTitles1-Detail 2 2 2 8 4" xfId="9386"/>
    <cellStyle name="RowTitles1-Detail 2 2 2 8 4 2" xfId="9387"/>
    <cellStyle name="RowTitles1-Detail 2 2 2 8 5" xfId="9388"/>
    <cellStyle name="RowTitles1-Detail 2 2 2 8 5 2" xfId="9389"/>
    <cellStyle name="RowTitles1-Detail 2 2 2 8 5 2 2" xfId="9390"/>
    <cellStyle name="RowTitles1-Detail 2 2 2 8 5 3" xfId="9391"/>
    <cellStyle name="RowTitles1-Detail 2 2 2 8 6" xfId="9392"/>
    <cellStyle name="RowTitles1-Detail 2 2 2 8 6 2" xfId="9393"/>
    <cellStyle name="RowTitles1-Detail 2 2 2 8 6 2 2" xfId="9394"/>
    <cellStyle name="RowTitles1-Detail 2 2 2 8 7" xfId="9395"/>
    <cellStyle name="RowTitles1-Detail 2 2 2 8 7 2" xfId="9396"/>
    <cellStyle name="RowTitles1-Detail 2 2 2 8 8" xfId="9397"/>
    <cellStyle name="RowTitles1-Detail 2 2 2 9" xfId="9398"/>
    <cellStyle name="RowTitles1-Detail 2 2 2 9 2" xfId="9399"/>
    <cellStyle name="RowTitles1-Detail 2 2 2 9 2 2" xfId="9400"/>
    <cellStyle name="RowTitles1-Detail 2 2 2 9 2 2 2" xfId="9401"/>
    <cellStyle name="RowTitles1-Detail 2 2 2 9 2 2 2 2" xfId="9402"/>
    <cellStyle name="RowTitles1-Detail 2 2 2 9 2 2 3" xfId="9403"/>
    <cellStyle name="RowTitles1-Detail 2 2 2 9 2 3" xfId="9404"/>
    <cellStyle name="RowTitles1-Detail 2 2 2 9 2 3 2" xfId="9405"/>
    <cellStyle name="RowTitles1-Detail 2 2 2 9 2 3 2 2" xfId="9406"/>
    <cellStyle name="RowTitles1-Detail 2 2 2 9 2 4" xfId="9407"/>
    <cellStyle name="RowTitles1-Detail 2 2 2 9 2 4 2" xfId="9408"/>
    <cellStyle name="RowTitles1-Detail 2 2 2 9 2 5" xfId="9409"/>
    <cellStyle name="RowTitles1-Detail 2 2 2 9 3" xfId="9410"/>
    <cellStyle name="RowTitles1-Detail 2 2 2 9 3 2" xfId="9411"/>
    <cellStyle name="RowTitles1-Detail 2 2 2 9 3 2 2" xfId="9412"/>
    <cellStyle name="RowTitles1-Detail 2 2 2 9 3 2 2 2" xfId="9413"/>
    <cellStyle name="RowTitles1-Detail 2 2 2 9 3 2 3" xfId="9414"/>
    <cellStyle name="RowTitles1-Detail 2 2 2 9 3 3" xfId="9415"/>
    <cellStyle name="RowTitles1-Detail 2 2 2 9 3 3 2" xfId="9416"/>
    <cellStyle name="RowTitles1-Detail 2 2 2 9 3 3 2 2" xfId="9417"/>
    <cellStyle name="RowTitles1-Detail 2 2 2 9 3 4" xfId="9418"/>
    <cellStyle name="RowTitles1-Detail 2 2 2 9 3 4 2" xfId="9419"/>
    <cellStyle name="RowTitles1-Detail 2 2 2 9 3 5" xfId="9420"/>
    <cellStyle name="RowTitles1-Detail 2 2 2 9 4" xfId="9421"/>
    <cellStyle name="RowTitles1-Detail 2 2 2 9 4 2" xfId="9422"/>
    <cellStyle name="RowTitles1-Detail 2 2 2 9 4 2 2" xfId="9423"/>
    <cellStyle name="RowTitles1-Detail 2 2 2 9 4 3" xfId="9424"/>
    <cellStyle name="RowTitles1-Detail 2 2 2 9 5" xfId="9425"/>
    <cellStyle name="RowTitles1-Detail 2 2 2 9 5 2" xfId="9426"/>
    <cellStyle name="RowTitles1-Detail 2 2 2 9 5 2 2" xfId="9427"/>
    <cellStyle name="RowTitles1-Detail 2 2 2 9 6" xfId="9428"/>
    <cellStyle name="RowTitles1-Detail 2 2 2 9 6 2" xfId="9429"/>
    <cellStyle name="RowTitles1-Detail 2 2 2 9 7" xfId="9430"/>
    <cellStyle name="RowTitles1-Detail 2 2 2_STUD aligned by INSTIT" xfId="9431"/>
    <cellStyle name="RowTitles1-Detail 2 2 3" xfId="9432"/>
    <cellStyle name="RowTitles1-Detail 2 2 3 10" xfId="9433"/>
    <cellStyle name="RowTitles1-Detail 2 2 3 10 2" xfId="9434"/>
    <cellStyle name="RowTitles1-Detail 2 2 3 10 2 2" xfId="9435"/>
    <cellStyle name="RowTitles1-Detail 2 2 3 10 2 2 2" xfId="9436"/>
    <cellStyle name="RowTitles1-Detail 2 2 3 10 2 3" xfId="9437"/>
    <cellStyle name="RowTitles1-Detail 2 2 3 10 3" xfId="9438"/>
    <cellStyle name="RowTitles1-Detail 2 2 3 10 3 2" xfId="9439"/>
    <cellStyle name="RowTitles1-Detail 2 2 3 10 3 2 2" xfId="9440"/>
    <cellStyle name="RowTitles1-Detail 2 2 3 10 4" xfId="9441"/>
    <cellStyle name="RowTitles1-Detail 2 2 3 10 4 2" xfId="9442"/>
    <cellStyle name="RowTitles1-Detail 2 2 3 10 5" xfId="9443"/>
    <cellStyle name="RowTitles1-Detail 2 2 3 11" xfId="9444"/>
    <cellStyle name="RowTitles1-Detail 2 2 3 11 2" xfId="9445"/>
    <cellStyle name="RowTitles1-Detail 2 2 3 12" xfId="9446"/>
    <cellStyle name="RowTitles1-Detail 2 2 3 12 2" xfId="9447"/>
    <cellStyle name="RowTitles1-Detail 2 2 3 12 2 2" xfId="9448"/>
    <cellStyle name="RowTitles1-Detail 2 2 3 2" xfId="9449"/>
    <cellStyle name="RowTitles1-Detail 2 2 3 2 2" xfId="9450"/>
    <cellStyle name="RowTitles1-Detail 2 2 3 2 2 2" xfId="9451"/>
    <cellStyle name="RowTitles1-Detail 2 2 3 2 2 2 2" xfId="9452"/>
    <cellStyle name="RowTitles1-Detail 2 2 3 2 2 2 2 2" xfId="9453"/>
    <cellStyle name="RowTitles1-Detail 2 2 3 2 2 2 2 2 2" xfId="9454"/>
    <cellStyle name="RowTitles1-Detail 2 2 3 2 2 2 2 3" xfId="9455"/>
    <cellStyle name="RowTitles1-Detail 2 2 3 2 2 2 3" xfId="9456"/>
    <cellStyle name="RowTitles1-Detail 2 2 3 2 2 2 3 2" xfId="9457"/>
    <cellStyle name="RowTitles1-Detail 2 2 3 2 2 2 3 2 2" xfId="9458"/>
    <cellStyle name="RowTitles1-Detail 2 2 3 2 2 2 4" xfId="9459"/>
    <cellStyle name="RowTitles1-Detail 2 2 3 2 2 2 4 2" xfId="9460"/>
    <cellStyle name="RowTitles1-Detail 2 2 3 2 2 2 5" xfId="9461"/>
    <cellStyle name="RowTitles1-Detail 2 2 3 2 2 3" xfId="9462"/>
    <cellStyle name="RowTitles1-Detail 2 2 3 2 2 3 2" xfId="9463"/>
    <cellStyle name="RowTitles1-Detail 2 2 3 2 2 3 2 2" xfId="9464"/>
    <cellStyle name="RowTitles1-Detail 2 2 3 2 2 3 2 2 2" xfId="9465"/>
    <cellStyle name="RowTitles1-Detail 2 2 3 2 2 3 2 3" xfId="9466"/>
    <cellStyle name="RowTitles1-Detail 2 2 3 2 2 3 3" xfId="9467"/>
    <cellStyle name="RowTitles1-Detail 2 2 3 2 2 3 3 2" xfId="9468"/>
    <cellStyle name="RowTitles1-Detail 2 2 3 2 2 3 3 2 2" xfId="9469"/>
    <cellStyle name="RowTitles1-Detail 2 2 3 2 2 3 4" xfId="9470"/>
    <cellStyle name="RowTitles1-Detail 2 2 3 2 2 3 4 2" xfId="9471"/>
    <cellStyle name="RowTitles1-Detail 2 2 3 2 2 3 5" xfId="9472"/>
    <cellStyle name="RowTitles1-Detail 2 2 3 2 2 4" xfId="9473"/>
    <cellStyle name="RowTitles1-Detail 2 2 3 2 2 4 2" xfId="9474"/>
    <cellStyle name="RowTitles1-Detail 2 2 3 2 2 5" xfId="9475"/>
    <cellStyle name="RowTitles1-Detail 2 2 3 2 2 5 2" xfId="9476"/>
    <cellStyle name="RowTitles1-Detail 2 2 3 2 2 5 2 2" xfId="9477"/>
    <cellStyle name="RowTitles1-Detail 2 2 3 2 3" xfId="9478"/>
    <cellStyle name="RowTitles1-Detail 2 2 3 2 3 2" xfId="9479"/>
    <cellStyle name="RowTitles1-Detail 2 2 3 2 3 2 2" xfId="9480"/>
    <cellStyle name="RowTitles1-Detail 2 2 3 2 3 2 2 2" xfId="9481"/>
    <cellStyle name="RowTitles1-Detail 2 2 3 2 3 2 2 2 2" xfId="9482"/>
    <cellStyle name="RowTitles1-Detail 2 2 3 2 3 2 2 3" xfId="9483"/>
    <cellStyle name="RowTitles1-Detail 2 2 3 2 3 2 3" xfId="9484"/>
    <cellStyle name="RowTitles1-Detail 2 2 3 2 3 2 3 2" xfId="9485"/>
    <cellStyle name="RowTitles1-Detail 2 2 3 2 3 2 3 2 2" xfId="9486"/>
    <cellStyle name="RowTitles1-Detail 2 2 3 2 3 2 4" xfId="9487"/>
    <cellStyle name="RowTitles1-Detail 2 2 3 2 3 2 4 2" xfId="9488"/>
    <cellStyle name="RowTitles1-Detail 2 2 3 2 3 2 5" xfId="9489"/>
    <cellStyle name="RowTitles1-Detail 2 2 3 2 3 3" xfId="9490"/>
    <cellStyle name="RowTitles1-Detail 2 2 3 2 3 3 2" xfId="9491"/>
    <cellStyle name="RowTitles1-Detail 2 2 3 2 3 3 2 2" xfId="9492"/>
    <cellStyle name="RowTitles1-Detail 2 2 3 2 3 3 2 2 2" xfId="9493"/>
    <cellStyle name="RowTitles1-Detail 2 2 3 2 3 3 2 3" xfId="9494"/>
    <cellStyle name="RowTitles1-Detail 2 2 3 2 3 3 3" xfId="9495"/>
    <cellStyle name="RowTitles1-Detail 2 2 3 2 3 3 3 2" xfId="9496"/>
    <cellStyle name="RowTitles1-Detail 2 2 3 2 3 3 3 2 2" xfId="9497"/>
    <cellStyle name="RowTitles1-Detail 2 2 3 2 3 3 4" xfId="9498"/>
    <cellStyle name="RowTitles1-Detail 2 2 3 2 3 3 4 2" xfId="9499"/>
    <cellStyle name="RowTitles1-Detail 2 2 3 2 3 3 5" xfId="9500"/>
    <cellStyle name="RowTitles1-Detail 2 2 3 2 3 4" xfId="9501"/>
    <cellStyle name="RowTitles1-Detail 2 2 3 2 3 4 2" xfId="9502"/>
    <cellStyle name="RowTitles1-Detail 2 2 3 2 3 5" xfId="9503"/>
    <cellStyle name="RowTitles1-Detail 2 2 3 2 3 5 2" xfId="9504"/>
    <cellStyle name="RowTitles1-Detail 2 2 3 2 3 5 2 2" xfId="9505"/>
    <cellStyle name="RowTitles1-Detail 2 2 3 2 3 5 3" xfId="9506"/>
    <cellStyle name="RowTitles1-Detail 2 2 3 2 3 6" xfId="9507"/>
    <cellStyle name="RowTitles1-Detail 2 2 3 2 3 6 2" xfId="9508"/>
    <cellStyle name="RowTitles1-Detail 2 2 3 2 3 6 2 2" xfId="9509"/>
    <cellStyle name="RowTitles1-Detail 2 2 3 2 3 7" xfId="9510"/>
    <cellStyle name="RowTitles1-Detail 2 2 3 2 3 7 2" xfId="9511"/>
    <cellStyle name="RowTitles1-Detail 2 2 3 2 3 8" xfId="9512"/>
    <cellStyle name="RowTitles1-Detail 2 2 3 2 4" xfId="9513"/>
    <cellStyle name="RowTitles1-Detail 2 2 3 2 4 2" xfId="9514"/>
    <cellStyle name="RowTitles1-Detail 2 2 3 2 4 2 2" xfId="9515"/>
    <cellStyle name="RowTitles1-Detail 2 2 3 2 4 2 2 2" xfId="9516"/>
    <cellStyle name="RowTitles1-Detail 2 2 3 2 4 2 2 2 2" xfId="9517"/>
    <cellStyle name="RowTitles1-Detail 2 2 3 2 4 2 2 3" xfId="9518"/>
    <cellStyle name="RowTitles1-Detail 2 2 3 2 4 2 3" xfId="9519"/>
    <cellStyle name="RowTitles1-Detail 2 2 3 2 4 2 3 2" xfId="9520"/>
    <cellStyle name="RowTitles1-Detail 2 2 3 2 4 2 3 2 2" xfId="9521"/>
    <cellStyle name="RowTitles1-Detail 2 2 3 2 4 2 4" xfId="9522"/>
    <cellStyle name="RowTitles1-Detail 2 2 3 2 4 2 4 2" xfId="9523"/>
    <cellStyle name="RowTitles1-Detail 2 2 3 2 4 2 5" xfId="9524"/>
    <cellStyle name="RowTitles1-Detail 2 2 3 2 4 3" xfId="9525"/>
    <cellStyle name="RowTitles1-Detail 2 2 3 2 4 3 2" xfId="9526"/>
    <cellStyle name="RowTitles1-Detail 2 2 3 2 4 3 2 2" xfId="9527"/>
    <cellStyle name="RowTitles1-Detail 2 2 3 2 4 3 2 2 2" xfId="9528"/>
    <cellStyle name="RowTitles1-Detail 2 2 3 2 4 3 2 3" xfId="9529"/>
    <cellStyle name="RowTitles1-Detail 2 2 3 2 4 3 3" xfId="9530"/>
    <cellStyle name="RowTitles1-Detail 2 2 3 2 4 3 3 2" xfId="9531"/>
    <cellStyle name="RowTitles1-Detail 2 2 3 2 4 3 3 2 2" xfId="9532"/>
    <cellStyle name="RowTitles1-Detail 2 2 3 2 4 3 4" xfId="9533"/>
    <cellStyle name="RowTitles1-Detail 2 2 3 2 4 3 4 2" xfId="9534"/>
    <cellStyle name="RowTitles1-Detail 2 2 3 2 4 3 5" xfId="9535"/>
    <cellStyle name="RowTitles1-Detail 2 2 3 2 4 4" xfId="9536"/>
    <cellStyle name="RowTitles1-Detail 2 2 3 2 4 4 2" xfId="9537"/>
    <cellStyle name="RowTitles1-Detail 2 2 3 2 4 4 2 2" xfId="9538"/>
    <cellStyle name="RowTitles1-Detail 2 2 3 2 4 4 3" xfId="9539"/>
    <cellStyle name="RowTitles1-Detail 2 2 3 2 4 5" xfId="9540"/>
    <cellStyle name="RowTitles1-Detail 2 2 3 2 4 5 2" xfId="9541"/>
    <cellStyle name="RowTitles1-Detail 2 2 3 2 4 5 2 2" xfId="9542"/>
    <cellStyle name="RowTitles1-Detail 2 2 3 2 4 6" xfId="9543"/>
    <cellStyle name="RowTitles1-Detail 2 2 3 2 4 6 2" xfId="9544"/>
    <cellStyle name="RowTitles1-Detail 2 2 3 2 4 7" xfId="9545"/>
    <cellStyle name="RowTitles1-Detail 2 2 3 2 5" xfId="9546"/>
    <cellStyle name="RowTitles1-Detail 2 2 3 2 5 2" xfId="9547"/>
    <cellStyle name="RowTitles1-Detail 2 2 3 2 5 2 2" xfId="9548"/>
    <cellStyle name="RowTitles1-Detail 2 2 3 2 5 2 2 2" xfId="9549"/>
    <cellStyle name="RowTitles1-Detail 2 2 3 2 5 2 2 2 2" xfId="9550"/>
    <cellStyle name="RowTitles1-Detail 2 2 3 2 5 2 2 3" xfId="9551"/>
    <cellStyle name="RowTitles1-Detail 2 2 3 2 5 2 3" xfId="9552"/>
    <cellStyle name="RowTitles1-Detail 2 2 3 2 5 2 3 2" xfId="9553"/>
    <cellStyle name="RowTitles1-Detail 2 2 3 2 5 2 3 2 2" xfId="9554"/>
    <cellStyle name="RowTitles1-Detail 2 2 3 2 5 2 4" xfId="9555"/>
    <cellStyle name="RowTitles1-Detail 2 2 3 2 5 2 4 2" xfId="9556"/>
    <cellStyle name="RowTitles1-Detail 2 2 3 2 5 2 5" xfId="9557"/>
    <cellStyle name="RowTitles1-Detail 2 2 3 2 5 3" xfId="9558"/>
    <cellStyle name="RowTitles1-Detail 2 2 3 2 5 3 2" xfId="9559"/>
    <cellStyle name="RowTitles1-Detail 2 2 3 2 5 3 2 2" xfId="9560"/>
    <cellStyle name="RowTitles1-Detail 2 2 3 2 5 3 2 2 2" xfId="9561"/>
    <cellStyle name="RowTitles1-Detail 2 2 3 2 5 3 2 3" xfId="9562"/>
    <cellStyle name="RowTitles1-Detail 2 2 3 2 5 3 3" xfId="9563"/>
    <cellStyle name="RowTitles1-Detail 2 2 3 2 5 3 3 2" xfId="9564"/>
    <cellStyle name="RowTitles1-Detail 2 2 3 2 5 3 3 2 2" xfId="9565"/>
    <cellStyle name="RowTitles1-Detail 2 2 3 2 5 3 4" xfId="9566"/>
    <cellStyle name="RowTitles1-Detail 2 2 3 2 5 3 4 2" xfId="9567"/>
    <cellStyle name="RowTitles1-Detail 2 2 3 2 5 3 5" xfId="9568"/>
    <cellStyle name="RowTitles1-Detail 2 2 3 2 5 4" xfId="9569"/>
    <cellStyle name="RowTitles1-Detail 2 2 3 2 5 4 2" xfId="9570"/>
    <cellStyle name="RowTitles1-Detail 2 2 3 2 5 4 2 2" xfId="9571"/>
    <cellStyle name="RowTitles1-Detail 2 2 3 2 5 4 3" xfId="9572"/>
    <cellStyle name="RowTitles1-Detail 2 2 3 2 5 5" xfId="9573"/>
    <cellStyle name="RowTitles1-Detail 2 2 3 2 5 5 2" xfId="9574"/>
    <cellStyle name="RowTitles1-Detail 2 2 3 2 5 5 2 2" xfId="9575"/>
    <cellStyle name="RowTitles1-Detail 2 2 3 2 5 6" xfId="9576"/>
    <cellStyle name="RowTitles1-Detail 2 2 3 2 5 6 2" xfId="9577"/>
    <cellStyle name="RowTitles1-Detail 2 2 3 2 5 7" xfId="9578"/>
    <cellStyle name="RowTitles1-Detail 2 2 3 2 6" xfId="9579"/>
    <cellStyle name="RowTitles1-Detail 2 2 3 2 6 2" xfId="9580"/>
    <cellStyle name="RowTitles1-Detail 2 2 3 2 6 2 2" xfId="9581"/>
    <cellStyle name="RowTitles1-Detail 2 2 3 2 6 2 2 2" xfId="9582"/>
    <cellStyle name="RowTitles1-Detail 2 2 3 2 6 2 2 2 2" xfId="9583"/>
    <cellStyle name="RowTitles1-Detail 2 2 3 2 6 2 2 3" xfId="9584"/>
    <cellStyle name="RowTitles1-Detail 2 2 3 2 6 2 3" xfId="9585"/>
    <cellStyle name="RowTitles1-Detail 2 2 3 2 6 2 3 2" xfId="9586"/>
    <cellStyle name="RowTitles1-Detail 2 2 3 2 6 2 3 2 2" xfId="9587"/>
    <cellStyle name="RowTitles1-Detail 2 2 3 2 6 2 4" xfId="9588"/>
    <cellStyle name="RowTitles1-Detail 2 2 3 2 6 2 4 2" xfId="9589"/>
    <cellStyle name="RowTitles1-Detail 2 2 3 2 6 2 5" xfId="9590"/>
    <cellStyle name="RowTitles1-Detail 2 2 3 2 6 3" xfId="9591"/>
    <cellStyle name="RowTitles1-Detail 2 2 3 2 6 3 2" xfId="9592"/>
    <cellStyle name="RowTitles1-Detail 2 2 3 2 6 3 2 2" xfId="9593"/>
    <cellStyle name="RowTitles1-Detail 2 2 3 2 6 3 2 2 2" xfId="9594"/>
    <cellStyle name="RowTitles1-Detail 2 2 3 2 6 3 2 3" xfId="9595"/>
    <cellStyle name="RowTitles1-Detail 2 2 3 2 6 3 3" xfId="9596"/>
    <cellStyle name="RowTitles1-Detail 2 2 3 2 6 3 3 2" xfId="9597"/>
    <cellStyle name="RowTitles1-Detail 2 2 3 2 6 3 3 2 2" xfId="9598"/>
    <cellStyle name="RowTitles1-Detail 2 2 3 2 6 3 4" xfId="9599"/>
    <cellStyle name="RowTitles1-Detail 2 2 3 2 6 3 4 2" xfId="9600"/>
    <cellStyle name="RowTitles1-Detail 2 2 3 2 6 3 5" xfId="9601"/>
    <cellStyle name="RowTitles1-Detail 2 2 3 2 6 4" xfId="9602"/>
    <cellStyle name="RowTitles1-Detail 2 2 3 2 6 4 2" xfId="9603"/>
    <cellStyle name="RowTitles1-Detail 2 2 3 2 6 4 2 2" xfId="9604"/>
    <cellStyle name="RowTitles1-Detail 2 2 3 2 6 4 3" xfId="9605"/>
    <cellStyle name="RowTitles1-Detail 2 2 3 2 6 5" xfId="9606"/>
    <cellStyle name="RowTitles1-Detail 2 2 3 2 6 5 2" xfId="9607"/>
    <cellStyle name="RowTitles1-Detail 2 2 3 2 6 5 2 2" xfId="9608"/>
    <cellStyle name="RowTitles1-Detail 2 2 3 2 6 6" xfId="9609"/>
    <cellStyle name="RowTitles1-Detail 2 2 3 2 6 6 2" xfId="9610"/>
    <cellStyle name="RowTitles1-Detail 2 2 3 2 6 7" xfId="9611"/>
    <cellStyle name="RowTitles1-Detail 2 2 3 2 7" xfId="9612"/>
    <cellStyle name="RowTitles1-Detail 2 2 3 2 7 2" xfId="9613"/>
    <cellStyle name="RowTitles1-Detail 2 2 3 2 7 2 2" xfId="9614"/>
    <cellStyle name="RowTitles1-Detail 2 2 3 2 7 2 2 2" xfId="9615"/>
    <cellStyle name="RowTitles1-Detail 2 2 3 2 7 2 3" xfId="9616"/>
    <cellStyle name="RowTitles1-Detail 2 2 3 2 7 3" xfId="9617"/>
    <cellStyle name="RowTitles1-Detail 2 2 3 2 7 3 2" xfId="9618"/>
    <cellStyle name="RowTitles1-Detail 2 2 3 2 7 3 2 2" xfId="9619"/>
    <cellStyle name="RowTitles1-Detail 2 2 3 2 7 4" xfId="9620"/>
    <cellStyle name="RowTitles1-Detail 2 2 3 2 7 4 2" xfId="9621"/>
    <cellStyle name="RowTitles1-Detail 2 2 3 2 7 5" xfId="9622"/>
    <cellStyle name="RowTitles1-Detail 2 2 3 2 8" xfId="9623"/>
    <cellStyle name="RowTitles1-Detail 2 2 3 2 8 2" xfId="9624"/>
    <cellStyle name="RowTitles1-Detail 2 2 3 2 9" xfId="9625"/>
    <cellStyle name="RowTitles1-Detail 2 2 3 2 9 2" xfId="9626"/>
    <cellStyle name="RowTitles1-Detail 2 2 3 2 9 2 2" xfId="9627"/>
    <cellStyle name="RowTitles1-Detail 2 2 3 2_STUD aligned by INSTIT" xfId="9628"/>
    <cellStyle name="RowTitles1-Detail 2 2 3 3" xfId="9629"/>
    <cellStyle name="RowTitles1-Detail 2 2 3 3 2" xfId="9630"/>
    <cellStyle name="RowTitles1-Detail 2 2 3 3 2 2" xfId="9631"/>
    <cellStyle name="RowTitles1-Detail 2 2 3 3 2 2 2" xfId="9632"/>
    <cellStyle name="RowTitles1-Detail 2 2 3 3 2 2 2 2" xfId="9633"/>
    <cellStyle name="RowTitles1-Detail 2 2 3 3 2 2 2 2 2" xfId="9634"/>
    <cellStyle name="RowTitles1-Detail 2 2 3 3 2 2 2 3" xfId="9635"/>
    <cellStyle name="RowTitles1-Detail 2 2 3 3 2 2 3" xfId="9636"/>
    <cellStyle name="RowTitles1-Detail 2 2 3 3 2 2 3 2" xfId="9637"/>
    <cellStyle name="RowTitles1-Detail 2 2 3 3 2 2 3 2 2" xfId="9638"/>
    <cellStyle name="RowTitles1-Detail 2 2 3 3 2 2 4" xfId="9639"/>
    <cellStyle name="RowTitles1-Detail 2 2 3 3 2 2 4 2" xfId="9640"/>
    <cellStyle name="RowTitles1-Detail 2 2 3 3 2 2 5" xfId="9641"/>
    <cellStyle name="RowTitles1-Detail 2 2 3 3 2 3" xfId="9642"/>
    <cellStyle name="RowTitles1-Detail 2 2 3 3 2 3 2" xfId="9643"/>
    <cellStyle name="RowTitles1-Detail 2 2 3 3 2 3 2 2" xfId="9644"/>
    <cellStyle name="RowTitles1-Detail 2 2 3 3 2 3 2 2 2" xfId="9645"/>
    <cellStyle name="RowTitles1-Detail 2 2 3 3 2 3 2 3" xfId="9646"/>
    <cellStyle name="RowTitles1-Detail 2 2 3 3 2 3 3" xfId="9647"/>
    <cellStyle name="RowTitles1-Detail 2 2 3 3 2 3 3 2" xfId="9648"/>
    <cellStyle name="RowTitles1-Detail 2 2 3 3 2 3 3 2 2" xfId="9649"/>
    <cellStyle name="RowTitles1-Detail 2 2 3 3 2 3 4" xfId="9650"/>
    <cellStyle name="RowTitles1-Detail 2 2 3 3 2 3 4 2" xfId="9651"/>
    <cellStyle name="RowTitles1-Detail 2 2 3 3 2 3 5" xfId="9652"/>
    <cellStyle name="RowTitles1-Detail 2 2 3 3 2 4" xfId="9653"/>
    <cellStyle name="RowTitles1-Detail 2 2 3 3 2 4 2" xfId="9654"/>
    <cellStyle name="RowTitles1-Detail 2 2 3 3 2 5" xfId="9655"/>
    <cellStyle name="RowTitles1-Detail 2 2 3 3 2 5 2" xfId="9656"/>
    <cellStyle name="RowTitles1-Detail 2 2 3 3 2 5 2 2" xfId="9657"/>
    <cellStyle name="RowTitles1-Detail 2 2 3 3 2 5 3" xfId="9658"/>
    <cellStyle name="RowTitles1-Detail 2 2 3 3 2 6" xfId="9659"/>
    <cellStyle name="RowTitles1-Detail 2 2 3 3 2 6 2" xfId="9660"/>
    <cellStyle name="RowTitles1-Detail 2 2 3 3 2 6 2 2" xfId="9661"/>
    <cellStyle name="RowTitles1-Detail 2 2 3 3 2 7" xfId="9662"/>
    <cellStyle name="RowTitles1-Detail 2 2 3 3 2 7 2" xfId="9663"/>
    <cellStyle name="RowTitles1-Detail 2 2 3 3 2 8" xfId="9664"/>
    <cellStyle name="RowTitles1-Detail 2 2 3 3 3" xfId="9665"/>
    <cellStyle name="RowTitles1-Detail 2 2 3 3 3 2" xfId="9666"/>
    <cellStyle name="RowTitles1-Detail 2 2 3 3 3 2 2" xfId="9667"/>
    <cellStyle name="RowTitles1-Detail 2 2 3 3 3 2 2 2" xfId="9668"/>
    <cellStyle name="RowTitles1-Detail 2 2 3 3 3 2 2 2 2" xfId="9669"/>
    <cellStyle name="RowTitles1-Detail 2 2 3 3 3 2 2 3" xfId="9670"/>
    <cellStyle name="RowTitles1-Detail 2 2 3 3 3 2 3" xfId="9671"/>
    <cellStyle name="RowTitles1-Detail 2 2 3 3 3 2 3 2" xfId="9672"/>
    <cellStyle name="RowTitles1-Detail 2 2 3 3 3 2 3 2 2" xfId="9673"/>
    <cellStyle name="RowTitles1-Detail 2 2 3 3 3 2 4" xfId="9674"/>
    <cellStyle name="RowTitles1-Detail 2 2 3 3 3 2 4 2" xfId="9675"/>
    <cellStyle name="RowTitles1-Detail 2 2 3 3 3 2 5" xfId="9676"/>
    <cellStyle name="RowTitles1-Detail 2 2 3 3 3 3" xfId="9677"/>
    <cellStyle name="RowTitles1-Detail 2 2 3 3 3 3 2" xfId="9678"/>
    <cellStyle name="RowTitles1-Detail 2 2 3 3 3 3 2 2" xfId="9679"/>
    <cellStyle name="RowTitles1-Detail 2 2 3 3 3 3 2 2 2" xfId="9680"/>
    <cellStyle name="RowTitles1-Detail 2 2 3 3 3 3 2 3" xfId="9681"/>
    <cellStyle name="RowTitles1-Detail 2 2 3 3 3 3 3" xfId="9682"/>
    <cellStyle name="RowTitles1-Detail 2 2 3 3 3 3 3 2" xfId="9683"/>
    <cellStyle name="RowTitles1-Detail 2 2 3 3 3 3 3 2 2" xfId="9684"/>
    <cellStyle name="RowTitles1-Detail 2 2 3 3 3 3 4" xfId="9685"/>
    <cellStyle name="RowTitles1-Detail 2 2 3 3 3 3 4 2" xfId="9686"/>
    <cellStyle name="RowTitles1-Detail 2 2 3 3 3 3 5" xfId="9687"/>
    <cellStyle name="RowTitles1-Detail 2 2 3 3 3 4" xfId="9688"/>
    <cellStyle name="RowTitles1-Detail 2 2 3 3 3 4 2" xfId="9689"/>
    <cellStyle name="RowTitles1-Detail 2 2 3 3 3 5" xfId="9690"/>
    <cellStyle name="RowTitles1-Detail 2 2 3 3 3 5 2" xfId="9691"/>
    <cellStyle name="RowTitles1-Detail 2 2 3 3 3 5 2 2" xfId="9692"/>
    <cellStyle name="RowTitles1-Detail 2 2 3 3 4" xfId="9693"/>
    <cellStyle name="RowTitles1-Detail 2 2 3 3 4 2" xfId="9694"/>
    <cellStyle name="RowTitles1-Detail 2 2 3 3 4 2 2" xfId="9695"/>
    <cellStyle name="RowTitles1-Detail 2 2 3 3 4 2 2 2" xfId="9696"/>
    <cellStyle name="RowTitles1-Detail 2 2 3 3 4 2 2 2 2" xfId="9697"/>
    <cellStyle name="RowTitles1-Detail 2 2 3 3 4 2 2 3" xfId="9698"/>
    <cellStyle name="RowTitles1-Detail 2 2 3 3 4 2 3" xfId="9699"/>
    <cellStyle name="RowTitles1-Detail 2 2 3 3 4 2 3 2" xfId="9700"/>
    <cellStyle name="RowTitles1-Detail 2 2 3 3 4 2 3 2 2" xfId="9701"/>
    <cellStyle name="RowTitles1-Detail 2 2 3 3 4 2 4" xfId="9702"/>
    <cellStyle name="RowTitles1-Detail 2 2 3 3 4 2 4 2" xfId="9703"/>
    <cellStyle name="RowTitles1-Detail 2 2 3 3 4 2 5" xfId="9704"/>
    <cellStyle name="RowTitles1-Detail 2 2 3 3 4 3" xfId="9705"/>
    <cellStyle name="RowTitles1-Detail 2 2 3 3 4 3 2" xfId="9706"/>
    <cellStyle name="RowTitles1-Detail 2 2 3 3 4 3 2 2" xfId="9707"/>
    <cellStyle name="RowTitles1-Detail 2 2 3 3 4 3 2 2 2" xfId="9708"/>
    <cellStyle name="RowTitles1-Detail 2 2 3 3 4 3 2 3" xfId="9709"/>
    <cellStyle name="RowTitles1-Detail 2 2 3 3 4 3 3" xfId="9710"/>
    <cellStyle name="RowTitles1-Detail 2 2 3 3 4 3 3 2" xfId="9711"/>
    <cellStyle name="RowTitles1-Detail 2 2 3 3 4 3 3 2 2" xfId="9712"/>
    <cellStyle name="RowTitles1-Detail 2 2 3 3 4 3 4" xfId="9713"/>
    <cellStyle name="RowTitles1-Detail 2 2 3 3 4 3 4 2" xfId="9714"/>
    <cellStyle name="RowTitles1-Detail 2 2 3 3 4 3 5" xfId="9715"/>
    <cellStyle name="RowTitles1-Detail 2 2 3 3 4 4" xfId="9716"/>
    <cellStyle name="RowTitles1-Detail 2 2 3 3 4 4 2" xfId="9717"/>
    <cellStyle name="RowTitles1-Detail 2 2 3 3 4 4 2 2" xfId="9718"/>
    <cellStyle name="RowTitles1-Detail 2 2 3 3 4 4 3" xfId="9719"/>
    <cellStyle name="RowTitles1-Detail 2 2 3 3 4 5" xfId="9720"/>
    <cellStyle name="RowTitles1-Detail 2 2 3 3 4 5 2" xfId="9721"/>
    <cellStyle name="RowTitles1-Detail 2 2 3 3 4 5 2 2" xfId="9722"/>
    <cellStyle name="RowTitles1-Detail 2 2 3 3 4 6" xfId="9723"/>
    <cellStyle name="RowTitles1-Detail 2 2 3 3 4 6 2" xfId="9724"/>
    <cellStyle name="RowTitles1-Detail 2 2 3 3 4 7" xfId="9725"/>
    <cellStyle name="RowTitles1-Detail 2 2 3 3 5" xfId="9726"/>
    <cellStyle name="RowTitles1-Detail 2 2 3 3 5 2" xfId="9727"/>
    <cellStyle name="RowTitles1-Detail 2 2 3 3 5 2 2" xfId="9728"/>
    <cellStyle name="RowTitles1-Detail 2 2 3 3 5 2 2 2" xfId="9729"/>
    <cellStyle name="RowTitles1-Detail 2 2 3 3 5 2 2 2 2" xfId="9730"/>
    <cellStyle name="RowTitles1-Detail 2 2 3 3 5 2 2 3" xfId="9731"/>
    <cellStyle name="RowTitles1-Detail 2 2 3 3 5 2 3" xfId="9732"/>
    <cellStyle name="RowTitles1-Detail 2 2 3 3 5 2 3 2" xfId="9733"/>
    <cellStyle name="RowTitles1-Detail 2 2 3 3 5 2 3 2 2" xfId="9734"/>
    <cellStyle name="RowTitles1-Detail 2 2 3 3 5 2 4" xfId="9735"/>
    <cellStyle name="RowTitles1-Detail 2 2 3 3 5 2 4 2" xfId="9736"/>
    <cellStyle name="RowTitles1-Detail 2 2 3 3 5 2 5" xfId="9737"/>
    <cellStyle name="RowTitles1-Detail 2 2 3 3 5 3" xfId="9738"/>
    <cellStyle name="RowTitles1-Detail 2 2 3 3 5 3 2" xfId="9739"/>
    <cellStyle name="RowTitles1-Detail 2 2 3 3 5 3 2 2" xfId="9740"/>
    <cellStyle name="RowTitles1-Detail 2 2 3 3 5 3 2 2 2" xfId="9741"/>
    <cellStyle name="RowTitles1-Detail 2 2 3 3 5 3 2 3" xfId="9742"/>
    <cellStyle name="RowTitles1-Detail 2 2 3 3 5 3 3" xfId="9743"/>
    <cellStyle name="RowTitles1-Detail 2 2 3 3 5 3 3 2" xfId="9744"/>
    <cellStyle name="RowTitles1-Detail 2 2 3 3 5 3 3 2 2" xfId="9745"/>
    <cellStyle name="RowTitles1-Detail 2 2 3 3 5 3 4" xfId="9746"/>
    <cellStyle name="RowTitles1-Detail 2 2 3 3 5 3 4 2" xfId="9747"/>
    <cellStyle name="RowTitles1-Detail 2 2 3 3 5 3 5" xfId="9748"/>
    <cellStyle name="RowTitles1-Detail 2 2 3 3 5 4" xfId="9749"/>
    <cellStyle name="RowTitles1-Detail 2 2 3 3 5 4 2" xfId="9750"/>
    <cellStyle name="RowTitles1-Detail 2 2 3 3 5 4 2 2" xfId="9751"/>
    <cellStyle name="RowTitles1-Detail 2 2 3 3 5 4 3" xfId="9752"/>
    <cellStyle name="RowTitles1-Detail 2 2 3 3 5 5" xfId="9753"/>
    <cellStyle name="RowTitles1-Detail 2 2 3 3 5 5 2" xfId="9754"/>
    <cellStyle name="RowTitles1-Detail 2 2 3 3 5 5 2 2" xfId="9755"/>
    <cellStyle name="RowTitles1-Detail 2 2 3 3 5 6" xfId="9756"/>
    <cellStyle name="RowTitles1-Detail 2 2 3 3 5 6 2" xfId="9757"/>
    <cellStyle name="RowTitles1-Detail 2 2 3 3 5 7" xfId="9758"/>
    <cellStyle name="RowTitles1-Detail 2 2 3 3 6" xfId="9759"/>
    <cellStyle name="RowTitles1-Detail 2 2 3 3 6 2" xfId="9760"/>
    <cellStyle name="RowTitles1-Detail 2 2 3 3 6 2 2" xfId="9761"/>
    <cellStyle name="RowTitles1-Detail 2 2 3 3 6 2 2 2" xfId="9762"/>
    <cellStyle name="RowTitles1-Detail 2 2 3 3 6 2 2 2 2" xfId="9763"/>
    <cellStyle name="RowTitles1-Detail 2 2 3 3 6 2 2 3" xfId="9764"/>
    <cellStyle name="RowTitles1-Detail 2 2 3 3 6 2 3" xfId="9765"/>
    <cellStyle name="RowTitles1-Detail 2 2 3 3 6 2 3 2" xfId="9766"/>
    <cellStyle name="RowTitles1-Detail 2 2 3 3 6 2 3 2 2" xfId="9767"/>
    <cellStyle name="RowTitles1-Detail 2 2 3 3 6 2 4" xfId="9768"/>
    <cellStyle name="RowTitles1-Detail 2 2 3 3 6 2 4 2" xfId="9769"/>
    <cellStyle name="RowTitles1-Detail 2 2 3 3 6 2 5" xfId="9770"/>
    <cellStyle name="RowTitles1-Detail 2 2 3 3 6 3" xfId="9771"/>
    <cellStyle name="RowTitles1-Detail 2 2 3 3 6 3 2" xfId="9772"/>
    <cellStyle name="RowTitles1-Detail 2 2 3 3 6 3 2 2" xfId="9773"/>
    <cellStyle name="RowTitles1-Detail 2 2 3 3 6 3 2 2 2" xfId="9774"/>
    <cellStyle name="RowTitles1-Detail 2 2 3 3 6 3 2 3" xfId="9775"/>
    <cellStyle name="RowTitles1-Detail 2 2 3 3 6 3 3" xfId="9776"/>
    <cellStyle name="RowTitles1-Detail 2 2 3 3 6 3 3 2" xfId="9777"/>
    <cellStyle name="RowTitles1-Detail 2 2 3 3 6 3 3 2 2" xfId="9778"/>
    <cellStyle name="RowTitles1-Detail 2 2 3 3 6 3 4" xfId="9779"/>
    <cellStyle name="RowTitles1-Detail 2 2 3 3 6 3 4 2" xfId="9780"/>
    <cellStyle name="RowTitles1-Detail 2 2 3 3 6 3 5" xfId="9781"/>
    <cellStyle name="RowTitles1-Detail 2 2 3 3 6 4" xfId="9782"/>
    <cellStyle name="RowTitles1-Detail 2 2 3 3 6 4 2" xfId="9783"/>
    <cellStyle name="RowTitles1-Detail 2 2 3 3 6 4 2 2" xfId="9784"/>
    <cellStyle name="RowTitles1-Detail 2 2 3 3 6 4 3" xfId="9785"/>
    <cellStyle name="RowTitles1-Detail 2 2 3 3 6 5" xfId="9786"/>
    <cellStyle name="RowTitles1-Detail 2 2 3 3 6 5 2" xfId="9787"/>
    <cellStyle name="RowTitles1-Detail 2 2 3 3 6 5 2 2" xfId="9788"/>
    <cellStyle name="RowTitles1-Detail 2 2 3 3 6 6" xfId="9789"/>
    <cellStyle name="RowTitles1-Detail 2 2 3 3 6 6 2" xfId="9790"/>
    <cellStyle name="RowTitles1-Detail 2 2 3 3 6 7" xfId="9791"/>
    <cellStyle name="RowTitles1-Detail 2 2 3 3 7" xfId="9792"/>
    <cellStyle name="RowTitles1-Detail 2 2 3 3 7 2" xfId="9793"/>
    <cellStyle name="RowTitles1-Detail 2 2 3 3 7 2 2" xfId="9794"/>
    <cellStyle name="RowTitles1-Detail 2 2 3 3 7 2 2 2" xfId="9795"/>
    <cellStyle name="RowTitles1-Detail 2 2 3 3 7 2 3" xfId="9796"/>
    <cellStyle name="RowTitles1-Detail 2 2 3 3 7 3" xfId="9797"/>
    <cellStyle name="RowTitles1-Detail 2 2 3 3 7 3 2" xfId="9798"/>
    <cellStyle name="RowTitles1-Detail 2 2 3 3 7 3 2 2" xfId="9799"/>
    <cellStyle name="RowTitles1-Detail 2 2 3 3 7 4" xfId="9800"/>
    <cellStyle name="RowTitles1-Detail 2 2 3 3 7 4 2" xfId="9801"/>
    <cellStyle name="RowTitles1-Detail 2 2 3 3 7 5" xfId="9802"/>
    <cellStyle name="RowTitles1-Detail 2 2 3 3 8" xfId="9803"/>
    <cellStyle name="RowTitles1-Detail 2 2 3 3 8 2" xfId="9804"/>
    <cellStyle name="RowTitles1-Detail 2 2 3 3 8 2 2" xfId="9805"/>
    <cellStyle name="RowTitles1-Detail 2 2 3 3 8 2 2 2" xfId="9806"/>
    <cellStyle name="RowTitles1-Detail 2 2 3 3 8 2 3" xfId="9807"/>
    <cellStyle name="RowTitles1-Detail 2 2 3 3 8 3" xfId="9808"/>
    <cellStyle name="RowTitles1-Detail 2 2 3 3 8 3 2" xfId="9809"/>
    <cellStyle name="RowTitles1-Detail 2 2 3 3 8 3 2 2" xfId="9810"/>
    <cellStyle name="RowTitles1-Detail 2 2 3 3 8 4" xfId="9811"/>
    <cellStyle name="RowTitles1-Detail 2 2 3 3 8 4 2" xfId="9812"/>
    <cellStyle name="RowTitles1-Detail 2 2 3 3 8 5" xfId="9813"/>
    <cellStyle name="RowTitles1-Detail 2 2 3 3 9" xfId="9814"/>
    <cellStyle name="RowTitles1-Detail 2 2 3 3 9 2" xfId="9815"/>
    <cellStyle name="RowTitles1-Detail 2 2 3 3 9 2 2" xfId="9816"/>
    <cellStyle name="RowTitles1-Detail 2 2 3 3_STUD aligned by INSTIT" xfId="9817"/>
    <cellStyle name="RowTitles1-Detail 2 2 3 4" xfId="9818"/>
    <cellStyle name="RowTitles1-Detail 2 2 3 4 2" xfId="9819"/>
    <cellStyle name="RowTitles1-Detail 2 2 3 4 2 2" xfId="9820"/>
    <cellStyle name="RowTitles1-Detail 2 2 3 4 2 2 2" xfId="9821"/>
    <cellStyle name="RowTitles1-Detail 2 2 3 4 2 2 2 2" xfId="9822"/>
    <cellStyle name="RowTitles1-Detail 2 2 3 4 2 2 2 2 2" xfId="9823"/>
    <cellStyle name="RowTitles1-Detail 2 2 3 4 2 2 2 3" xfId="9824"/>
    <cellStyle name="RowTitles1-Detail 2 2 3 4 2 2 3" xfId="9825"/>
    <cellStyle name="RowTitles1-Detail 2 2 3 4 2 2 3 2" xfId="9826"/>
    <cellStyle name="RowTitles1-Detail 2 2 3 4 2 2 3 2 2" xfId="9827"/>
    <cellStyle name="RowTitles1-Detail 2 2 3 4 2 2 4" xfId="9828"/>
    <cellStyle name="RowTitles1-Detail 2 2 3 4 2 2 4 2" xfId="9829"/>
    <cellStyle name="RowTitles1-Detail 2 2 3 4 2 2 5" xfId="9830"/>
    <cellStyle name="RowTitles1-Detail 2 2 3 4 2 3" xfId="9831"/>
    <cellStyle name="RowTitles1-Detail 2 2 3 4 2 3 2" xfId="9832"/>
    <cellStyle name="RowTitles1-Detail 2 2 3 4 2 3 2 2" xfId="9833"/>
    <cellStyle name="RowTitles1-Detail 2 2 3 4 2 3 2 2 2" xfId="9834"/>
    <cellStyle name="RowTitles1-Detail 2 2 3 4 2 3 2 3" xfId="9835"/>
    <cellStyle name="RowTitles1-Detail 2 2 3 4 2 3 3" xfId="9836"/>
    <cellStyle name="RowTitles1-Detail 2 2 3 4 2 3 3 2" xfId="9837"/>
    <cellStyle name="RowTitles1-Detail 2 2 3 4 2 3 3 2 2" xfId="9838"/>
    <cellStyle name="RowTitles1-Detail 2 2 3 4 2 3 4" xfId="9839"/>
    <cellStyle name="RowTitles1-Detail 2 2 3 4 2 3 4 2" xfId="9840"/>
    <cellStyle name="RowTitles1-Detail 2 2 3 4 2 3 5" xfId="9841"/>
    <cellStyle name="RowTitles1-Detail 2 2 3 4 2 4" xfId="9842"/>
    <cellStyle name="RowTitles1-Detail 2 2 3 4 2 4 2" xfId="9843"/>
    <cellStyle name="RowTitles1-Detail 2 2 3 4 2 5" xfId="9844"/>
    <cellStyle name="RowTitles1-Detail 2 2 3 4 2 5 2" xfId="9845"/>
    <cellStyle name="RowTitles1-Detail 2 2 3 4 2 5 2 2" xfId="9846"/>
    <cellStyle name="RowTitles1-Detail 2 2 3 4 2 5 3" xfId="9847"/>
    <cellStyle name="RowTitles1-Detail 2 2 3 4 2 6" xfId="9848"/>
    <cellStyle name="RowTitles1-Detail 2 2 3 4 2 6 2" xfId="9849"/>
    <cellStyle name="RowTitles1-Detail 2 2 3 4 2 6 2 2" xfId="9850"/>
    <cellStyle name="RowTitles1-Detail 2 2 3 4 3" xfId="9851"/>
    <cellStyle name="RowTitles1-Detail 2 2 3 4 3 2" xfId="9852"/>
    <cellStyle name="RowTitles1-Detail 2 2 3 4 3 2 2" xfId="9853"/>
    <cellStyle name="RowTitles1-Detail 2 2 3 4 3 2 2 2" xfId="9854"/>
    <cellStyle name="RowTitles1-Detail 2 2 3 4 3 2 2 2 2" xfId="9855"/>
    <cellStyle name="RowTitles1-Detail 2 2 3 4 3 2 2 3" xfId="9856"/>
    <cellStyle name="RowTitles1-Detail 2 2 3 4 3 2 3" xfId="9857"/>
    <cellStyle name="RowTitles1-Detail 2 2 3 4 3 2 3 2" xfId="9858"/>
    <cellStyle name="RowTitles1-Detail 2 2 3 4 3 2 3 2 2" xfId="9859"/>
    <cellStyle name="RowTitles1-Detail 2 2 3 4 3 2 4" xfId="9860"/>
    <cellStyle name="RowTitles1-Detail 2 2 3 4 3 2 4 2" xfId="9861"/>
    <cellStyle name="RowTitles1-Detail 2 2 3 4 3 2 5" xfId="9862"/>
    <cellStyle name="RowTitles1-Detail 2 2 3 4 3 3" xfId="9863"/>
    <cellStyle name="RowTitles1-Detail 2 2 3 4 3 3 2" xfId="9864"/>
    <cellStyle name="RowTitles1-Detail 2 2 3 4 3 3 2 2" xfId="9865"/>
    <cellStyle name="RowTitles1-Detail 2 2 3 4 3 3 2 2 2" xfId="9866"/>
    <cellStyle name="RowTitles1-Detail 2 2 3 4 3 3 2 3" xfId="9867"/>
    <cellStyle name="RowTitles1-Detail 2 2 3 4 3 3 3" xfId="9868"/>
    <cellStyle name="RowTitles1-Detail 2 2 3 4 3 3 3 2" xfId="9869"/>
    <cellStyle name="RowTitles1-Detail 2 2 3 4 3 3 3 2 2" xfId="9870"/>
    <cellStyle name="RowTitles1-Detail 2 2 3 4 3 3 4" xfId="9871"/>
    <cellStyle name="RowTitles1-Detail 2 2 3 4 3 3 4 2" xfId="9872"/>
    <cellStyle name="RowTitles1-Detail 2 2 3 4 3 3 5" xfId="9873"/>
    <cellStyle name="RowTitles1-Detail 2 2 3 4 3 4" xfId="9874"/>
    <cellStyle name="RowTitles1-Detail 2 2 3 4 3 4 2" xfId="9875"/>
    <cellStyle name="RowTitles1-Detail 2 2 3 4 3 5" xfId="9876"/>
    <cellStyle name="RowTitles1-Detail 2 2 3 4 3 5 2" xfId="9877"/>
    <cellStyle name="RowTitles1-Detail 2 2 3 4 3 5 2 2" xfId="9878"/>
    <cellStyle name="RowTitles1-Detail 2 2 3 4 3 6" xfId="9879"/>
    <cellStyle name="RowTitles1-Detail 2 2 3 4 3 6 2" xfId="9880"/>
    <cellStyle name="RowTitles1-Detail 2 2 3 4 3 7" xfId="9881"/>
    <cellStyle name="RowTitles1-Detail 2 2 3 4 4" xfId="9882"/>
    <cellStyle name="RowTitles1-Detail 2 2 3 4 4 2" xfId="9883"/>
    <cellStyle name="RowTitles1-Detail 2 2 3 4 4 2 2" xfId="9884"/>
    <cellStyle name="RowTitles1-Detail 2 2 3 4 4 2 2 2" xfId="9885"/>
    <cellStyle name="RowTitles1-Detail 2 2 3 4 4 2 2 2 2" xfId="9886"/>
    <cellStyle name="RowTitles1-Detail 2 2 3 4 4 2 2 3" xfId="9887"/>
    <cellStyle name="RowTitles1-Detail 2 2 3 4 4 2 3" xfId="9888"/>
    <cellStyle name="RowTitles1-Detail 2 2 3 4 4 2 3 2" xfId="9889"/>
    <cellStyle name="RowTitles1-Detail 2 2 3 4 4 2 3 2 2" xfId="9890"/>
    <cellStyle name="RowTitles1-Detail 2 2 3 4 4 2 4" xfId="9891"/>
    <cellStyle name="RowTitles1-Detail 2 2 3 4 4 2 4 2" xfId="9892"/>
    <cellStyle name="RowTitles1-Detail 2 2 3 4 4 2 5" xfId="9893"/>
    <cellStyle name="RowTitles1-Detail 2 2 3 4 4 3" xfId="9894"/>
    <cellStyle name="RowTitles1-Detail 2 2 3 4 4 3 2" xfId="9895"/>
    <cellStyle name="RowTitles1-Detail 2 2 3 4 4 3 2 2" xfId="9896"/>
    <cellStyle name="RowTitles1-Detail 2 2 3 4 4 3 2 2 2" xfId="9897"/>
    <cellStyle name="RowTitles1-Detail 2 2 3 4 4 3 2 3" xfId="9898"/>
    <cellStyle name="RowTitles1-Detail 2 2 3 4 4 3 3" xfId="9899"/>
    <cellStyle name="RowTitles1-Detail 2 2 3 4 4 3 3 2" xfId="9900"/>
    <cellStyle name="RowTitles1-Detail 2 2 3 4 4 3 3 2 2" xfId="9901"/>
    <cellStyle name="RowTitles1-Detail 2 2 3 4 4 3 4" xfId="9902"/>
    <cellStyle name="RowTitles1-Detail 2 2 3 4 4 3 4 2" xfId="9903"/>
    <cellStyle name="RowTitles1-Detail 2 2 3 4 4 3 5" xfId="9904"/>
    <cellStyle name="RowTitles1-Detail 2 2 3 4 4 4" xfId="9905"/>
    <cellStyle name="RowTitles1-Detail 2 2 3 4 4 4 2" xfId="9906"/>
    <cellStyle name="RowTitles1-Detail 2 2 3 4 4 5" xfId="9907"/>
    <cellStyle name="RowTitles1-Detail 2 2 3 4 4 5 2" xfId="9908"/>
    <cellStyle name="RowTitles1-Detail 2 2 3 4 4 5 2 2" xfId="9909"/>
    <cellStyle name="RowTitles1-Detail 2 2 3 4 4 5 3" xfId="9910"/>
    <cellStyle name="RowTitles1-Detail 2 2 3 4 4 6" xfId="9911"/>
    <cellStyle name="RowTitles1-Detail 2 2 3 4 4 6 2" xfId="9912"/>
    <cellStyle name="RowTitles1-Detail 2 2 3 4 4 6 2 2" xfId="9913"/>
    <cellStyle name="RowTitles1-Detail 2 2 3 4 4 7" xfId="9914"/>
    <cellStyle name="RowTitles1-Detail 2 2 3 4 4 7 2" xfId="9915"/>
    <cellStyle name="RowTitles1-Detail 2 2 3 4 4 8" xfId="9916"/>
    <cellStyle name="RowTitles1-Detail 2 2 3 4 5" xfId="9917"/>
    <cellStyle name="RowTitles1-Detail 2 2 3 4 5 2" xfId="9918"/>
    <cellStyle name="RowTitles1-Detail 2 2 3 4 5 2 2" xfId="9919"/>
    <cellStyle name="RowTitles1-Detail 2 2 3 4 5 2 2 2" xfId="9920"/>
    <cellStyle name="RowTitles1-Detail 2 2 3 4 5 2 2 2 2" xfId="9921"/>
    <cellStyle name="RowTitles1-Detail 2 2 3 4 5 2 2 3" xfId="9922"/>
    <cellStyle name="RowTitles1-Detail 2 2 3 4 5 2 3" xfId="9923"/>
    <cellStyle name="RowTitles1-Detail 2 2 3 4 5 2 3 2" xfId="9924"/>
    <cellStyle name="RowTitles1-Detail 2 2 3 4 5 2 3 2 2" xfId="9925"/>
    <cellStyle name="RowTitles1-Detail 2 2 3 4 5 2 4" xfId="9926"/>
    <cellStyle name="RowTitles1-Detail 2 2 3 4 5 2 4 2" xfId="9927"/>
    <cellStyle name="RowTitles1-Detail 2 2 3 4 5 2 5" xfId="9928"/>
    <cellStyle name="RowTitles1-Detail 2 2 3 4 5 3" xfId="9929"/>
    <cellStyle name="RowTitles1-Detail 2 2 3 4 5 3 2" xfId="9930"/>
    <cellStyle name="RowTitles1-Detail 2 2 3 4 5 3 2 2" xfId="9931"/>
    <cellStyle name="RowTitles1-Detail 2 2 3 4 5 3 2 2 2" xfId="9932"/>
    <cellStyle name="RowTitles1-Detail 2 2 3 4 5 3 2 3" xfId="9933"/>
    <cellStyle name="RowTitles1-Detail 2 2 3 4 5 3 3" xfId="9934"/>
    <cellStyle name="RowTitles1-Detail 2 2 3 4 5 3 3 2" xfId="9935"/>
    <cellStyle name="RowTitles1-Detail 2 2 3 4 5 3 3 2 2" xfId="9936"/>
    <cellStyle name="RowTitles1-Detail 2 2 3 4 5 3 4" xfId="9937"/>
    <cellStyle name="RowTitles1-Detail 2 2 3 4 5 3 4 2" xfId="9938"/>
    <cellStyle name="RowTitles1-Detail 2 2 3 4 5 3 5" xfId="9939"/>
    <cellStyle name="RowTitles1-Detail 2 2 3 4 5 4" xfId="9940"/>
    <cellStyle name="RowTitles1-Detail 2 2 3 4 5 4 2" xfId="9941"/>
    <cellStyle name="RowTitles1-Detail 2 2 3 4 5 4 2 2" xfId="9942"/>
    <cellStyle name="RowTitles1-Detail 2 2 3 4 5 4 3" xfId="9943"/>
    <cellStyle name="RowTitles1-Detail 2 2 3 4 5 5" xfId="9944"/>
    <cellStyle name="RowTitles1-Detail 2 2 3 4 5 5 2" xfId="9945"/>
    <cellStyle name="RowTitles1-Detail 2 2 3 4 5 5 2 2" xfId="9946"/>
    <cellStyle name="RowTitles1-Detail 2 2 3 4 5 6" xfId="9947"/>
    <cellStyle name="RowTitles1-Detail 2 2 3 4 5 6 2" xfId="9948"/>
    <cellStyle name="RowTitles1-Detail 2 2 3 4 5 7" xfId="9949"/>
    <cellStyle name="RowTitles1-Detail 2 2 3 4 6" xfId="9950"/>
    <cellStyle name="RowTitles1-Detail 2 2 3 4 6 2" xfId="9951"/>
    <cellStyle name="RowTitles1-Detail 2 2 3 4 6 2 2" xfId="9952"/>
    <cellStyle name="RowTitles1-Detail 2 2 3 4 6 2 2 2" xfId="9953"/>
    <cellStyle name="RowTitles1-Detail 2 2 3 4 6 2 2 2 2" xfId="9954"/>
    <cellStyle name="RowTitles1-Detail 2 2 3 4 6 2 2 3" xfId="9955"/>
    <cellStyle name="RowTitles1-Detail 2 2 3 4 6 2 3" xfId="9956"/>
    <cellStyle name="RowTitles1-Detail 2 2 3 4 6 2 3 2" xfId="9957"/>
    <cellStyle name="RowTitles1-Detail 2 2 3 4 6 2 3 2 2" xfId="9958"/>
    <cellStyle name="RowTitles1-Detail 2 2 3 4 6 2 4" xfId="9959"/>
    <cellStyle name="RowTitles1-Detail 2 2 3 4 6 2 4 2" xfId="9960"/>
    <cellStyle name="RowTitles1-Detail 2 2 3 4 6 2 5" xfId="9961"/>
    <cellStyle name="RowTitles1-Detail 2 2 3 4 6 3" xfId="9962"/>
    <cellStyle name="RowTitles1-Detail 2 2 3 4 6 3 2" xfId="9963"/>
    <cellStyle name="RowTitles1-Detail 2 2 3 4 6 3 2 2" xfId="9964"/>
    <cellStyle name="RowTitles1-Detail 2 2 3 4 6 3 2 2 2" xfId="9965"/>
    <cellStyle name="RowTitles1-Detail 2 2 3 4 6 3 2 3" xfId="9966"/>
    <cellStyle name="RowTitles1-Detail 2 2 3 4 6 3 3" xfId="9967"/>
    <cellStyle name="RowTitles1-Detail 2 2 3 4 6 3 3 2" xfId="9968"/>
    <cellStyle name="RowTitles1-Detail 2 2 3 4 6 3 3 2 2" xfId="9969"/>
    <cellStyle name="RowTitles1-Detail 2 2 3 4 6 3 4" xfId="9970"/>
    <cellStyle name="RowTitles1-Detail 2 2 3 4 6 3 4 2" xfId="9971"/>
    <cellStyle name="RowTitles1-Detail 2 2 3 4 6 3 5" xfId="9972"/>
    <cellStyle name="RowTitles1-Detail 2 2 3 4 6 4" xfId="9973"/>
    <cellStyle name="RowTitles1-Detail 2 2 3 4 6 4 2" xfId="9974"/>
    <cellStyle name="RowTitles1-Detail 2 2 3 4 6 4 2 2" xfId="9975"/>
    <cellStyle name="RowTitles1-Detail 2 2 3 4 6 4 3" xfId="9976"/>
    <cellStyle name="RowTitles1-Detail 2 2 3 4 6 5" xfId="9977"/>
    <cellStyle name="RowTitles1-Detail 2 2 3 4 6 5 2" xfId="9978"/>
    <cellStyle name="RowTitles1-Detail 2 2 3 4 6 5 2 2" xfId="9979"/>
    <cellStyle name="RowTitles1-Detail 2 2 3 4 6 6" xfId="9980"/>
    <cellStyle name="RowTitles1-Detail 2 2 3 4 6 6 2" xfId="9981"/>
    <cellStyle name="RowTitles1-Detail 2 2 3 4 6 7" xfId="9982"/>
    <cellStyle name="RowTitles1-Detail 2 2 3 4 7" xfId="9983"/>
    <cellStyle name="RowTitles1-Detail 2 2 3 4 7 2" xfId="9984"/>
    <cellStyle name="RowTitles1-Detail 2 2 3 4 7 2 2" xfId="9985"/>
    <cellStyle name="RowTitles1-Detail 2 2 3 4 7 2 2 2" xfId="9986"/>
    <cellStyle name="RowTitles1-Detail 2 2 3 4 7 2 3" xfId="9987"/>
    <cellStyle name="RowTitles1-Detail 2 2 3 4 7 3" xfId="9988"/>
    <cellStyle name="RowTitles1-Detail 2 2 3 4 7 3 2" xfId="9989"/>
    <cellStyle name="RowTitles1-Detail 2 2 3 4 7 3 2 2" xfId="9990"/>
    <cellStyle name="RowTitles1-Detail 2 2 3 4 7 4" xfId="9991"/>
    <cellStyle name="RowTitles1-Detail 2 2 3 4 7 4 2" xfId="9992"/>
    <cellStyle name="RowTitles1-Detail 2 2 3 4 7 5" xfId="9993"/>
    <cellStyle name="RowTitles1-Detail 2 2 3 4 8" xfId="9994"/>
    <cellStyle name="RowTitles1-Detail 2 2 3 4 8 2" xfId="9995"/>
    <cellStyle name="RowTitles1-Detail 2 2 3 4 9" xfId="9996"/>
    <cellStyle name="RowTitles1-Detail 2 2 3 4 9 2" xfId="9997"/>
    <cellStyle name="RowTitles1-Detail 2 2 3 4 9 2 2" xfId="9998"/>
    <cellStyle name="RowTitles1-Detail 2 2 3 4_STUD aligned by INSTIT" xfId="9999"/>
    <cellStyle name="RowTitles1-Detail 2 2 3 5" xfId="10000"/>
    <cellStyle name="RowTitles1-Detail 2 2 3 5 2" xfId="10001"/>
    <cellStyle name="RowTitles1-Detail 2 2 3 5 2 2" xfId="10002"/>
    <cellStyle name="RowTitles1-Detail 2 2 3 5 2 2 2" xfId="10003"/>
    <cellStyle name="RowTitles1-Detail 2 2 3 5 2 2 2 2" xfId="10004"/>
    <cellStyle name="RowTitles1-Detail 2 2 3 5 2 2 3" xfId="10005"/>
    <cellStyle name="RowTitles1-Detail 2 2 3 5 2 3" xfId="10006"/>
    <cellStyle name="RowTitles1-Detail 2 2 3 5 2 3 2" xfId="10007"/>
    <cellStyle name="RowTitles1-Detail 2 2 3 5 2 3 2 2" xfId="10008"/>
    <cellStyle name="RowTitles1-Detail 2 2 3 5 2 4" xfId="10009"/>
    <cellStyle name="RowTitles1-Detail 2 2 3 5 2 4 2" xfId="10010"/>
    <cellStyle name="RowTitles1-Detail 2 2 3 5 2 5" xfId="10011"/>
    <cellStyle name="RowTitles1-Detail 2 2 3 5 3" xfId="10012"/>
    <cellStyle name="RowTitles1-Detail 2 2 3 5 3 2" xfId="10013"/>
    <cellStyle name="RowTitles1-Detail 2 2 3 5 3 2 2" xfId="10014"/>
    <cellStyle name="RowTitles1-Detail 2 2 3 5 3 2 2 2" xfId="10015"/>
    <cellStyle name="RowTitles1-Detail 2 2 3 5 3 2 3" xfId="10016"/>
    <cellStyle name="RowTitles1-Detail 2 2 3 5 3 3" xfId="10017"/>
    <cellStyle name="RowTitles1-Detail 2 2 3 5 3 3 2" xfId="10018"/>
    <cellStyle name="RowTitles1-Detail 2 2 3 5 3 3 2 2" xfId="10019"/>
    <cellStyle name="RowTitles1-Detail 2 2 3 5 3 4" xfId="10020"/>
    <cellStyle name="RowTitles1-Detail 2 2 3 5 3 4 2" xfId="10021"/>
    <cellStyle name="RowTitles1-Detail 2 2 3 5 3 5" xfId="10022"/>
    <cellStyle name="RowTitles1-Detail 2 2 3 5 4" xfId="10023"/>
    <cellStyle name="RowTitles1-Detail 2 2 3 5 4 2" xfId="10024"/>
    <cellStyle name="RowTitles1-Detail 2 2 3 5 5" xfId="10025"/>
    <cellStyle name="RowTitles1-Detail 2 2 3 5 5 2" xfId="10026"/>
    <cellStyle name="RowTitles1-Detail 2 2 3 5 5 2 2" xfId="10027"/>
    <cellStyle name="RowTitles1-Detail 2 2 3 5 5 3" xfId="10028"/>
    <cellStyle name="RowTitles1-Detail 2 2 3 5 6" xfId="10029"/>
    <cellStyle name="RowTitles1-Detail 2 2 3 5 6 2" xfId="10030"/>
    <cellStyle name="RowTitles1-Detail 2 2 3 5 6 2 2" xfId="10031"/>
    <cellStyle name="RowTitles1-Detail 2 2 3 6" xfId="10032"/>
    <cellStyle name="RowTitles1-Detail 2 2 3 6 2" xfId="10033"/>
    <cellStyle name="RowTitles1-Detail 2 2 3 6 2 2" xfId="10034"/>
    <cellStyle name="RowTitles1-Detail 2 2 3 6 2 2 2" xfId="10035"/>
    <cellStyle name="RowTitles1-Detail 2 2 3 6 2 2 2 2" xfId="10036"/>
    <cellStyle name="RowTitles1-Detail 2 2 3 6 2 2 3" xfId="10037"/>
    <cellStyle name="RowTitles1-Detail 2 2 3 6 2 3" xfId="10038"/>
    <cellStyle name="RowTitles1-Detail 2 2 3 6 2 3 2" xfId="10039"/>
    <cellStyle name="RowTitles1-Detail 2 2 3 6 2 3 2 2" xfId="10040"/>
    <cellStyle name="RowTitles1-Detail 2 2 3 6 2 4" xfId="10041"/>
    <cellStyle name="RowTitles1-Detail 2 2 3 6 2 4 2" xfId="10042"/>
    <cellStyle name="RowTitles1-Detail 2 2 3 6 2 5" xfId="10043"/>
    <cellStyle name="RowTitles1-Detail 2 2 3 6 3" xfId="10044"/>
    <cellStyle name="RowTitles1-Detail 2 2 3 6 3 2" xfId="10045"/>
    <cellStyle name="RowTitles1-Detail 2 2 3 6 3 2 2" xfId="10046"/>
    <cellStyle name="RowTitles1-Detail 2 2 3 6 3 2 2 2" xfId="10047"/>
    <cellStyle name="RowTitles1-Detail 2 2 3 6 3 2 3" xfId="10048"/>
    <cellStyle name="RowTitles1-Detail 2 2 3 6 3 3" xfId="10049"/>
    <cellStyle name="RowTitles1-Detail 2 2 3 6 3 3 2" xfId="10050"/>
    <cellStyle name="RowTitles1-Detail 2 2 3 6 3 3 2 2" xfId="10051"/>
    <cellStyle name="RowTitles1-Detail 2 2 3 6 3 4" xfId="10052"/>
    <cellStyle name="RowTitles1-Detail 2 2 3 6 3 4 2" xfId="10053"/>
    <cellStyle name="RowTitles1-Detail 2 2 3 6 3 5" xfId="10054"/>
    <cellStyle name="RowTitles1-Detail 2 2 3 6 4" xfId="10055"/>
    <cellStyle name="RowTitles1-Detail 2 2 3 6 4 2" xfId="10056"/>
    <cellStyle name="RowTitles1-Detail 2 2 3 6 5" xfId="10057"/>
    <cellStyle name="RowTitles1-Detail 2 2 3 6 5 2" xfId="10058"/>
    <cellStyle name="RowTitles1-Detail 2 2 3 6 5 2 2" xfId="10059"/>
    <cellStyle name="RowTitles1-Detail 2 2 3 6 6" xfId="10060"/>
    <cellStyle name="RowTitles1-Detail 2 2 3 6 6 2" xfId="10061"/>
    <cellStyle name="RowTitles1-Detail 2 2 3 6 7" xfId="10062"/>
    <cellStyle name="RowTitles1-Detail 2 2 3 7" xfId="10063"/>
    <cellStyle name="RowTitles1-Detail 2 2 3 7 2" xfId="10064"/>
    <cellStyle name="RowTitles1-Detail 2 2 3 7 2 2" xfId="10065"/>
    <cellStyle name="RowTitles1-Detail 2 2 3 7 2 2 2" xfId="10066"/>
    <cellStyle name="RowTitles1-Detail 2 2 3 7 2 2 2 2" xfId="10067"/>
    <cellStyle name="RowTitles1-Detail 2 2 3 7 2 2 3" xfId="10068"/>
    <cellStyle name="RowTitles1-Detail 2 2 3 7 2 3" xfId="10069"/>
    <cellStyle name="RowTitles1-Detail 2 2 3 7 2 3 2" xfId="10070"/>
    <cellStyle name="RowTitles1-Detail 2 2 3 7 2 3 2 2" xfId="10071"/>
    <cellStyle name="RowTitles1-Detail 2 2 3 7 2 4" xfId="10072"/>
    <cellStyle name="RowTitles1-Detail 2 2 3 7 2 4 2" xfId="10073"/>
    <cellStyle name="RowTitles1-Detail 2 2 3 7 2 5" xfId="10074"/>
    <cellStyle name="RowTitles1-Detail 2 2 3 7 3" xfId="10075"/>
    <cellStyle name="RowTitles1-Detail 2 2 3 7 3 2" xfId="10076"/>
    <cellStyle name="RowTitles1-Detail 2 2 3 7 3 2 2" xfId="10077"/>
    <cellStyle name="RowTitles1-Detail 2 2 3 7 3 2 2 2" xfId="10078"/>
    <cellStyle name="RowTitles1-Detail 2 2 3 7 3 2 3" xfId="10079"/>
    <cellStyle name="RowTitles1-Detail 2 2 3 7 3 3" xfId="10080"/>
    <cellStyle name="RowTitles1-Detail 2 2 3 7 3 3 2" xfId="10081"/>
    <cellStyle name="RowTitles1-Detail 2 2 3 7 3 3 2 2" xfId="10082"/>
    <cellStyle name="RowTitles1-Detail 2 2 3 7 3 4" xfId="10083"/>
    <cellStyle name="RowTitles1-Detail 2 2 3 7 3 4 2" xfId="10084"/>
    <cellStyle name="RowTitles1-Detail 2 2 3 7 3 5" xfId="10085"/>
    <cellStyle name="RowTitles1-Detail 2 2 3 7 4" xfId="10086"/>
    <cellStyle name="RowTitles1-Detail 2 2 3 7 4 2" xfId="10087"/>
    <cellStyle name="RowTitles1-Detail 2 2 3 7 5" xfId="10088"/>
    <cellStyle name="RowTitles1-Detail 2 2 3 7 5 2" xfId="10089"/>
    <cellStyle name="RowTitles1-Detail 2 2 3 7 5 2 2" xfId="10090"/>
    <cellStyle name="RowTitles1-Detail 2 2 3 7 5 3" xfId="10091"/>
    <cellStyle name="RowTitles1-Detail 2 2 3 7 6" xfId="10092"/>
    <cellStyle name="RowTitles1-Detail 2 2 3 7 6 2" xfId="10093"/>
    <cellStyle name="RowTitles1-Detail 2 2 3 7 6 2 2" xfId="10094"/>
    <cellStyle name="RowTitles1-Detail 2 2 3 7 7" xfId="10095"/>
    <cellStyle name="RowTitles1-Detail 2 2 3 7 7 2" xfId="10096"/>
    <cellStyle name="RowTitles1-Detail 2 2 3 7 8" xfId="10097"/>
    <cellStyle name="RowTitles1-Detail 2 2 3 8" xfId="10098"/>
    <cellStyle name="RowTitles1-Detail 2 2 3 8 2" xfId="10099"/>
    <cellStyle name="RowTitles1-Detail 2 2 3 8 2 2" xfId="10100"/>
    <cellStyle name="RowTitles1-Detail 2 2 3 8 2 2 2" xfId="10101"/>
    <cellStyle name="RowTitles1-Detail 2 2 3 8 2 2 2 2" xfId="10102"/>
    <cellStyle name="RowTitles1-Detail 2 2 3 8 2 2 3" xfId="10103"/>
    <cellStyle name="RowTitles1-Detail 2 2 3 8 2 3" xfId="10104"/>
    <cellStyle name="RowTitles1-Detail 2 2 3 8 2 3 2" xfId="10105"/>
    <cellStyle name="RowTitles1-Detail 2 2 3 8 2 3 2 2" xfId="10106"/>
    <cellStyle name="RowTitles1-Detail 2 2 3 8 2 4" xfId="10107"/>
    <cellStyle name="RowTitles1-Detail 2 2 3 8 2 4 2" xfId="10108"/>
    <cellStyle name="RowTitles1-Detail 2 2 3 8 2 5" xfId="10109"/>
    <cellStyle name="RowTitles1-Detail 2 2 3 8 3" xfId="10110"/>
    <cellStyle name="RowTitles1-Detail 2 2 3 8 3 2" xfId="10111"/>
    <cellStyle name="RowTitles1-Detail 2 2 3 8 3 2 2" xfId="10112"/>
    <cellStyle name="RowTitles1-Detail 2 2 3 8 3 2 2 2" xfId="10113"/>
    <cellStyle name="RowTitles1-Detail 2 2 3 8 3 2 3" xfId="10114"/>
    <cellStyle name="RowTitles1-Detail 2 2 3 8 3 3" xfId="10115"/>
    <cellStyle name="RowTitles1-Detail 2 2 3 8 3 3 2" xfId="10116"/>
    <cellStyle name="RowTitles1-Detail 2 2 3 8 3 3 2 2" xfId="10117"/>
    <cellStyle name="RowTitles1-Detail 2 2 3 8 3 4" xfId="10118"/>
    <cellStyle name="RowTitles1-Detail 2 2 3 8 3 4 2" xfId="10119"/>
    <cellStyle name="RowTitles1-Detail 2 2 3 8 3 5" xfId="10120"/>
    <cellStyle name="RowTitles1-Detail 2 2 3 8 4" xfId="10121"/>
    <cellStyle name="RowTitles1-Detail 2 2 3 8 4 2" xfId="10122"/>
    <cellStyle name="RowTitles1-Detail 2 2 3 8 4 2 2" xfId="10123"/>
    <cellStyle name="RowTitles1-Detail 2 2 3 8 4 3" xfId="10124"/>
    <cellStyle name="RowTitles1-Detail 2 2 3 8 5" xfId="10125"/>
    <cellStyle name="RowTitles1-Detail 2 2 3 8 5 2" xfId="10126"/>
    <cellStyle name="RowTitles1-Detail 2 2 3 8 5 2 2" xfId="10127"/>
    <cellStyle name="RowTitles1-Detail 2 2 3 8 6" xfId="10128"/>
    <cellStyle name="RowTitles1-Detail 2 2 3 8 6 2" xfId="10129"/>
    <cellStyle name="RowTitles1-Detail 2 2 3 8 7" xfId="10130"/>
    <cellStyle name="RowTitles1-Detail 2 2 3 9" xfId="10131"/>
    <cellStyle name="RowTitles1-Detail 2 2 3 9 2" xfId="10132"/>
    <cellStyle name="RowTitles1-Detail 2 2 3 9 2 2" xfId="10133"/>
    <cellStyle name="RowTitles1-Detail 2 2 3 9 2 2 2" xfId="10134"/>
    <cellStyle name="RowTitles1-Detail 2 2 3 9 2 2 2 2" xfId="10135"/>
    <cellStyle name="RowTitles1-Detail 2 2 3 9 2 2 3" xfId="10136"/>
    <cellStyle name="RowTitles1-Detail 2 2 3 9 2 3" xfId="10137"/>
    <cellStyle name="RowTitles1-Detail 2 2 3 9 2 3 2" xfId="10138"/>
    <cellStyle name="RowTitles1-Detail 2 2 3 9 2 3 2 2" xfId="10139"/>
    <cellStyle name="RowTitles1-Detail 2 2 3 9 2 4" xfId="10140"/>
    <cellStyle name="RowTitles1-Detail 2 2 3 9 2 4 2" xfId="10141"/>
    <cellStyle name="RowTitles1-Detail 2 2 3 9 2 5" xfId="10142"/>
    <cellStyle name="RowTitles1-Detail 2 2 3 9 3" xfId="10143"/>
    <cellStyle name="RowTitles1-Detail 2 2 3 9 3 2" xfId="10144"/>
    <cellStyle name="RowTitles1-Detail 2 2 3 9 3 2 2" xfId="10145"/>
    <cellStyle name="RowTitles1-Detail 2 2 3 9 3 2 2 2" xfId="10146"/>
    <cellStyle name="RowTitles1-Detail 2 2 3 9 3 2 3" xfId="10147"/>
    <cellStyle name="RowTitles1-Detail 2 2 3 9 3 3" xfId="10148"/>
    <cellStyle name="RowTitles1-Detail 2 2 3 9 3 3 2" xfId="10149"/>
    <cellStyle name="RowTitles1-Detail 2 2 3 9 3 3 2 2" xfId="10150"/>
    <cellStyle name="RowTitles1-Detail 2 2 3 9 3 4" xfId="10151"/>
    <cellStyle name="RowTitles1-Detail 2 2 3 9 3 4 2" xfId="10152"/>
    <cellStyle name="RowTitles1-Detail 2 2 3 9 3 5" xfId="10153"/>
    <cellStyle name="RowTitles1-Detail 2 2 3 9 4" xfId="10154"/>
    <cellStyle name="RowTitles1-Detail 2 2 3 9 4 2" xfId="10155"/>
    <cellStyle name="RowTitles1-Detail 2 2 3 9 4 2 2" xfId="10156"/>
    <cellStyle name="RowTitles1-Detail 2 2 3 9 4 3" xfId="10157"/>
    <cellStyle name="RowTitles1-Detail 2 2 3 9 5" xfId="10158"/>
    <cellStyle name="RowTitles1-Detail 2 2 3 9 5 2" xfId="10159"/>
    <cellStyle name="RowTitles1-Detail 2 2 3 9 5 2 2" xfId="10160"/>
    <cellStyle name="RowTitles1-Detail 2 2 3 9 6" xfId="10161"/>
    <cellStyle name="RowTitles1-Detail 2 2 3 9 6 2" xfId="10162"/>
    <cellStyle name="RowTitles1-Detail 2 2 3 9 7" xfId="10163"/>
    <cellStyle name="RowTitles1-Detail 2 2 3_STUD aligned by INSTIT" xfId="10164"/>
    <cellStyle name="RowTitles1-Detail 2 2 4" xfId="10165"/>
    <cellStyle name="RowTitles1-Detail 2 2 4 2" xfId="10166"/>
    <cellStyle name="RowTitles1-Detail 2 2 4 2 2" xfId="10167"/>
    <cellStyle name="RowTitles1-Detail 2 2 4 2 2 2" xfId="10168"/>
    <cellStyle name="RowTitles1-Detail 2 2 4 2 2 2 2" xfId="10169"/>
    <cellStyle name="RowTitles1-Detail 2 2 4 2 2 2 2 2" xfId="10170"/>
    <cellStyle name="RowTitles1-Detail 2 2 4 2 2 2 3" xfId="10171"/>
    <cellStyle name="RowTitles1-Detail 2 2 4 2 2 3" xfId="10172"/>
    <cellStyle name="RowTitles1-Detail 2 2 4 2 2 3 2" xfId="10173"/>
    <cellStyle name="RowTitles1-Detail 2 2 4 2 2 3 2 2" xfId="10174"/>
    <cellStyle name="RowTitles1-Detail 2 2 4 2 2 4" xfId="10175"/>
    <cellStyle name="RowTitles1-Detail 2 2 4 2 2 4 2" xfId="10176"/>
    <cellStyle name="RowTitles1-Detail 2 2 4 2 2 5" xfId="10177"/>
    <cellStyle name="RowTitles1-Detail 2 2 4 2 3" xfId="10178"/>
    <cellStyle name="RowTitles1-Detail 2 2 4 2 3 2" xfId="10179"/>
    <cellStyle name="RowTitles1-Detail 2 2 4 2 3 2 2" xfId="10180"/>
    <cellStyle name="RowTitles1-Detail 2 2 4 2 3 2 2 2" xfId="10181"/>
    <cellStyle name="RowTitles1-Detail 2 2 4 2 3 2 3" xfId="10182"/>
    <cellStyle name="RowTitles1-Detail 2 2 4 2 3 3" xfId="10183"/>
    <cellStyle name="RowTitles1-Detail 2 2 4 2 3 3 2" xfId="10184"/>
    <cellStyle name="RowTitles1-Detail 2 2 4 2 3 3 2 2" xfId="10185"/>
    <cellStyle name="RowTitles1-Detail 2 2 4 2 3 4" xfId="10186"/>
    <cellStyle name="RowTitles1-Detail 2 2 4 2 3 4 2" xfId="10187"/>
    <cellStyle name="RowTitles1-Detail 2 2 4 2 3 5" xfId="10188"/>
    <cellStyle name="RowTitles1-Detail 2 2 4 2 4" xfId="10189"/>
    <cellStyle name="RowTitles1-Detail 2 2 4 2 4 2" xfId="10190"/>
    <cellStyle name="RowTitles1-Detail 2 2 4 2 5" xfId="10191"/>
    <cellStyle name="RowTitles1-Detail 2 2 4 2 5 2" xfId="10192"/>
    <cellStyle name="RowTitles1-Detail 2 2 4 2 5 2 2" xfId="10193"/>
    <cellStyle name="RowTitles1-Detail 2 2 4 3" xfId="10194"/>
    <cellStyle name="RowTitles1-Detail 2 2 4 3 2" xfId="10195"/>
    <cellStyle name="RowTitles1-Detail 2 2 4 3 2 2" xfId="10196"/>
    <cellStyle name="RowTitles1-Detail 2 2 4 3 2 2 2" xfId="10197"/>
    <cellStyle name="RowTitles1-Detail 2 2 4 3 2 2 2 2" xfId="10198"/>
    <cellStyle name="RowTitles1-Detail 2 2 4 3 2 2 3" xfId="10199"/>
    <cellStyle name="RowTitles1-Detail 2 2 4 3 2 3" xfId="10200"/>
    <cellStyle name="RowTitles1-Detail 2 2 4 3 2 3 2" xfId="10201"/>
    <cellStyle name="RowTitles1-Detail 2 2 4 3 2 3 2 2" xfId="10202"/>
    <cellStyle name="RowTitles1-Detail 2 2 4 3 2 4" xfId="10203"/>
    <cellStyle name="RowTitles1-Detail 2 2 4 3 2 4 2" xfId="10204"/>
    <cellStyle name="RowTitles1-Detail 2 2 4 3 2 5" xfId="10205"/>
    <cellStyle name="RowTitles1-Detail 2 2 4 3 3" xfId="10206"/>
    <cellStyle name="RowTitles1-Detail 2 2 4 3 3 2" xfId="10207"/>
    <cellStyle name="RowTitles1-Detail 2 2 4 3 3 2 2" xfId="10208"/>
    <cellStyle name="RowTitles1-Detail 2 2 4 3 3 2 2 2" xfId="10209"/>
    <cellStyle name="RowTitles1-Detail 2 2 4 3 3 2 3" xfId="10210"/>
    <cellStyle name="RowTitles1-Detail 2 2 4 3 3 3" xfId="10211"/>
    <cellStyle name="RowTitles1-Detail 2 2 4 3 3 3 2" xfId="10212"/>
    <cellStyle name="RowTitles1-Detail 2 2 4 3 3 3 2 2" xfId="10213"/>
    <cellStyle name="RowTitles1-Detail 2 2 4 3 3 4" xfId="10214"/>
    <cellStyle name="RowTitles1-Detail 2 2 4 3 3 4 2" xfId="10215"/>
    <cellStyle name="RowTitles1-Detail 2 2 4 3 3 5" xfId="10216"/>
    <cellStyle name="RowTitles1-Detail 2 2 4 3 4" xfId="10217"/>
    <cellStyle name="RowTitles1-Detail 2 2 4 3 4 2" xfId="10218"/>
    <cellStyle name="RowTitles1-Detail 2 2 4 3 5" xfId="10219"/>
    <cellStyle name="RowTitles1-Detail 2 2 4 3 5 2" xfId="10220"/>
    <cellStyle name="RowTitles1-Detail 2 2 4 3 5 2 2" xfId="10221"/>
    <cellStyle name="RowTitles1-Detail 2 2 4 3 5 3" xfId="10222"/>
    <cellStyle name="RowTitles1-Detail 2 2 4 3 6" xfId="10223"/>
    <cellStyle name="RowTitles1-Detail 2 2 4 3 6 2" xfId="10224"/>
    <cellStyle name="RowTitles1-Detail 2 2 4 3 6 2 2" xfId="10225"/>
    <cellStyle name="RowTitles1-Detail 2 2 4 3 7" xfId="10226"/>
    <cellStyle name="RowTitles1-Detail 2 2 4 3 7 2" xfId="10227"/>
    <cellStyle name="RowTitles1-Detail 2 2 4 3 8" xfId="10228"/>
    <cellStyle name="RowTitles1-Detail 2 2 4 4" xfId="10229"/>
    <cellStyle name="RowTitles1-Detail 2 2 4 4 2" xfId="10230"/>
    <cellStyle name="RowTitles1-Detail 2 2 4 4 2 2" xfId="10231"/>
    <cellStyle name="RowTitles1-Detail 2 2 4 4 2 2 2" xfId="10232"/>
    <cellStyle name="RowTitles1-Detail 2 2 4 4 2 2 2 2" xfId="10233"/>
    <cellStyle name="RowTitles1-Detail 2 2 4 4 2 2 3" xfId="10234"/>
    <cellStyle name="RowTitles1-Detail 2 2 4 4 2 3" xfId="10235"/>
    <cellStyle name="RowTitles1-Detail 2 2 4 4 2 3 2" xfId="10236"/>
    <cellStyle name="RowTitles1-Detail 2 2 4 4 2 3 2 2" xfId="10237"/>
    <cellStyle name="RowTitles1-Detail 2 2 4 4 2 4" xfId="10238"/>
    <cellStyle name="RowTitles1-Detail 2 2 4 4 2 4 2" xfId="10239"/>
    <cellStyle name="RowTitles1-Detail 2 2 4 4 2 5" xfId="10240"/>
    <cellStyle name="RowTitles1-Detail 2 2 4 4 3" xfId="10241"/>
    <cellStyle name="RowTitles1-Detail 2 2 4 4 3 2" xfId="10242"/>
    <cellStyle name="RowTitles1-Detail 2 2 4 4 3 2 2" xfId="10243"/>
    <cellStyle name="RowTitles1-Detail 2 2 4 4 3 2 2 2" xfId="10244"/>
    <cellStyle name="RowTitles1-Detail 2 2 4 4 3 2 3" xfId="10245"/>
    <cellStyle name="RowTitles1-Detail 2 2 4 4 3 3" xfId="10246"/>
    <cellStyle name="RowTitles1-Detail 2 2 4 4 3 3 2" xfId="10247"/>
    <cellStyle name="RowTitles1-Detail 2 2 4 4 3 3 2 2" xfId="10248"/>
    <cellStyle name="RowTitles1-Detail 2 2 4 4 3 4" xfId="10249"/>
    <cellStyle name="RowTitles1-Detail 2 2 4 4 3 4 2" xfId="10250"/>
    <cellStyle name="RowTitles1-Detail 2 2 4 4 3 5" xfId="10251"/>
    <cellStyle name="RowTitles1-Detail 2 2 4 4 4" xfId="10252"/>
    <cellStyle name="RowTitles1-Detail 2 2 4 4 4 2" xfId="10253"/>
    <cellStyle name="RowTitles1-Detail 2 2 4 4 4 2 2" xfId="10254"/>
    <cellStyle name="RowTitles1-Detail 2 2 4 4 4 3" xfId="10255"/>
    <cellStyle name="RowTitles1-Detail 2 2 4 4 5" xfId="10256"/>
    <cellStyle name="RowTitles1-Detail 2 2 4 4 5 2" xfId="10257"/>
    <cellStyle name="RowTitles1-Detail 2 2 4 4 5 2 2" xfId="10258"/>
    <cellStyle name="RowTitles1-Detail 2 2 4 4 6" xfId="10259"/>
    <cellStyle name="RowTitles1-Detail 2 2 4 4 6 2" xfId="10260"/>
    <cellStyle name="RowTitles1-Detail 2 2 4 4 7" xfId="10261"/>
    <cellStyle name="RowTitles1-Detail 2 2 4 5" xfId="10262"/>
    <cellStyle name="RowTitles1-Detail 2 2 4 5 2" xfId="10263"/>
    <cellStyle name="RowTitles1-Detail 2 2 4 5 2 2" xfId="10264"/>
    <cellStyle name="RowTitles1-Detail 2 2 4 5 2 2 2" xfId="10265"/>
    <cellStyle name="RowTitles1-Detail 2 2 4 5 2 2 2 2" xfId="10266"/>
    <cellStyle name="RowTitles1-Detail 2 2 4 5 2 2 3" xfId="10267"/>
    <cellStyle name="RowTitles1-Detail 2 2 4 5 2 3" xfId="10268"/>
    <cellStyle name="RowTitles1-Detail 2 2 4 5 2 3 2" xfId="10269"/>
    <cellStyle name="RowTitles1-Detail 2 2 4 5 2 3 2 2" xfId="10270"/>
    <cellStyle name="RowTitles1-Detail 2 2 4 5 2 4" xfId="10271"/>
    <cellStyle name="RowTitles1-Detail 2 2 4 5 2 4 2" xfId="10272"/>
    <cellStyle name="RowTitles1-Detail 2 2 4 5 2 5" xfId="10273"/>
    <cellStyle name="RowTitles1-Detail 2 2 4 5 3" xfId="10274"/>
    <cellStyle name="RowTitles1-Detail 2 2 4 5 3 2" xfId="10275"/>
    <cellStyle name="RowTitles1-Detail 2 2 4 5 3 2 2" xfId="10276"/>
    <cellStyle name="RowTitles1-Detail 2 2 4 5 3 2 2 2" xfId="10277"/>
    <cellStyle name="RowTitles1-Detail 2 2 4 5 3 2 3" xfId="10278"/>
    <cellStyle name="RowTitles1-Detail 2 2 4 5 3 3" xfId="10279"/>
    <cellStyle name="RowTitles1-Detail 2 2 4 5 3 3 2" xfId="10280"/>
    <cellStyle name="RowTitles1-Detail 2 2 4 5 3 3 2 2" xfId="10281"/>
    <cellStyle name="RowTitles1-Detail 2 2 4 5 3 4" xfId="10282"/>
    <cellStyle name="RowTitles1-Detail 2 2 4 5 3 4 2" xfId="10283"/>
    <cellStyle name="RowTitles1-Detail 2 2 4 5 3 5" xfId="10284"/>
    <cellStyle name="RowTitles1-Detail 2 2 4 5 4" xfId="10285"/>
    <cellStyle name="RowTitles1-Detail 2 2 4 5 4 2" xfId="10286"/>
    <cellStyle name="RowTitles1-Detail 2 2 4 5 4 2 2" xfId="10287"/>
    <cellStyle name="RowTitles1-Detail 2 2 4 5 4 3" xfId="10288"/>
    <cellStyle name="RowTitles1-Detail 2 2 4 5 5" xfId="10289"/>
    <cellStyle name="RowTitles1-Detail 2 2 4 5 5 2" xfId="10290"/>
    <cellStyle name="RowTitles1-Detail 2 2 4 5 5 2 2" xfId="10291"/>
    <cellStyle name="RowTitles1-Detail 2 2 4 5 6" xfId="10292"/>
    <cellStyle name="RowTitles1-Detail 2 2 4 5 6 2" xfId="10293"/>
    <cellStyle name="RowTitles1-Detail 2 2 4 5 7" xfId="10294"/>
    <cellStyle name="RowTitles1-Detail 2 2 4 6" xfId="10295"/>
    <cellStyle name="RowTitles1-Detail 2 2 4 6 2" xfId="10296"/>
    <cellStyle name="RowTitles1-Detail 2 2 4 6 2 2" xfId="10297"/>
    <cellStyle name="RowTitles1-Detail 2 2 4 6 2 2 2" xfId="10298"/>
    <cellStyle name="RowTitles1-Detail 2 2 4 6 2 2 2 2" xfId="10299"/>
    <cellStyle name="RowTitles1-Detail 2 2 4 6 2 2 3" xfId="10300"/>
    <cellStyle name="RowTitles1-Detail 2 2 4 6 2 3" xfId="10301"/>
    <cellStyle name="RowTitles1-Detail 2 2 4 6 2 3 2" xfId="10302"/>
    <cellStyle name="RowTitles1-Detail 2 2 4 6 2 3 2 2" xfId="10303"/>
    <cellStyle name="RowTitles1-Detail 2 2 4 6 2 4" xfId="10304"/>
    <cellStyle name="RowTitles1-Detail 2 2 4 6 2 4 2" xfId="10305"/>
    <cellStyle name="RowTitles1-Detail 2 2 4 6 2 5" xfId="10306"/>
    <cellStyle name="RowTitles1-Detail 2 2 4 6 3" xfId="10307"/>
    <cellStyle name="RowTitles1-Detail 2 2 4 6 3 2" xfId="10308"/>
    <cellStyle name="RowTitles1-Detail 2 2 4 6 3 2 2" xfId="10309"/>
    <cellStyle name="RowTitles1-Detail 2 2 4 6 3 2 2 2" xfId="10310"/>
    <cellStyle name="RowTitles1-Detail 2 2 4 6 3 2 3" xfId="10311"/>
    <cellStyle name="RowTitles1-Detail 2 2 4 6 3 3" xfId="10312"/>
    <cellStyle name="RowTitles1-Detail 2 2 4 6 3 3 2" xfId="10313"/>
    <cellStyle name="RowTitles1-Detail 2 2 4 6 3 3 2 2" xfId="10314"/>
    <cellStyle name="RowTitles1-Detail 2 2 4 6 3 4" xfId="10315"/>
    <cellStyle name="RowTitles1-Detail 2 2 4 6 3 4 2" xfId="10316"/>
    <cellStyle name="RowTitles1-Detail 2 2 4 6 3 5" xfId="10317"/>
    <cellStyle name="RowTitles1-Detail 2 2 4 6 4" xfId="10318"/>
    <cellStyle name="RowTitles1-Detail 2 2 4 6 4 2" xfId="10319"/>
    <cellStyle name="RowTitles1-Detail 2 2 4 6 4 2 2" xfId="10320"/>
    <cellStyle name="RowTitles1-Detail 2 2 4 6 4 3" xfId="10321"/>
    <cellStyle name="RowTitles1-Detail 2 2 4 6 5" xfId="10322"/>
    <cellStyle name="RowTitles1-Detail 2 2 4 6 5 2" xfId="10323"/>
    <cellStyle name="RowTitles1-Detail 2 2 4 6 5 2 2" xfId="10324"/>
    <cellStyle name="RowTitles1-Detail 2 2 4 6 6" xfId="10325"/>
    <cellStyle name="RowTitles1-Detail 2 2 4 6 6 2" xfId="10326"/>
    <cellStyle name="RowTitles1-Detail 2 2 4 6 7" xfId="10327"/>
    <cellStyle name="RowTitles1-Detail 2 2 4 7" xfId="10328"/>
    <cellStyle name="RowTitles1-Detail 2 2 4 7 2" xfId="10329"/>
    <cellStyle name="RowTitles1-Detail 2 2 4 7 2 2" xfId="10330"/>
    <cellStyle name="RowTitles1-Detail 2 2 4 7 2 2 2" xfId="10331"/>
    <cellStyle name="RowTitles1-Detail 2 2 4 7 2 3" xfId="10332"/>
    <cellStyle name="RowTitles1-Detail 2 2 4 7 3" xfId="10333"/>
    <cellStyle name="RowTitles1-Detail 2 2 4 7 3 2" xfId="10334"/>
    <cellStyle name="RowTitles1-Detail 2 2 4 7 3 2 2" xfId="10335"/>
    <cellStyle name="RowTitles1-Detail 2 2 4 7 4" xfId="10336"/>
    <cellStyle name="RowTitles1-Detail 2 2 4 7 4 2" xfId="10337"/>
    <cellStyle name="RowTitles1-Detail 2 2 4 7 5" xfId="10338"/>
    <cellStyle name="RowTitles1-Detail 2 2 4 8" xfId="10339"/>
    <cellStyle name="RowTitles1-Detail 2 2 4 8 2" xfId="10340"/>
    <cellStyle name="RowTitles1-Detail 2 2 4 9" xfId="10341"/>
    <cellStyle name="RowTitles1-Detail 2 2 4 9 2" xfId="10342"/>
    <cellStyle name="RowTitles1-Detail 2 2 4 9 2 2" xfId="10343"/>
    <cellStyle name="RowTitles1-Detail 2 2 4_STUD aligned by INSTIT" xfId="10344"/>
    <cellStyle name="RowTitles1-Detail 2 2 5" xfId="10345"/>
    <cellStyle name="RowTitles1-Detail 2 2 5 2" xfId="10346"/>
    <cellStyle name="RowTitles1-Detail 2 2 5 2 2" xfId="10347"/>
    <cellStyle name="RowTitles1-Detail 2 2 5 2 2 2" xfId="10348"/>
    <cellStyle name="RowTitles1-Detail 2 2 5 2 2 2 2" xfId="10349"/>
    <cellStyle name="RowTitles1-Detail 2 2 5 2 2 2 2 2" xfId="10350"/>
    <cellStyle name="RowTitles1-Detail 2 2 5 2 2 2 3" xfId="10351"/>
    <cellStyle name="RowTitles1-Detail 2 2 5 2 2 3" xfId="10352"/>
    <cellStyle name="RowTitles1-Detail 2 2 5 2 2 3 2" xfId="10353"/>
    <cellStyle name="RowTitles1-Detail 2 2 5 2 2 3 2 2" xfId="10354"/>
    <cellStyle name="RowTitles1-Detail 2 2 5 2 2 4" xfId="10355"/>
    <cellStyle name="RowTitles1-Detail 2 2 5 2 2 4 2" xfId="10356"/>
    <cellStyle name="RowTitles1-Detail 2 2 5 2 2 5" xfId="10357"/>
    <cellStyle name="RowTitles1-Detail 2 2 5 2 3" xfId="10358"/>
    <cellStyle name="RowTitles1-Detail 2 2 5 2 3 2" xfId="10359"/>
    <cellStyle name="RowTitles1-Detail 2 2 5 2 3 2 2" xfId="10360"/>
    <cellStyle name="RowTitles1-Detail 2 2 5 2 3 2 2 2" xfId="10361"/>
    <cellStyle name="RowTitles1-Detail 2 2 5 2 3 2 3" xfId="10362"/>
    <cellStyle name="RowTitles1-Detail 2 2 5 2 3 3" xfId="10363"/>
    <cellStyle name="RowTitles1-Detail 2 2 5 2 3 3 2" xfId="10364"/>
    <cellStyle name="RowTitles1-Detail 2 2 5 2 3 3 2 2" xfId="10365"/>
    <cellStyle name="RowTitles1-Detail 2 2 5 2 3 4" xfId="10366"/>
    <cellStyle name="RowTitles1-Detail 2 2 5 2 3 4 2" xfId="10367"/>
    <cellStyle name="RowTitles1-Detail 2 2 5 2 3 5" xfId="10368"/>
    <cellStyle name="RowTitles1-Detail 2 2 5 2 4" xfId="10369"/>
    <cellStyle name="RowTitles1-Detail 2 2 5 2 4 2" xfId="10370"/>
    <cellStyle name="RowTitles1-Detail 2 2 5 2 5" xfId="10371"/>
    <cellStyle name="RowTitles1-Detail 2 2 5 2 5 2" xfId="10372"/>
    <cellStyle name="RowTitles1-Detail 2 2 5 2 5 2 2" xfId="10373"/>
    <cellStyle name="RowTitles1-Detail 2 2 5 2 5 3" xfId="10374"/>
    <cellStyle name="RowTitles1-Detail 2 2 5 2 6" xfId="10375"/>
    <cellStyle name="RowTitles1-Detail 2 2 5 2 6 2" xfId="10376"/>
    <cellStyle name="RowTitles1-Detail 2 2 5 2 6 2 2" xfId="10377"/>
    <cellStyle name="RowTitles1-Detail 2 2 5 2 7" xfId="10378"/>
    <cellStyle name="RowTitles1-Detail 2 2 5 2 7 2" xfId="10379"/>
    <cellStyle name="RowTitles1-Detail 2 2 5 2 8" xfId="10380"/>
    <cellStyle name="RowTitles1-Detail 2 2 5 3" xfId="10381"/>
    <cellStyle name="RowTitles1-Detail 2 2 5 3 2" xfId="10382"/>
    <cellStyle name="RowTitles1-Detail 2 2 5 3 2 2" xfId="10383"/>
    <cellStyle name="RowTitles1-Detail 2 2 5 3 2 2 2" xfId="10384"/>
    <cellStyle name="RowTitles1-Detail 2 2 5 3 2 2 2 2" xfId="10385"/>
    <cellStyle name="RowTitles1-Detail 2 2 5 3 2 2 3" xfId="10386"/>
    <cellStyle name="RowTitles1-Detail 2 2 5 3 2 3" xfId="10387"/>
    <cellStyle name="RowTitles1-Detail 2 2 5 3 2 3 2" xfId="10388"/>
    <cellStyle name="RowTitles1-Detail 2 2 5 3 2 3 2 2" xfId="10389"/>
    <cellStyle name="RowTitles1-Detail 2 2 5 3 2 4" xfId="10390"/>
    <cellStyle name="RowTitles1-Detail 2 2 5 3 2 4 2" xfId="10391"/>
    <cellStyle name="RowTitles1-Detail 2 2 5 3 2 5" xfId="10392"/>
    <cellStyle name="RowTitles1-Detail 2 2 5 3 3" xfId="10393"/>
    <cellStyle name="RowTitles1-Detail 2 2 5 3 3 2" xfId="10394"/>
    <cellStyle name="RowTitles1-Detail 2 2 5 3 3 2 2" xfId="10395"/>
    <cellStyle name="RowTitles1-Detail 2 2 5 3 3 2 2 2" xfId="10396"/>
    <cellStyle name="RowTitles1-Detail 2 2 5 3 3 2 3" xfId="10397"/>
    <cellStyle name="RowTitles1-Detail 2 2 5 3 3 3" xfId="10398"/>
    <cellStyle name="RowTitles1-Detail 2 2 5 3 3 3 2" xfId="10399"/>
    <cellStyle name="RowTitles1-Detail 2 2 5 3 3 3 2 2" xfId="10400"/>
    <cellStyle name="RowTitles1-Detail 2 2 5 3 3 4" xfId="10401"/>
    <cellStyle name="RowTitles1-Detail 2 2 5 3 3 4 2" xfId="10402"/>
    <cellStyle name="RowTitles1-Detail 2 2 5 3 3 5" xfId="10403"/>
    <cellStyle name="RowTitles1-Detail 2 2 5 3 4" xfId="10404"/>
    <cellStyle name="RowTitles1-Detail 2 2 5 3 4 2" xfId="10405"/>
    <cellStyle name="RowTitles1-Detail 2 2 5 3 5" xfId="10406"/>
    <cellStyle name="RowTitles1-Detail 2 2 5 3 5 2" xfId="10407"/>
    <cellStyle name="RowTitles1-Detail 2 2 5 3 5 2 2" xfId="10408"/>
    <cellStyle name="RowTitles1-Detail 2 2 5 4" xfId="10409"/>
    <cellStyle name="RowTitles1-Detail 2 2 5 4 2" xfId="10410"/>
    <cellStyle name="RowTitles1-Detail 2 2 5 4 2 2" xfId="10411"/>
    <cellStyle name="RowTitles1-Detail 2 2 5 4 2 2 2" xfId="10412"/>
    <cellStyle name="RowTitles1-Detail 2 2 5 4 2 2 2 2" xfId="10413"/>
    <cellStyle name="RowTitles1-Detail 2 2 5 4 2 2 3" xfId="10414"/>
    <cellStyle name="RowTitles1-Detail 2 2 5 4 2 3" xfId="10415"/>
    <cellStyle name="RowTitles1-Detail 2 2 5 4 2 3 2" xfId="10416"/>
    <cellStyle name="RowTitles1-Detail 2 2 5 4 2 3 2 2" xfId="10417"/>
    <cellStyle name="RowTitles1-Detail 2 2 5 4 2 4" xfId="10418"/>
    <cellStyle name="RowTitles1-Detail 2 2 5 4 2 4 2" xfId="10419"/>
    <cellStyle name="RowTitles1-Detail 2 2 5 4 2 5" xfId="10420"/>
    <cellStyle name="RowTitles1-Detail 2 2 5 4 3" xfId="10421"/>
    <cellStyle name="RowTitles1-Detail 2 2 5 4 3 2" xfId="10422"/>
    <cellStyle name="RowTitles1-Detail 2 2 5 4 3 2 2" xfId="10423"/>
    <cellStyle name="RowTitles1-Detail 2 2 5 4 3 2 2 2" xfId="10424"/>
    <cellStyle name="RowTitles1-Detail 2 2 5 4 3 2 3" xfId="10425"/>
    <cellStyle name="RowTitles1-Detail 2 2 5 4 3 3" xfId="10426"/>
    <cellStyle name="RowTitles1-Detail 2 2 5 4 3 3 2" xfId="10427"/>
    <cellStyle name="RowTitles1-Detail 2 2 5 4 3 3 2 2" xfId="10428"/>
    <cellStyle name="RowTitles1-Detail 2 2 5 4 3 4" xfId="10429"/>
    <cellStyle name="RowTitles1-Detail 2 2 5 4 3 4 2" xfId="10430"/>
    <cellStyle name="RowTitles1-Detail 2 2 5 4 3 5" xfId="10431"/>
    <cellStyle name="RowTitles1-Detail 2 2 5 4 4" xfId="10432"/>
    <cellStyle name="RowTitles1-Detail 2 2 5 4 4 2" xfId="10433"/>
    <cellStyle name="RowTitles1-Detail 2 2 5 4 4 2 2" xfId="10434"/>
    <cellStyle name="RowTitles1-Detail 2 2 5 4 4 3" xfId="10435"/>
    <cellStyle name="RowTitles1-Detail 2 2 5 4 5" xfId="10436"/>
    <cellStyle name="RowTitles1-Detail 2 2 5 4 5 2" xfId="10437"/>
    <cellStyle name="RowTitles1-Detail 2 2 5 4 5 2 2" xfId="10438"/>
    <cellStyle name="RowTitles1-Detail 2 2 5 4 6" xfId="10439"/>
    <cellStyle name="RowTitles1-Detail 2 2 5 4 6 2" xfId="10440"/>
    <cellStyle name="RowTitles1-Detail 2 2 5 4 7" xfId="10441"/>
    <cellStyle name="RowTitles1-Detail 2 2 5 5" xfId="10442"/>
    <cellStyle name="RowTitles1-Detail 2 2 5 5 2" xfId="10443"/>
    <cellStyle name="RowTitles1-Detail 2 2 5 5 2 2" xfId="10444"/>
    <cellStyle name="RowTitles1-Detail 2 2 5 5 2 2 2" xfId="10445"/>
    <cellStyle name="RowTitles1-Detail 2 2 5 5 2 2 2 2" xfId="10446"/>
    <cellStyle name="RowTitles1-Detail 2 2 5 5 2 2 3" xfId="10447"/>
    <cellStyle name="RowTitles1-Detail 2 2 5 5 2 3" xfId="10448"/>
    <cellStyle name="RowTitles1-Detail 2 2 5 5 2 3 2" xfId="10449"/>
    <cellStyle name="RowTitles1-Detail 2 2 5 5 2 3 2 2" xfId="10450"/>
    <cellStyle name="RowTitles1-Detail 2 2 5 5 2 4" xfId="10451"/>
    <cellStyle name="RowTitles1-Detail 2 2 5 5 2 4 2" xfId="10452"/>
    <cellStyle name="RowTitles1-Detail 2 2 5 5 2 5" xfId="10453"/>
    <cellStyle name="RowTitles1-Detail 2 2 5 5 3" xfId="10454"/>
    <cellStyle name="RowTitles1-Detail 2 2 5 5 3 2" xfId="10455"/>
    <cellStyle name="RowTitles1-Detail 2 2 5 5 3 2 2" xfId="10456"/>
    <cellStyle name="RowTitles1-Detail 2 2 5 5 3 2 2 2" xfId="10457"/>
    <cellStyle name="RowTitles1-Detail 2 2 5 5 3 2 3" xfId="10458"/>
    <cellStyle name="RowTitles1-Detail 2 2 5 5 3 3" xfId="10459"/>
    <cellStyle name="RowTitles1-Detail 2 2 5 5 3 3 2" xfId="10460"/>
    <cellStyle name="RowTitles1-Detail 2 2 5 5 3 3 2 2" xfId="10461"/>
    <cellStyle name="RowTitles1-Detail 2 2 5 5 3 4" xfId="10462"/>
    <cellStyle name="RowTitles1-Detail 2 2 5 5 3 4 2" xfId="10463"/>
    <cellStyle name="RowTitles1-Detail 2 2 5 5 3 5" xfId="10464"/>
    <cellStyle name="RowTitles1-Detail 2 2 5 5 4" xfId="10465"/>
    <cellStyle name="RowTitles1-Detail 2 2 5 5 4 2" xfId="10466"/>
    <cellStyle name="RowTitles1-Detail 2 2 5 5 4 2 2" xfId="10467"/>
    <cellStyle name="RowTitles1-Detail 2 2 5 5 4 3" xfId="10468"/>
    <cellStyle name="RowTitles1-Detail 2 2 5 5 5" xfId="10469"/>
    <cellStyle name="RowTitles1-Detail 2 2 5 5 5 2" xfId="10470"/>
    <cellStyle name="RowTitles1-Detail 2 2 5 5 5 2 2" xfId="10471"/>
    <cellStyle name="RowTitles1-Detail 2 2 5 5 6" xfId="10472"/>
    <cellStyle name="RowTitles1-Detail 2 2 5 5 6 2" xfId="10473"/>
    <cellStyle name="RowTitles1-Detail 2 2 5 5 7" xfId="10474"/>
    <cellStyle name="RowTitles1-Detail 2 2 5 6" xfId="10475"/>
    <cellStyle name="RowTitles1-Detail 2 2 5 6 2" xfId="10476"/>
    <cellStyle name="RowTitles1-Detail 2 2 5 6 2 2" xfId="10477"/>
    <cellStyle name="RowTitles1-Detail 2 2 5 6 2 2 2" xfId="10478"/>
    <cellStyle name="RowTitles1-Detail 2 2 5 6 2 2 2 2" xfId="10479"/>
    <cellStyle name="RowTitles1-Detail 2 2 5 6 2 2 3" xfId="10480"/>
    <cellStyle name="RowTitles1-Detail 2 2 5 6 2 3" xfId="10481"/>
    <cellStyle name="RowTitles1-Detail 2 2 5 6 2 3 2" xfId="10482"/>
    <cellStyle name="RowTitles1-Detail 2 2 5 6 2 3 2 2" xfId="10483"/>
    <cellStyle name="RowTitles1-Detail 2 2 5 6 2 4" xfId="10484"/>
    <cellStyle name="RowTitles1-Detail 2 2 5 6 2 4 2" xfId="10485"/>
    <cellStyle name="RowTitles1-Detail 2 2 5 6 2 5" xfId="10486"/>
    <cellStyle name="RowTitles1-Detail 2 2 5 6 3" xfId="10487"/>
    <cellStyle name="RowTitles1-Detail 2 2 5 6 3 2" xfId="10488"/>
    <cellStyle name="RowTitles1-Detail 2 2 5 6 3 2 2" xfId="10489"/>
    <cellStyle name="RowTitles1-Detail 2 2 5 6 3 2 2 2" xfId="10490"/>
    <cellStyle name="RowTitles1-Detail 2 2 5 6 3 2 3" xfId="10491"/>
    <cellStyle name="RowTitles1-Detail 2 2 5 6 3 3" xfId="10492"/>
    <cellStyle name="RowTitles1-Detail 2 2 5 6 3 3 2" xfId="10493"/>
    <cellStyle name="RowTitles1-Detail 2 2 5 6 3 3 2 2" xfId="10494"/>
    <cellStyle name="RowTitles1-Detail 2 2 5 6 3 4" xfId="10495"/>
    <cellStyle name="RowTitles1-Detail 2 2 5 6 3 4 2" xfId="10496"/>
    <cellStyle name="RowTitles1-Detail 2 2 5 6 3 5" xfId="10497"/>
    <cellStyle name="RowTitles1-Detail 2 2 5 6 4" xfId="10498"/>
    <cellStyle name="RowTitles1-Detail 2 2 5 6 4 2" xfId="10499"/>
    <cellStyle name="RowTitles1-Detail 2 2 5 6 4 2 2" xfId="10500"/>
    <cellStyle name="RowTitles1-Detail 2 2 5 6 4 3" xfId="10501"/>
    <cellStyle name="RowTitles1-Detail 2 2 5 6 5" xfId="10502"/>
    <cellStyle name="RowTitles1-Detail 2 2 5 6 5 2" xfId="10503"/>
    <cellStyle name="RowTitles1-Detail 2 2 5 6 5 2 2" xfId="10504"/>
    <cellStyle name="RowTitles1-Detail 2 2 5 6 6" xfId="10505"/>
    <cellStyle name="RowTitles1-Detail 2 2 5 6 6 2" xfId="10506"/>
    <cellStyle name="RowTitles1-Detail 2 2 5 6 7" xfId="10507"/>
    <cellStyle name="RowTitles1-Detail 2 2 5 7" xfId="10508"/>
    <cellStyle name="RowTitles1-Detail 2 2 5 7 2" xfId="10509"/>
    <cellStyle name="RowTitles1-Detail 2 2 5 7 2 2" xfId="10510"/>
    <cellStyle name="RowTitles1-Detail 2 2 5 7 2 2 2" xfId="10511"/>
    <cellStyle name="RowTitles1-Detail 2 2 5 7 2 3" xfId="10512"/>
    <cellStyle name="RowTitles1-Detail 2 2 5 7 3" xfId="10513"/>
    <cellStyle name="RowTitles1-Detail 2 2 5 7 3 2" xfId="10514"/>
    <cellStyle name="RowTitles1-Detail 2 2 5 7 3 2 2" xfId="10515"/>
    <cellStyle name="RowTitles1-Detail 2 2 5 7 4" xfId="10516"/>
    <cellStyle name="RowTitles1-Detail 2 2 5 7 4 2" xfId="10517"/>
    <cellStyle name="RowTitles1-Detail 2 2 5 7 5" xfId="10518"/>
    <cellStyle name="RowTitles1-Detail 2 2 5 8" xfId="10519"/>
    <cellStyle name="RowTitles1-Detail 2 2 5 8 2" xfId="10520"/>
    <cellStyle name="RowTitles1-Detail 2 2 5 8 2 2" xfId="10521"/>
    <cellStyle name="RowTitles1-Detail 2 2 5 8 2 2 2" xfId="10522"/>
    <cellStyle name="RowTitles1-Detail 2 2 5 8 2 3" xfId="10523"/>
    <cellStyle name="RowTitles1-Detail 2 2 5 8 3" xfId="10524"/>
    <cellStyle name="RowTitles1-Detail 2 2 5 8 3 2" xfId="10525"/>
    <cellStyle name="RowTitles1-Detail 2 2 5 8 3 2 2" xfId="10526"/>
    <cellStyle name="RowTitles1-Detail 2 2 5 8 4" xfId="10527"/>
    <cellStyle name="RowTitles1-Detail 2 2 5 8 4 2" xfId="10528"/>
    <cellStyle name="RowTitles1-Detail 2 2 5 8 5" xfId="10529"/>
    <cellStyle name="RowTitles1-Detail 2 2 5 9" xfId="10530"/>
    <cellStyle name="RowTitles1-Detail 2 2 5 9 2" xfId="10531"/>
    <cellStyle name="RowTitles1-Detail 2 2 5 9 2 2" xfId="10532"/>
    <cellStyle name="RowTitles1-Detail 2 2 5_STUD aligned by INSTIT" xfId="10533"/>
    <cellStyle name="RowTitles1-Detail 2 2 6" xfId="10534"/>
    <cellStyle name="RowTitles1-Detail 2 2 6 2" xfId="10535"/>
    <cellStyle name="RowTitles1-Detail 2 2 6 2 2" xfId="10536"/>
    <cellStyle name="RowTitles1-Detail 2 2 6 2 2 2" xfId="10537"/>
    <cellStyle name="RowTitles1-Detail 2 2 6 2 2 2 2" xfId="10538"/>
    <cellStyle name="RowTitles1-Detail 2 2 6 2 2 2 2 2" xfId="10539"/>
    <cellStyle name="RowTitles1-Detail 2 2 6 2 2 2 3" xfId="10540"/>
    <cellStyle name="RowTitles1-Detail 2 2 6 2 2 3" xfId="10541"/>
    <cellStyle name="RowTitles1-Detail 2 2 6 2 2 3 2" xfId="10542"/>
    <cellStyle name="RowTitles1-Detail 2 2 6 2 2 3 2 2" xfId="10543"/>
    <cellStyle name="RowTitles1-Detail 2 2 6 2 2 4" xfId="10544"/>
    <cellStyle name="RowTitles1-Detail 2 2 6 2 2 4 2" xfId="10545"/>
    <cellStyle name="RowTitles1-Detail 2 2 6 2 2 5" xfId="10546"/>
    <cellStyle name="RowTitles1-Detail 2 2 6 2 3" xfId="10547"/>
    <cellStyle name="RowTitles1-Detail 2 2 6 2 3 2" xfId="10548"/>
    <cellStyle name="RowTitles1-Detail 2 2 6 2 3 2 2" xfId="10549"/>
    <cellStyle name="RowTitles1-Detail 2 2 6 2 3 2 2 2" xfId="10550"/>
    <cellStyle name="RowTitles1-Detail 2 2 6 2 3 2 3" xfId="10551"/>
    <cellStyle name="RowTitles1-Detail 2 2 6 2 3 3" xfId="10552"/>
    <cellStyle name="RowTitles1-Detail 2 2 6 2 3 3 2" xfId="10553"/>
    <cellStyle name="RowTitles1-Detail 2 2 6 2 3 3 2 2" xfId="10554"/>
    <cellStyle name="RowTitles1-Detail 2 2 6 2 3 4" xfId="10555"/>
    <cellStyle name="RowTitles1-Detail 2 2 6 2 3 4 2" xfId="10556"/>
    <cellStyle name="RowTitles1-Detail 2 2 6 2 3 5" xfId="10557"/>
    <cellStyle name="RowTitles1-Detail 2 2 6 2 4" xfId="10558"/>
    <cellStyle name="RowTitles1-Detail 2 2 6 2 4 2" xfId="10559"/>
    <cellStyle name="RowTitles1-Detail 2 2 6 2 5" xfId="10560"/>
    <cellStyle name="RowTitles1-Detail 2 2 6 2 5 2" xfId="10561"/>
    <cellStyle name="RowTitles1-Detail 2 2 6 2 5 2 2" xfId="10562"/>
    <cellStyle name="RowTitles1-Detail 2 2 6 2 5 3" xfId="10563"/>
    <cellStyle name="RowTitles1-Detail 2 2 6 2 6" xfId="10564"/>
    <cellStyle name="RowTitles1-Detail 2 2 6 2 6 2" xfId="10565"/>
    <cellStyle name="RowTitles1-Detail 2 2 6 2 6 2 2" xfId="10566"/>
    <cellStyle name="RowTitles1-Detail 2 2 6 3" xfId="10567"/>
    <cellStyle name="RowTitles1-Detail 2 2 6 3 2" xfId="10568"/>
    <cellStyle name="RowTitles1-Detail 2 2 6 3 2 2" xfId="10569"/>
    <cellStyle name="RowTitles1-Detail 2 2 6 3 2 2 2" xfId="10570"/>
    <cellStyle name="RowTitles1-Detail 2 2 6 3 2 2 2 2" xfId="10571"/>
    <cellStyle name="RowTitles1-Detail 2 2 6 3 2 2 3" xfId="10572"/>
    <cellStyle name="RowTitles1-Detail 2 2 6 3 2 3" xfId="10573"/>
    <cellStyle name="RowTitles1-Detail 2 2 6 3 2 3 2" xfId="10574"/>
    <cellStyle name="RowTitles1-Detail 2 2 6 3 2 3 2 2" xfId="10575"/>
    <cellStyle name="RowTitles1-Detail 2 2 6 3 2 4" xfId="10576"/>
    <cellStyle name="RowTitles1-Detail 2 2 6 3 2 4 2" xfId="10577"/>
    <cellStyle name="RowTitles1-Detail 2 2 6 3 2 5" xfId="10578"/>
    <cellStyle name="RowTitles1-Detail 2 2 6 3 3" xfId="10579"/>
    <cellStyle name="RowTitles1-Detail 2 2 6 3 3 2" xfId="10580"/>
    <cellStyle name="RowTitles1-Detail 2 2 6 3 3 2 2" xfId="10581"/>
    <cellStyle name="RowTitles1-Detail 2 2 6 3 3 2 2 2" xfId="10582"/>
    <cellStyle name="RowTitles1-Detail 2 2 6 3 3 2 3" xfId="10583"/>
    <cellStyle name="RowTitles1-Detail 2 2 6 3 3 3" xfId="10584"/>
    <cellStyle name="RowTitles1-Detail 2 2 6 3 3 3 2" xfId="10585"/>
    <cellStyle name="RowTitles1-Detail 2 2 6 3 3 3 2 2" xfId="10586"/>
    <cellStyle name="RowTitles1-Detail 2 2 6 3 3 4" xfId="10587"/>
    <cellStyle name="RowTitles1-Detail 2 2 6 3 3 4 2" xfId="10588"/>
    <cellStyle name="RowTitles1-Detail 2 2 6 3 3 5" xfId="10589"/>
    <cellStyle name="RowTitles1-Detail 2 2 6 3 4" xfId="10590"/>
    <cellStyle name="RowTitles1-Detail 2 2 6 3 4 2" xfId="10591"/>
    <cellStyle name="RowTitles1-Detail 2 2 6 3 5" xfId="10592"/>
    <cellStyle name="RowTitles1-Detail 2 2 6 3 5 2" xfId="10593"/>
    <cellStyle name="RowTitles1-Detail 2 2 6 3 5 2 2" xfId="10594"/>
    <cellStyle name="RowTitles1-Detail 2 2 6 3 6" xfId="10595"/>
    <cellStyle name="RowTitles1-Detail 2 2 6 3 6 2" xfId="10596"/>
    <cellStyle name="RowTitles1-Detail 2 2 6 3 7" xfId="10597"/>
    <cellStyle name="RowTitles1-Detail 2 2 6 4" xfId="10598"/>
    <cellStyle name="RowTitles1-Detail 2 2 6 4 2" xfId="10599"/>
    <cellStyle name="RowTitles1-Detail 2 2 6 4 2 2" xfId="10600"/>
    <cellStyle name="RowTitles1-Detail 2 2 6 4 2 2 2" xfId="10601"/>
    <cellStyle name="RowTitles1-Detail 2 2 6 4 2 2 2 2" xfId="10602"/>
    <cellStyle name="RowTitles1-Detail 2 2 6 4 2 2 3" xfId="10603"/>
    <cellStyle name="RowTitles1-Detail 2 2 6 4 2 3" xfId="10604"/>
    <cellStyle name="RowTitles1-Detail 2 2 6 4 2 3 2" xfId="10605"/>
    <cellStyle name="RowTitles1-Detail 2 2 6 4 2 3 2 2" xfId="10606"/>
    <cellStyle name="RowTitles1-Detail 2 2 6 4 2 4" xfId="10607"/>
    <cellStyle name="RowTitles1-Detail 2 2 6 4 2 4 2" xfId="10608"/>
    <cellStyle name="RowTitles1-Detail 2 2 6 4 2 5" xfId="10609"/>
    <cellStyle name="RowTitles1-Detail 2 2 6 4 3" xfId="10610"/>
    <cellStyle name="RowTitles1-Detail 2 2 6 4 3 2" xfId="10611"/>
    <cellStyle name="RowTitles1-Detail 2 2 6 4 3 2 2" xfId="10612"/>
    <cellStyle name="RowTitles1-Detail 2 2 6 4 3 2 2 2" xfId="10613"/>
    <cellStyle name="RowTitles1-Detail 2 2 6 4 3 2 3" xfId="10614"/>
    <cellStyle name="RowTitles1-Detail 2 2 6 4 3 3" xfId="10615"/>
    <cellStyle name="RowTitles1-Detail 2 2 6 4 3 3 2" xfId="10616"/>
    <cellStyle name="RowTitles1-Detail 2 2 6 4 3 3 2 2" xfId="10617"/>
    <cellStyle name="RowTitles1-Detail 2 2 6 4 3 4" xfId="10618"/>
    <cellStyle name="RowTitles1-Detail 2 2 6 4 3 4 2" xfId="10619"/>
    <cellStyle name="RowTitles1-Detail 2 2 6 4 3 5" xfId="10620"/>
    <cellStyle name="RowTitles1-Detail 2 2 6 4 4" xfId="10621"/>
    <cellStyle name="RowTitles1-Detail 2 2 6 4 4 2" xfId="10622"/>
    <cellStyle name="RowTitles1-Detail 2 2 6 4 5" xfId="10623"/>
    <cellStyle name="RowTitles1-Detail 2 2 6 4 5 2" xfId="10624"/>
    <cellStyle name="RowTitles1-Detail 2 2 6 4 5 2 2" xfId="10625"/>
    <cellStyle name="RowTitles1-Detail 2 2 6 4 5 3" xfId="10626"/>
    <cellStyle name="RowTitles1-Detail 2 2 6 4 6" xfId="10627"/>
    <cellStyle name="RowTitles1-Detail 2 2 6 4 6 2" xfId="10628"/>
    <cellStyle name="RowTitles1-Detail 2 2 6 4 6 2 2" xfId="10629"/>
    <cellStyle name="RowTitles1-Detail 2 2 6 4 7" xfId="10630"/>
    <cellStyle name="RowTitles1-Detail 2 2 6 4 7 2" xfId="10631"/>
    <cellStyle name="RowTitles1-Detail 2 2 6 4 8" xfId="10632"/>
    <cellStyle name="RowTitles1-Detail 2 2 6 5" xfId="10633"/>
    <cellStyle name="RowTitles1-Detail 2 2 6 5 2" xfId="10634"/>
    <cellStyle name="RowTitles1-Detail 2 2 6 5 2 2" xfId="10635"/>
    <cellStyle name="RowTitles1-Detail 2 2 6 5 2 2 2" xfId="10636"/>
    <cellStyle name="RowTitles1-Detail 2 2 6 5 2 2 2 2" xfId="10637"/>
    <cellStyle name="RowTitles1-Detail 2 2 6 5 2 2 3" xfId="10638"/>
    <cellStyle name="RowTitles1-Detail 2 2 6 5 2 3" xfId="10639"/>
    <cellStyle name="RowTitles1-Detail 2 2 6 5 2 3 2" xfId="10640"/>
    <cellStyle name="RowTitles1-Detail 2 2 6 5 2 3 2 2" xfId="10641"/>
    <cellStyle name="RowTitles1-Detail 2 2 6 5 2 4" xfId="10642"/>
    <cellStyle name="RowTitles1-Detail 2 2 6 5 2 4 2" xfId="10643"/>
    <cellStyle name="RowTitles1-Detail 2 2 6 5 2 5" xfId="10644"/>
    <cellStyle name="RowTitles1-Detail 2 2 6 5 3" xfId="10645"/>
    <cellStyle name="RowTitles1-Detail 2 2 6 5 3 2" xfId="10646"/>
    <cellStyle name="RowTitles1-Detail 2 2 6 5 3 2 2" xfId="10647"/>
    <cellStyle name="RowTitles1-Detail 2 2 6 5 3 2 2 2" xfId="10648"/>
    <cellStyle name="RowTitles1-Detail 2 2 6 5 3 2 3" xfId="10649"/>
    <cellStyle name="RowTitles1-Detail 2 2 6 5 3 3" xfId="10650"/>
    <cellStyle name="RowTitles1-Detail 2 2 6 5 3 3 2" xfId="10651"/>
    <cellStyle name="RowTitles1-Detail 2 2 6 5 3 3 2 2" xfId="10652"/>
    <cellStyle name="RowTitles1-Detail 2 2 6 5 3 4" xfId="10653"/>
    <cellStyle name="RowTitles1-Detail 2 2 6 5 3 4 2" xfId="10654"/>
    <cellStyle name="RowTitles1-Detail 2 2 6 5 3 5" xfId="10655"/>
    <cellStyle name="RowTitles1-Detail 2 2 6 5 4" xfId="10656"/>
    <cellStyle name="RowTitles1-Detail 2 2 6 5 4 2" xfId="10657"/>
    <cellStyle name="RowTitles1-Detail 2 2 6 5 4 2 2" xfId="10658"/>
    <cellStyle name="RowTitles1-Detail 2 2 6 5 4 3" xfId="10659"/>
    <cellStyle name="RowTitles1-Detail 2 2 6 5 5" xfId="10660"/>
    <cellStyle name="RowTitles1-Detail 2 2 6 5 5 2" xfId="10661"/>
    <cellStyle name="RowTitles1-Detail 2 2 6 5 5 2 2" xfId="10662"/>
    <cellStyle name="RowTitles1-Detail 2 2 6 5 6" xfId="10663"/>
    <cellStyle name="RowTitles1-Detail 2 2 6 5 6 2" xfId="10664"/>
    <cellStyle name="RowTitles1-Detail 2 2 6 5 7" xfId="10665"/>
    <cellStyle name="RowTitles1-Detail 2 2 6 6" xfId="10666"/>
    <cellStyle name="RowTitles1-Detail 2 2 6 6 2" xfId="10667"/>
    <cellStyle name="RowTitles1-Detail 2 2 6 6 2 2" xfId="10668"/>
    <cellStyle name="RowTitles1-Detail 2 2 6 6 2 2 2" xfId="10669"/>
    <cellStyle name="RowTitles1-Detail 2 2 6 6 2 2 2 2" xfId="10670"/>
    <cellStyle name="RowTitles1-Detail 2 2 6 6 2 2 3" xfId="10671"/>
    <cellStyle name="RowTitles1-Detail 2 2 6 6 2 3" xfId="10672"/>
    <cellStyle name="RowTitles1-Detail 2 2 6 6 2 3 2" xfId="10673"/>
    <cellStyle name="RowTitles1-Detail 2 2 6 6 2 3 2 2" xfId="10674"/>
    <cellStyle name="RowTitles1-Detail 2 2 6 6 2 4" xfId="10675"/>
    <cellStyle name="RowTitles1-Detail 2 2 6 6 2 4 2" xfId="10676"/>
    <cellStyle name="RowTitles1-Detail 2 2 6 6 2 5" xfId="10677"/>
    <cellStyle name="RowTitles1-Detail 2 2 6 6 3" xfId="10678"/>
    <cellStyle name="RowTitles1-Detail 2 2 6 6 3 2" xfId="10679"/>
    <cellStyle name="RowTitles1-Detail 2 2 6 6 3 2 2" xfId="10680"/>
    <cellStyle name="RowTitles1-Detail 2 2 6 6 3 2 2 2" xfId="10681"/>
    <cellStyle name="RowTitles1-Detail 2 2 6 6 3 2 3" xfId="10682"/>
    <cellStyle name="RowTitles1-Detail 2 2 6 6 3 3" xfId="10683"/>
    <cellStyle name="RowTitles1-Detail 2 2 6 6 3 3 2" xfId="10684"/>
    <cellStyle name="RowTitles1-Detail 2 2 6 6 3 3 2 2" xfId="10685"/>
    <cellStyle name="RowTitles1-Detail 2 2 6 6 3 4" xfId="10686"/>
    <cellStyle name="RowTitles1-Detail 2 2 6 6 3 4 2" xfId="10687"/>
    <cellStyle name="RowTitles1-Detail 2 2 6 6 3 5" xfId="10688"/>
    <cellStyle name="RowTitles1-Detail 2 2 6 6 4" xfId="10689"/>
    <cellStyle name="RowTitles1-Detail 2 2 6 6 4 2" xfId="10690"/>
    <cellStyle name="RowTitles1-Detail 2 2 6 6 4 2 2" xfId="10691"/>
    <cellStyle name="RowTitles1-Detail 2 2 6 6 4 3" xfId="10692"/>
    <cellStyle name="RowTitles1-Detail 2 2 6 6 5" xfId="10693"/>
    <cellStyle name="RowTitles1-Detail 2 2 6 6 5 2" xfId="10694"/>
    <cellStyle name="RowTitles1-Detail 2 2 6 6 5 2 2" xfId="10695"/>
    <cellStyle name="RowTitles1-Detail 2 2 6 6 6" xfId="10696"/>
    <cellStyle name="RowTitles1-Detail 2 2 6 6 6 2" xfId="10697"/>
    <cellStyle name="RowTitles1-Detail 2 2 6 6 7" xfId="10698"/>
    <cellStyle name="RowTitles1-Detail 2 2 6 7" xfId="10699"/>
    <cellStyle name="RowTitles1-Detail 2 2 6 7 2" xfId="10700"/>
    <cellStyle name="RowTitles1-Detail 2 2 6 7 2 2" xfId="10701"/>
    <cellStyle name="RowTitles1-Detail 2 2 6 7 2 2 2" xfId="10702"/>
    <cellStyle name="RowTitles1-Detail 2 2 6 7 2 3" xfId="10703"/>
    <cellStyle name="RowTitles1-Detail 2 2 6 7 3" xfId="10704"/>
    <cellStyle name="RowTitles1-Detail 2 2 6 7 3 2" xfId="10705"/>
    <cellStyle name="RowTitles1-Detail 2 2 6 7 3 2 2" xfId="10706"/>
    <cellStyle name="RowTitles1-Detail 2 2 6 7 4" xfId="10707"/>
    <cellStyle name="RowTitles1-Detail 2 2 6 7 4 2" xfId="10708"/>
    <cellStyle name="RowTitles1-Detail 2 2 6 7 5" xfId="10709"/>
    <cellStyle name="RowTitles1-Detail 2 2 6 8" xfId="10710"/>
    <cellStyle name="RowTitles1-Detail 2 2 6 8 2" xfId="10711"/>
    <cellStyle name="RowTitles1-Detail 2 2 6 9" xfId="10712"/>
    <cellStyle name="RowTitles1-Detail 2 2 6 9 2" xfId="10713"/>
    <cellStyle name="RowTitles1-Detail 2 2 6 9 2 2" xfId="10714"/>
    <cellStyle name="RowTitles1-Detail 2 2 6_STUD aligned by INSTIT" xfId="10715"/>
    <cellStyle name="RowTitles1-Detail 2 2 7" xfId="10716"/>
    <cellStyle name="RowTitles1-Detail 2 2 7 2" xfId="10717"/>
    <cellStyle name="RowTitles1-Detail 2 2 7 2 2" xfId="10718"/>
    <cellStyle name="RowTitles1-Detail 2 2 7 2 2 2" xfId="10719"/>
    <cellStyle name="RowTitles1-Detail 2 2 7 2 2 2 2" xfId="10720"/>
    <cellStyle name="RowTitles1-Detail 2 2 7 2 2 3" xfId="10721"/>
    <cellStyle name="RowTitles1-Detail 2 2 7 2 3" xfId="10722"/>
    <cellStyle name="RowTitles1-Detail 2 2 7 2 3 2" xfId="10723"/>
    <cellStyle name="RowTitles1-Detail 2 2 7 2 3 2 2" xfId="10724"/>
    <cellStyle name="RowTitles1-Detail 2 2 7 2 4" xfId="10725"/>
    <cellStyle name="RowTitles1-Detail 2 2 7 2 4 2" xfId="10726"/>
    <cellStyle name="RowTitles1-Detail 2 2 7 2 5" xfId="10727"/>
    <cellStyle name="RowTitles1-Detail 2 2 7 3" xfId="10728"/>
    <cellStyle name="RowTitles1-Detail 2 2 7 3 2" xfId="10729"/>
    <cellStyle name="RowTitles1-Detail 2 2 7 3 2 2" xfId="10730"/>
    <cellStyle name="RowTitles1-Detail 2 2 7 3 2 2 2" xfId="10731"/>
    <cellStyle name="RowTitles1-Detail 2 2 7 3 2 3" xfId="10732"/>
    <cellStyle name="RowTitles1-Detail 2 2 7 3 3" xfId="10733"/>
    <cellStyle name="RowTitles1-Detail 2 2 7 3 3 2" xfId="10734"/>
    <cellStyle name="RowTitles1-Detail 2 2 7 3 3 2 2" xfId="10735"/>
    <cellStyle name="RowTitles1-Detail 2 2 7 3 4" xfId="10736"/>
    <cellStyle name="RowTitles1-Detail 2 2 7 3 4 2" xfId="10737"/>
    <cellStyle name="RowTitles1-Detail 2 2 7 3 5" xfId="10738"/>
    <cellStyle name="RowTitles1-Detail 2 2 7 4" xfId="10739"/>
    <cellStyle name="RowTitles1-Detail 2 2 7 4 2" xfId="10740"/>
    <cellStyle name="RowTitles1-Detail 2 2 7 5" xfId="10741"/>
    <cellStyle name="RowTitles1-Detail 2 2 7 5 2" xfId="10742"/>
    <cellStyle name="RowTitles1-Detail 2 2 7 5 2 2" xfId="10743"/>
    <cellStyle name="RowTitles1-Detail 2 2 7 5 3" xfId="10744"/>
    <cellStyle name="RowTitles1-Detail 2 2 7 6" xfId="10745"/>
    <cellStyle name="RowTitles1-Detail 2 2 7 6 2" xfId="10746"/>
    <cellStyle name="RowTitles1-Detail 2 2 7 6 2 2" xfId="10747"/>
    <cellStyle name="RowTitles1-Detail 2 2 8" xfId="10748"/>
    <cellStyle name="RowTitles1-Detail 2 2 8 2" xfId="10749"/>
    <cellStyle name="RowTitles1-Detail 2 2 8 2 2" xfId="10750"/>
    <cellStyle name="RowTitles1-Detail 2 2 8 2 2 2" xfId="10751"/>
    <cellStyle name="RowTitles1-Detail 2 2 8 2 2 2 2" xfId="10752"/>
    <cellStyle name="RowTitles1-Detail 2 2 8 2 2 3" xfId="10753"/>
    <cellStyle name="RowTitles1-Detail 2 2 8 2 3" xfId="10754"/>
    <cellStyle name="RowTitles1-Detail 2 2 8 2 3 2" xfId="10755"/>
    <cellStyle name="RowTitles1-Detail 2 2 8 2 3 2 2" xfId="10756"/>
    <cellStyle name="RowTitles1-Detail 2 2 8 2 4" xfId="10757"/>
    <cellStyle name="RowTitles1-Detail 2 2 8 2 4 2" xfId="10758"/>
    <cellStyle name="RowTitles1-Detail 2 2 8 2 5" xfId="10759"/>
    <cellStyle name="RowTitles1-Detail 2 2 8 3" xfId="10760"/>
    <cellStyle name="RowTitles1-Detail 2 2 8 3 2" xfId="10761"/>
    <cellStyle name="RowTitles1-Detail 2 2 8 3 2 2" xfId="10762"/>
    <cellStyle name="RowTitles1-Detail 2 2 8 3 2 2 2" xfId="10763"/>
    <cellStyle name="RowTitles1-Detail 2 2 8 3 2 3" xfId="10764"/>
    <cellStyle name="RowTitles1-Detail 2 2 8 3 3" xfId="10765"/>
    <cellStyle name="RowTitles1-Detail 2 2 8 3 3 2" xfId="10766"/>
    <cellStyle name="RowTitles1-Detail 2 2 8 3 3 2 2" xfId="10767"/>
    <cellStyle name="RowTitles1-Detail 2 2 8 3 4" xfId="10768"/>
    <cellStyle name="RowTitles1-Detail 2 2 8 3 4 2" xfId="10769"/>
    <cellStyle name="RowTitles1-Detail 2 2 8 3 5" xfId="10770"/>
    <cellStyle name="RowTitles1-Detail 2 2 8 4" xfId="10771"/>
    <cellStyle name="RowTitles1-Detail 2 2 8 4 2" xfId="10772"/>
    <cellStyle name="RowTitles1-Detail 2 2 8 5" xfId="10773"/>
    <cellStyle name="RowTitles1-Detail 2 2 8 5 2" xfId="10774"/>
    <cellStyle name="RowTitles1-Detail 2 2 8 5 2 2" xfId="10775"/>
    <cellStyle name="RowTitles1-Detail 2 2 8 6" xfId="10776"/>
    <cellStyle name="RowTitles1-Detail 2 2 8 6 2" xfId="10777"/>
    <cellStyle name="RowTitles1-Detail 2 2 8 7" xfId="10778"/>
    <cellStyle name="RowTitles1-Detail 2 2 9" xfId="10779"/>
    <cellStyle name="RowTitles1-Detail 2 2 9 2" xfId="10780"/>
    <cellStyle name="RowTitles1-Detail 2 2 9 2 2" xfId="10781"/>
    <cellStyle name="RowTitles1-Detail 2 2 9 2 2 2" xfId="10782"/>
    <cellStyle name="RowTitles1-Detail 2 2 9 2 2 2 2" xfId="10783"/>
    <cellStyle name="RowTitles1-Detail 2 2 9 2 2 3" xfId="10784"/>
    <cellStyle name="RowTitles1-Detail 2 2 9 2 3" xfId="10785"/>
    <cellStyle name="RowTitles1-Detail 2 2 9 2 3 2" xfId="10786"/>
    <cellStyle name="RowTitles1-Detail 2 2 9 2 3 2 2" xfId="10787"/>
    <cellStyle name="RowTitles1-Detail 2 2 9 2 4" xfId="10788"/>
    <cellStyle name="RowTitles1-Detail 2 2 9 2 4 2" xfId="10789"/>
    <cellStyle name="RowTitles1-Detail 2 2 9 2 5" xfId="10790"/>
    <cellStyle name="RowTitles1-Detail 2 2 9 3" xfId="10791"/>
    <cellStyle name="RowTitles1-Detail 2 2 9 3 2" xfId="10792"/>
    <cellStyle name="RowTitles1-Detail 2 2 9 3 2 2" xfId="10793"/>
    <cellStyle name="RowTitles1-Detail 2 2 9 3 2 2 2" xfId="10794"/>
    <cellStyle name="RowTitles1-Detail 2 2 9 3 2 3" xfId="10795"/>
    <cellStyle name="RowTitles1-Detail 2 2 9 3 3" xfId="10796"/>
    <cellStyle name="RowTitles1-Detail 2 2 9 3 3 2" xfId="10797"/>
    <cellStyle name="RowTitles1-Detail 2 2 9 3 3 2 2" xfId="10798"/>
    <cellStyle name="RowTitles1-Detail 2 2 9 3 4" xfId="10799"/>
    <cellStyle name="RowTitles1-Detail 2 2 9 3 4 2" xfId="10800"/>
    <cellStyle name="RowTitles1-Detail 2 2 9 3 5" xfId="10801"/>
    <cellStyle name="RowTitles1-Detail 2 2 9 4" xfId="10802"/>
    <cellStyle name="RowTitles1-Detail 2 2 9 4 2" xfId="10803"/>
    <cellStyle name="RowTitles1-Detail 2 2 9 5" xfId="10804"/>
    <cellStyle name="RowTitles1-Detail 2 2 9 5 2" xfId="10805"/>
    <cellStyle name="RowTitles1-Detail 2 2 9 5 2 2" xfId="10806"/>
    <cellStyle name="RowTitles1-Detail 2 2 9 5 3" xfId="10807"/>
    <cellStyle name="RowTitles1-Detail 2 2 9 6" xfId="10808"/>
    <cellStyle name="RowTitles1-Detail 2 2 9 6 2" xfId="10809"/>
    <cellStyle name="RowTitles1-Detail 2 2 9 6 2 2" xfId="10810"/>
    <cellStyle name="RowTitles1-Detail 2 2 9 7" xfId="10811"/>
    <cellStyle name="RowTitles1-Detail 2 2 9 7 2" xfId="10812"/>
    <cellStyle name="RowTitles1-Detail 2 2 9 8" xfId="10813"/>
    <cellStyle name="RowTitles1-Detail 2 2_STUD aligned by INSTIT" xfId="10814"/>
    <cellStyle name="RowTitles1-Detail 2 3" xfId="10815"/>
    <cellStyle name="RowTitles1-Detail 2 3 10" xfId="10816"/>
    <cellStyle name="RowTitles1-Detail 2 3 10 2" xfId="10817"/>
    <cellStyle name="RowTitles1-Detail 2 3 10 2 2" xfId="10818"/>
    <cellStyle name="RowTitles1-Detail 2 3 10 2 2 2" xfId="10819"/>
    <cellStyle name="RowTitles1-Detail 2 3 10 2 2 2 2" xfId="10820"/>
    <cellStyle name="RowTitles1-Detail 2 3 10 2 2 3" xfId="10821"/>
    <cellStyle name="RowTitles1-Detail 2 3 10 2 3" xfId="10822"/>
    <cellStyle name="RowTitles1-Detail 2 3 10 2 3 2" xfId="10823"/>
    <cellStyle name="RowTitles1-Detail 2 3 10 2 3 2 2" xfId="10824"/>
    <cellStyle name="RowTitles1-Detail 2 3 10 2 4" xfId="10825"/>
    <cellStyle name="RowTitles1-Detail 2 3 10 2 4 2" xfId="10826"/>
    <cellStyle name="RowTitles1-Detail 2 3 10 2 5" xfId="10827"/>
    <cellStyle name="RowTitles1-Detail 2 3 10 3" xfId="10828"/>
    <cellStyle name="RowTitles1-Detail 2 3 10 3 2" xfId="10829"/>
    <cellStyle name="RowTitles1-Detail 2 3 10 3 2 2" xfId="10830"/>
    <cellStyle name="RowTitles1-Detail 2 3 10 3 2 2 2" xfId="10831"/>
    <cellStyle name="RowTitles1-Detail 2 3 10 3 2 3" xfId="10832"/>
    <cellStyle name="RowTitles1-Detail 2 3 10 3 3" xfId="10833"/>
    <cellStyle name="RowTitles1-Detail 2 3 10 3 3 2" xfId="10834"/>
    <cellStyle name="RowTitles1-Detail 2 3 10 3 3 2 2" xfId="10835"/>
    <cellStyle name="RowTitles1-Detail 2 3 10 3 4" xfId="10836"/>
    <cellStyle name="RowTitles1-Detail 2 3 10 3 4 2" xfId="10837"/>
    <cellStyle name="RowTitles1-Detail 2 3 10 3 5" xfId="10838"/>
    <cellStyle name="RowTitles1-Detail 2 3 10 4" xfId="10839"/>
    <cellStyle name="RowTitles1-Detail 2 3 10 4 2" xfId="10840"/>
    <cellStyle name="RowTitles1-Detail 2 3 10 4 2 2" xfId="10841"/>
    <cellStyle name="RowTitles1-Detail 2 3 10 4 3" xfId="10842"/>
    <cellStyle name="RowTitles1-Detail 2 3 10 5" xfId="10843"/>
    <cellStyle name="RowTitles1-Detail 2 3 10 5 2" xfId="10844"/>
    <cellStyle name="RowTitles1-Detail 2 3 10 5 2 2" xfId="10845"/>
    <cellStyle name="RowTitles1-Detail 2 3 10 6" xfId="10846"/>
    <cellStyle name="RowTitles1-Detail 2 3 10 6 2" xfId="10847"/>
    <cellStyle name="RowTitles1-Detail 2 3 10 7" xfId="10848"/>
    <cellStyle name="RowTitles1-Detail 2 3 11" xfId="10849"/>
    <cellStyle name="RowTitles1-Detail 2 3 11 2" xfId="10850"/>
    <cellStyle name="RowTitles1-Detail 2 3 11 2 2" xfId="10851"/>
    <cellStyle name="RowTitles1-Detail 2 3 11 2 2 2" xfId="10852"/>
    <cellStyle name="RowTitles1-Detail 2 3 11 2 2 2 2" xfId="10853"/>
    <cellStyle name="RowTitles1-Detail 2 3 11 2 2 3" xfId="10854"/>
    <cellStyle name="RowTitles1-Detail 2 3 11 2 3" xfId="10855"/>
    <cellStyle name="RowTitles1-Detail 2 3 11 2 3 2" xfId="10856"/>
    <cellStyle name="RowTitles1-Detail 2 3 11 2 3 2 2" xfId="10857"/>
    <cellStyle name="RowTitles1-Detail 2 3 11 2 4" xfId="10858"/>
    <cellStyle name="RowTitles1-Detail 2 3 11 2 4 2" xfId="10859"/>
    <cellStyle name="RowTitles1-Detail 2 3 11 2 5" xfId="10860"/>
    <cellStyle name="RowTitles1-Detail 2 3 11 3" xfId="10861"/>
    <cellStyle name="RowTitles1-Detail 2 3 11 3 2" xfId="10862"/>
    <cellStyle name="RowTitles1-Detail 2 3 11 3 2 2" xfId="10863"/>
    <cellStyle name="RowTitles1-Detail 2 3 11 3 2 2 2" xfId="10864"/>
    <cellStyle name="RowTitles1-Detail 2 3 11 3 2 3" xfId="10865"/>
    <cellStyle name="RowTitles1-Detail 2 3 11 3 3" xfId="10866"/>
    <cellStyle name="RowTitles1-Detail 2 3 11 3 3 2" xfId="10867"/>
    <cellStyle name="RowTitles1-Detail 2 3 11 3 3 2 2" xfId="10868"/>
    <cellStyle name="RowTitles1-Detail 2 3 11 3 4" xfId="10869"/>
    <cellStyle name="RowTitles1-Detail 2 3 11 3 4 2" xfId="10870"/>
    <cellStyle name="RowTitles1-Detail 2 3 11 3 5" xfId="10871"/>
    <cellStyle name="RowTitles1-Detail 2 3 11 4" xfId="10872"/>
    <cellStyle name="RowTitles1-Detail 2 3 11 4 2" xfId="10873"/>
    <cellStyle name="RowTitles1-Detail 2 3 11 4 2 2" xfId="10874"/>
    <cellStyle name="RowTitles1-Detail 2 3 11 4 3" xfId="10875"/>
    <cellStyle name="RowTitles1-Detail 2 3 11 5" xfId="10876"/>
    <cellStyle name="RowTitles1-Detail 2 3 11 5 2" xfId="10877"/>
    <cellStyle name="RowTitles1-Detail 2 3 11 5 2 2" xfId="10878"/>
    <cellStyle name="RowTitles1-Detail 2 3 11 6" xfId="10879"/>
    <cellStyle name="RowTitles1-Detail 2 3 11 6 2" xfId="10880"/>
    <cellStyle name="RowTitles1-Detail 2 3 11 7" xfId="10881"/>
    <cellStyle name="RowTitles1-Detail 2 3 12" xfId="10882"/>
    <cellStyle name="RowTitles1-Detail 2 3 12 2" xfId="10883"/>
    <cellStyle name="RowTitles1-Detail 2 3 12 2 2" xfId="10884"/>
    <cellStyle name="RowTitles1-Detail 2 3 12 2 2 2" xfId="10885"/>
    <cellStyle name="RowTitles1-Detail 2 3 12 2 3" xfId="10886"/>
    <cellStyle name="RowTitles1-Detail 2 3 12 3" xfId="10887"/>
    <cellStyle name="RowTitles1-Detail 2 3 12 3 2" xfId="10888"/>
    <cellStyle name="RowTitles1-Detail 2 3 12 3 2 2" xfId="10889"/>
    <cellStyle name="RowTitles1-Detail 2 3 12 4" xfId="10890"/>
    <cellStyle name="RowTitles1-Detail 2 3 12 4 2" xfId="10891"/>
    <cellStyle name="RowTitles1-Detail 2 3 12 5" xfId="10892"/>
    <cellStyle name="RowTitles1-Detail 2 3 13" xfId="10893"/>
    <cellStyle name="RowTitles1-Detail 2 3 13 2" xfId="10894"/>
    <cellStyle name="RowTitles1-Detail 2 3 13 2 2" xfId="10895"/>
    <cellStyle name="RowTitles1-Detail 2 3 14" xfId="10896"/>
    <cellStyle name="RowTitles1-Detail 2 3 14 2" xfId="10897"/>
    <cellStyle name="RowTitles1-Detail 2 3 15" xfId="10898"/>
    <cellStyle name="RowTitles1-Detail 2 3 15 2" xfId="10899"/>
    <cellStyle name="RowTitles1-Detail 2 3 15 2 2" xfId="10900"/>
    <cellStyle name="RowTitles1-Detail 2 3 2" xfId="10901"/>
    <cellStyle name="RowTitles1-Detail 2 3 2 10" xfId="10902"/>
    <cellStyle name="RowTitles1-Detail 2 3 2 10 2" xfId="10903"/>
    <cellStyle name="RowTitles1-Detail 2 3 2 10 2 2" xfId="10904"/>
    <cellStyle name="RowTitles1-Detail 2 3 2 10 2 2 2" xfId="10905"/>
    <cellStyle name="RowTitles1-Detail 2 3 2 10 2 2 2 2" xfId="10906"/>
    <cellStyle name="RowTitles1-Detail 2 3 2 10 2 2 3" xfId="10907"/>
    <cellStyle name="RowTitles1-Detail 2 3 2 10 2 3" xfId="10908"/>
    <cellStyle name="RowTitles1-Detail 2 3 2 10 2 3 2" xfId="10909"/>
    <cellStyle name="RowTitles1-Detail 2 3 2 10 2 3 2 2" xfId="10910"/>
    <cellStyle name="RowTitles1-Detail 2 3 2 10 2 4" xfId="10911"/>
    <cellStyle name="RowTitles1-Detail 2 3 2 10 2 4 2" xfId="10912"/>
    <cellStyle name="RowTitles1-Detail 2 3 2 10 2 5" xfId="10913"/>
    <cellStyle name="RowTitles1-Detail 2 3 2 10 3" xfId="10914"/>
    <cellStyle name="RowTitles1-Detail 2 3 2 10 3 2" xfId="10915"/>
    <cellStyle name="RowTitles1-Detail 2 3 2 10 3 2 2" xfId="10916"/>
    <cellStyle name="RowTitles1-Detail 2 3 2 10 3 2 2 2" xfId="10917"/>
    <cellStyle name="RowTitles1-Detail 2 3 2 10 3 2 3" xfId="10918"/>
    <cellStyle name="RowTitles1-Detail 2 3 2 10 3 3" xfId="10919"/>
    <cellStyle name="RowTitles1-Detail 2 3 2 10 3 3 2" xfId="10920"/>
    <cellStyle name="RowTitles1-Detail 2 3 2 10 3 3 2 2" xfId="10921"/>
    <cellStyle name="RowTitles1-Detail 2 3 2 10 3 4" xfId="10922"/>
    <cellStyle name="RowTitles1-Detail 2 3 2 10 3 4 2" xfId="10923"/>
    <cellStyle name="RowTitles1-Detail 2 3 2 10 3 5" xfId="10924"/>
    <cellStyle name="RowTitles1-Detail 2 3 2 10 4" xfId="10925"/>
    <cellStyle name="RowTitles1-Detail 2 3 2 10 4 2" xfId="10926"/>
    <cellStyle name="RowTitles1-Detail 2 3 2 10 4 2 2" xfId="10927"/>
    <cellStyle name="RowTitles1-Detail 2 3 2 10 4 3" xfId="10928"/>
    <cellStyle name="RowTitles1-Detail 2 3 2 10 5" xfId="10929"/>
    <cellStyle name="RowTitles1-Detail 2 3 2 10 5 2" xfId="10930"/>
    <cellStyle name="RowTitles1-Detail 2 3 2 10 5 2 2" xfId="10931"/>
    <cellStyle name="RowTitles1-Detail 2 3 2 10 6" xfId="10932"/>
    <cellStyle name="RowTitles1-Detail 2 3 2 10 6 2" xfId="10933"/>
    <cellStyle name="RowTitles1-Detail 2 3 2 10 7" xfId="10934"/>
    <cellStyle name="RowTitles1-Detail 2 3 2 11" xfId="10935"/>
    <cellStyle name="RowTitles1-Detail 2 3 2 11 2" xfId="10936"/>
    <cellStyle name="RowTitles1-Detail 2 3 2 11 2 2" xfId="10937"/>
    <cellStyle name="RowTitles1-Detail 2 3 2 11 2 2 2" xfId="10938"/>
    <cellStyle name="RowTitles1-Detail 2 3 2 11 2 3" xfId="10939"/>
    <cellStyle name="RowTitles1-Detail 2 3 2 11 3" xfId="10940"/>
    <cellStyle name="RowTitles1-Detail 2 3 2 11 3 2" xfId="10941"/>
    <cellStyle name="RowTitles1-Detail 2 3 2 11 3 2 2" xfId="10942"/>
    <cellStyle name="RowTitles1-Detail 2 3 2 11 4" xfId="10943"/>
    <cellStyle name="RowTitles1-Detail 2 3 2 11 4 2" xfId="10944"/>
    <cellStyle name="RowTitles1-Detail 2 3 2 11 5" xfId="10945"/>
    <cellStyle name="RowTitles1-Detail 2 3 2 12" xfId="10946"/>
    <cellStyle name="RowTitles1-Detail 2 3 2 12 2" xfId="10947"/>
    <cellStyle name="RowTitles1-Detail 2 3 2 13" xfId="10948"/>
    <cellStyle name="RowTitles1-Detail 2 3 2 13 2" xfId="10949"/>
    <cellStyle name="RowTitles1-Detail 2 3 2 13 2 2" xfId="10950"/>
    <cellStyle name="RowTitles1-Detail 2 3 2 2" xfId="10951"/>
    <cellStyle name="RowTitles1-Detail 2 3 2 2 10" xfId="10952"/>
    <cellStyle name="RowTitles1-Detail 2 3 2 2 10 2" xfId="10953"/>
    <cellStyle name="RowTitles1-Detail 2 3 2 2 10 2 2" xfId="10954"/>
    <cellStyle name="RowTitles1-Detail 2 3 2 2 10 2 2 2" xfId="10955"/>
    <cellStyle name="RowTitles1-Detail 2 3 2 2 10 2 3" xfId="10956"/>
    <cellStyle name="RowTitles1-Detail 2 3 2 2 10 3" xfId="10957"/>
    <cellStyle name="RowTitles1-Detail 2 3 2 2 10 3 2" xfId="10958"/>
    <cellStyle name="RowTitles1-Detail 2 3 2 2 10 3 2 2" xfId="10959"/>
    <cellStyle name="RowTitles1-Detail 2 3 2 2 10 4" xfId="10960"/>
    <cellStyle name="RowTitles1-Detail 2 3 2 2 10 4 2" xfId="10961"/>
    <cellStyle name="RowTitles1-Detail 2 3 2 2 10 5" xfId="10962"/>
    <cellStyle name="RowTitles1-Detail 2 3 2 2 11" xfId="10963"/>
    <cellStyle name="RowTitles1-Detail 2 3 2 2 11 2" xfId="10964"/>
    <cellStyle name="RowTitles1-Detail 2 3 2 2 12" xfId="10965"/>
    <cellStyle name="RowTitles1-Detail 2 3 2 2 12 2" xfId="10966"/>
    <cellStyle name="RowTitles1-Detail 2 3 2 2 12 2 2" xfId="10967"/>
    <cellStyle name="RowTitles1-Detail 2 3 2 2 2" xfId="10968"/>
    <cellStyle name="RowTitles1-Detail 2 3 2 2 2 2" xfId="10969"/>
    <cellStyle name="RowTitles1-Detail 2 3 2 2 2 2 2" xfId="10970"/>
    <cellStyle name="RowTitles1-Detail 2 3 2 2 2 2 2 2" xfId="10971"/>
    <cellStyle name="RowTitles1-Detail 2 3 2 2 2 2 2 2 2" xfId="10972"/>
    <cellStyle name="RowTitles1-Detail 2 3 2 2 2 2 2 2 2 2" xfId="10973"/>
    <cellStyle name="RowTitles1-Detail 2 3 2 2 2 2 2 2 3" xfId="10974"/>
    <cellStyle name="RowTitles1-Detail 2 3 2 2 2 2 2 3" xfId="10975"/>
    <cellStyle name="RowTitles1-Detail 2 3 2 2 2 2 2 3 2" xfId="10976"/>
    <cellStyle name="RowTitles1-Detail 2 3 2 2 2 2 2 3 2 2" xfId="10977"/>
    <cellStyle name="RowTitles1-Detail 2 3 2 2 2 2 2 4" xfId="10978"/>
    <cellStyle name="RowTitles1-Detail 2 3 2 2 2 2 2 4 2" xfId="10979"/>
    <cellStyle name="RowTitles1-Detail 2 3 2 2 2 2 2 5" xfId="10980"/>
    <cellStyle name="RowTitles1-Detail 2 3 2 2 2 2 3" xfId="10981"/>
    <cellStyle name="RowTitles1-Detail 2 3 2 2 2 2 3 2" xfId="10982"/>
    <cellStyle name="RowTitles1-Detail 2 3 2 2 2 2 3 2 2" xfId="10983"/>
    <cellStyle name="RowTitles1-Detail 2 3 2 2 2 2 3 2 2 2" xfId="10984"/>
    <cellStyle name="RowTitles1-Detail 2 3 2 2 2 2 3 2 3" xfId="10985"/>
    <cellStyle name="RowTitles1-Detail 2 3 2 2 2 2 3 3" xfId="10986"/>
    <cellStyle name="RowTitles1-Detail 2 3 2 2 2 2 3 3 2" xfId="10987"/>
    <cellStyle name="RowTitles1-Detail 2 3 2 2 2 2 3 3 2 2" xfId="10988"/>
    <cellStyle name="RowTitles1-Detail 2 3 2 2 2 2 3 4" xfId="10989"/>
    <cellStyle name="RowTitles1-Detail 2 3 2 2 2 2 3 4 2" xfId="10990"/>
    <cellStyle name="RowTitles1-Detail 2 3 2 2 2 2 3 5" xfId="10991"/>
    <cellStyle name="RowTitles1-Detail 2 3 2 2 2 2 4" xfId="10992"/>
    <cellStyle name="RowTitles1-Detail 2 3 2 2 2 2 4 2" xfId="10993"/>
    <cellStyle name="RowTitles1-Detail 2 3 2 2 2 2 5" xfId="10994"/>
    <cellStyle name="RowTitles1-Detail 2 3 2 2 2 2 5 2" xfId="10995"/>
    <cellStyle name="RowTitles1-Detail 2 3 2 2 2 2 5 2 2" xfId="10996"/>
    <cellStyle name="RowTitles1-Detail 2 3 2 2 2 3" xfId="10997"/>
    <cellStyle name="RowTitles1-Detail 2 3 2 2 2 3 2" xfId="10998"/>
    <cellStyle name="RowTitles1-Detail 2 3 2 2 2 3 2 2" xfId="10999"/>
    <cellStyle name="RowTitles1-Detail 2 3 2 2 2 3 2 2 2" xfId="11000"/>
    <cellStyle name="RowTitles1-Detail 2 3 2 2 2 3 2 2 2 2" xfId="11001"/>
    <cellStyle name="RowTitles1-Detail 2 3 2 2 2 3 2 2 3" xfId="11002"/>
    <cellStyle name="RowTitles1-Detail 2 3 2 2 2 3 2 3" xfId="11003"/>
    <cellStyle name="RowTitles1-Detail 2 3 2 2 2 3 2 3 2" xfId="11004"/>
    <cellStyle name="RowTitles1-Detail 2 3 2 2 2 3 2 3 2 2" xfId="11005"/>
    <cellStyle name="RowTitles1-Detail 2 3 2 2 2 3 2 4" xfId="11006"/>
    <cellStyle name="RowTitles1-Detail 2 3 2 2 2 3 2 4 2" xfId="11007"/>
    <cellStyle name="RowTitles1-Detail 2 3 2 2 2 3 2 5" xfId="11008"/>
    <cellStyle name="RowTitles1-Detail 2 3 2 2 2 3 3" xfId="11009"/>
    <cellStyle name="RowTitles1-Detail 2 3 2 2 2 3 3 2" xfId="11010"/>
    <cellStyle name="RowTitles1-Detail 2 3 2 2 2 3 3 2 2" xfId="11011"/>
    <cellStyle name="RowTitles1-Detail 2 3 2 2 2 3 3 2 2 2" xfId="11012"/>
    <cellStyle name="RowTitles1-Detail 2 3 2 2 2 3 3 2 3" xfId="11013"/>
    <cellStyle name="RowTitles1-Detail 2 3 2 2 2 3 3 3" xfId="11014"/>
    <cellStyle name="RowTitles1-Detail 2 3 2 2 2 3 3 3 2" xfId="11015"/>
    <cellStyle name="RowTitles1-Detail 2 3 2 2 2 3 3 3 2 2" xfId="11016"/>
    <cellStyle name="RowTitles1-Detail 2 3 2 2 2 3 3 4" xfId="11017"/>
    <cellStyle name="RowTitles1-Detail 2 3 2 2 2 3 3 4 2" xfId="11018"/>
    <cellStyle name="RowTitles1-Detail 2 3 2 2 2 3 3 5" xfId="11019"/>
    <cellStyle name="RowTitles1-Detail 2 3 2 2 2 3 4" xfId="11020"/>
    <cellStyle name="RowTitles1-Detail 2 3 2 2 2 3 4 2" xfId="11021"/>
    <cellStyle name="RowTitles1-Detail 2 3 2 2 2 3 5" xfId="11022"/>
    <cellStyle name="RowTitles1-Detail 2 3 2 2 2 3 5 2" xfId="11023"/>
    <cellStyle name="RowTitles1-Detail 2 3 2 2 2 3 5 2 2" xfId="11024"/>
    <cellStyle name="RowTitles1-Detail 2 3 2 2 2 3 5 3" xfId="11025"/>
    <cellStyle name="RowTitles1-Detail 2 3 2 2 2 3 6" xfId="11026"/>
    <cellStyle name="RowTitles1-Detail 2 3 2 2 2 3 6 2" xfId="11027"/>
    <cellStyle name="RowTitles1-Detail 2 3 2 2 2 3 6 2 2" xfId="11028"/>
    <cellStyle name="RowTitles1-Detail 2 3 2 2 2 3 7" xfId="11029"/>
    <cellStyle name="RowTitles1-Detail 2 3 2 2 2 3 7 2" xfId="11030"/>
    <cellStyle name="RowTitles1-Detail 2 3 2 2 2 3 8" xfId="11031"/>
    <cellStyle name="RowTitles1-Detail 2 3 2 2 2 4" xfId="11032"/>
    <cellStyle name="RowTitles1-Detail 2 3 2 2 2 4 2" xfId="11033"/>
    <cellStyle name="RowTitles1-Detail 2 3 2 2 2 4 2 2" xfId="11034"/>
    <cellStyle name="RowTitles1-Detail 2 3 2 2 2 4 2 2 2" xfId="11035"/>
    <cellStyle name="RowTitles1-Detail 2 3 2 2 2 4 2 2 2 2" xfId="11036"/>
    <cellStyle name="RowTitles1-Detail 2 3 2 2 2 4 2 2 3" xfId="11037"/>
    <cellStyle name="RowTitles1-Detail 2 3 2 2 2 4 2 3" xfId="11038"/>
    <cellStyle name="RowTitles1-Detail 2 3 2 2 2 4 2 3 2" xfId="11039"/>
    <cellStyle name="RowTitles1-Detail 2 3 2 2 2 4 2 3 2 2" xfId="11040"/>
    <cellStyle name="RowTitles1-Detail 2 3 2 2 2 4 2 4" xfId="11041"/>
    <cellStyle name="RowTitles1-Detail 2 3 2 2 2 4 2 4 2" xfId="11042"/>
    <cellStyle name="RowTitles1-Detail 2 3 2 2 2 4 2 5" xfId="11043"/>
    <cellStyle name="RowTitles1-Detail 2 3 2 2 2 4 3" xfId="11044"/>
    <cellStyle name="RowTitles1-Detail 2 3 2 2 2 4 3 2" xfId="11045"/>
    <cellStyle name="RowTitles1-Detail 2 3 2 2 2 4 3 2 2" xfId="11046"/>
    <cellStyle name="RowTitles1-Detail 2 3 2 2 2 4 3 2 2 2" xfId="11047"/>
    <cellStyle name="RowTitles1-Detail 2 3 2 2 2 4 3 2 3" xfId="11048"/>
    <cellStyle name="RowTitles1-Detail 2 3 2 2 2 4 3 3" xfId="11049"/>
    <cellStyle name="RowTitles1-Detail 2 3 2 2 2 4 3 3 2" xfId="11050"/>
    <cellStyle name="RowTitles1-Detail 2 3 2 2 2 4 3 3 2 2" xfId="11051"/>
    <cellStyle name="RowTitles1-Detail 2 3 2 2 2 4 3 4" xfId="11052"/>
    <cellStyle name="RowTitles1-Detail 2 3 2 2 2 4 3 4 2" xfId="11053"/>
    <cellStyle name="RowTitles1-Detail 2 3 2 2 2 4 3 5" xfId="11054"/>
    <cellStyle name="RowTitles1-Detail 2 3 2 2 2 4 4" xfId="11055"/>
    <cellStyle name="RowTitles1-Detail 2 3 2 2 2 4 4 2" xfId="11056"/>
    <cellStyle name="RowTitles1-Detail 2 3 2 2 2 4 4 2 2" xfId="11057"/>
    <cellStyle name="RowTitles1-Detail 2 3 2 2 2 4 4 3" xfId="11058"/>
    <cellStyle name="RowTitles1-Detail 2 3 2 2 2 4 5" xfId="11059"/>
    <cellStyle name="RowTitles1-Detail 2 3 2 2 2 4 5 2" xfId="11060"/>
    <cellStyle name="RowTitles1-Detail 2 3 2 2 2 4 5 2 2" xfId="11061"/>
    <cellStyle name="RowTitles1-Detail 2 3 2 2 2 4 6" xfId="11062"/>
    <cellStyle name="RowTitles1-Detail 2 3 2 2 2 4 6 2" xfId="11063"/>
    <cellStyle name="RowTitles1-Detail 2 3 2 2 2 4 7" xfId="11064"/>
    <cellStyle name="RowTitles1-Detail 2 3 2 2 2 5" xfId="11065"/>
    <cellStyle name="RowTitles1-Detail 2 3 2 2 2 5 2" xfId="11066"/>
    <cellStyle name="RowTitles1-Detail 2 3 2 2 2 5 2 2" xfId="11067"/>
    <cellStyle name="RowTitles1-Detail 2 3 2 2 2 5 2 2 2" xfId="11068"/>
    <cellStyle name="RowTitles1-Detail 2 3 2 2 2 5 2 2 2 2" xfId="11069"/>
    <cellStyle name="RowTitles1-Detail 2 3 2 2 2 5 2 2 3" xfId="11070"/>
    <cellStyle name="RowTitles1-Detail 2 3 2 2 2 5 2 3" xfId="11071"/>
    <cellStyle name="RowTitles1-Detail 2 3 2 2 2 5 2 3 2" xfId="11072"/>
    <cellStyle name="RowTitles1-Detail 2 3 2 2 2 5 2 3 2 2" xfId="11073"/>
    <cellStyle name="RowTitles1-Detail 2 3 2 2 2 5 2 4" xfId="11074"/>
    <cellStyle name="RowTitles1-Detail 2 3 2 2 2 5 2 4 2" xfId="11075"/>
    <cellStyle name="RowTitles1-Detail 2 3 2 2 2 5 2 5" xfId="11076"/>
    <cellStyle name="RowTitles1-Detail 2 3 2 2 2 5 3" xfId="11077"/>
    <cellStyle name="RowTitles1-Detail 2 3 2 2 2 5 3 2" xfId="11078"/>
    <cellStyle name="RowTitles1-Detail 2 3 2 2 2 5 3 2 2" xfId="11079"/>
    <cellStyle name="RowTitles1-Detail 2 3 2 2 2 5 3 2 2 2" xfId="11080"/>
    <cellStyle name="RowTitles1-Detail 2 3 2 2 2 5 3 2 3" xfId="11081"/>
    <cellStyle name="RowTitles1-Detail 2 3 2 2 2 5 3 3" xfId="11082"/>
    <cellStyle name="RowTitles1-Detail 2 3 2 2 2 5 3 3 2" xfId="11083"/>
    <cellStyle name="RowTitles1-Detail 2 3 2 2 2 5 3 3 2 2" xfId="11084"/>
    <cellStyle name="RowTitles1-Detail 2 3 2 2 2 5 3 4" xfId="11085"/>
    <cellStyle name="RowTitles1-Detail 2 3 2 2 2 5 3 4 2" xfId="11086"/>
    <cellStyle name="RowTitles1-Detail 2 3 2 2 2 5 3 5" xfId="11087"/>
    <cellStyle name="RowTitles1-Detail 2 3 2 2 2 5 4" xfId="11088"/>
    <cellStyle name="RowTitles1-Detail 2 3 2 2 2 5 4 2" xfId="11089"/>
    <cellStyle name="RowTitles1-Detail 2 3 2 2 2 5 4 2 2" xfId="11090"/>
    <cellStyle name="RowTitles1-Detail 2 3 2 2 2 5 4 3" xfId="11091"/>
    <cellStyle name="RowTitles1-Detail 2 3 2 2 2 5 5" xfId="11092"/>
    <cellStyle name="RowTitles1-Detail 2 3 2 2 2 5 5 2" xfId="11093"/>
    <cellStyle name="RowTitles1-Detail 2 3 2 2 2 5 5 2 2" xfId="11094"/>
    <cellStyle name="RowTitles1-Detail 2 3 2 2 2 5 6" xfId="11095"/>
    <cellStyle name="RowTitles1-Detail 2 3 2 2 2 5 6 2" xfId="11096"/>
    <cellStyle name="RowTitles1-Detail 2 3 2 2 2 5 7" xfId="11097"/>
    <cellStyle name="RowTitles1-Detail 2 3 2 2 2 6" xfId="11098"/>
    <cellStyle name="RowTitles1-Detail 2 3 2 2 2 6 2" xfId="11099"/>
    <cellStyle name="RowTitles1-Detail 2 3 2 2 2 6 2 2" xfId="11100"/>
    <cellStyle name="RowTitles1-Detail 2 3 2 2 2 6 2 2 2" xfId="11101"/>
    <cellStyle name="RowTitles1-Detail 2 3 2 2 2 6 2 2 2 2" xfId="11102"/>
    <cellStyle name="RowTitles1-Detail 2 3 2 2 2 6 2 2 3" xfId="11103"/>
    <cellStyle name="RowTitles1-Detail 2 3 2 2 2 6 2 3" xfId="11104"/>
    <cellStyle name="RowTitles1-Detail 2 3 2 2 2 6 2 3 2" xfId="11105"/>
    <cellStyle name="RowTitles1-Detail 2 3 2 2 2 6 2 3 2 2" xfId="11106"/>
    <cellStyle name="RowTitles1-Detail 2 3 2 2 2 6 2 4" xfId="11107"/>
    <cellStyle name="RowTitles1-Detail 2 3 2 2 2 6 2 4 2" xfId="11108"/>
    <cellStyle name="RowTitles1-Detail 2 3 2 2 2 6 2 5" xfId="11109"/>
    <cellStyle name="RowTitles1-Detail 2 3 2 2 2 6 3" xfId="11110"/>
    <cellStyle name="RowTitles1-Detail 2 3 2 2 2 6 3 2" xfId="11111"/>
    <cellStyle name="RowTitles1-Detail 2 3 2 2 2 6 3 2 2" xfId="11112"/>
    <cellStyle name="RowTitles1-Detail 2 3 2 2 2 6 3 2 2 2" xfId="11113"/>
    <cellStyle name="RowTitles1-Detail 2 3 2 2 2 6 3 2 3" xfId="11114"/>
    <cellStyle name="RowTitles1-Detail 2 3 2 2 2 6 3 3" xfId="11115"/>
    <cellStyle name="RowTitles1-Detail 2 3 2 2 2 6 3 3 2" xfId="11116"/>
    <cellStyle name="RowTitles1-Detail 2 3 2 2 2 6 3 3 2 2" xfId="11117"/>
    <cellStyle name="RowTitles1-Detail 2 3 2 2 2 6 3 4" xfId="11118"/>
    <cellStyle name="RowTitles1-Detail 2 3 2 2 2 6 3 4 2" xfId="11119"/>
    <cellStyle name="RowTitles1-Detail 2 3 2 2 2 6 3 5" xfId="11120"/>
    <cellStyle name="RowTitles1-Detail 2 3 2 2 2 6 4" xfId="11121"/>
    <cellStyle name="RowTitles1-Detail 2 3 2 2 2 6 4 2" xfId="11122"/>
    <cellStyle name="RowTitles1-Detail 2 3 2 2 2 6 4 2 2" xfId="11123"/>
    <cellStyle name="RowTitles1-Detail 2 3 2 2 2 6 4 3" xfId="11124"/>
    <cellStyle name="RowTitles1-Detail 2 3 2 2 2 6 5" xfId="11125"/>
    <cellStyle name="RowTitles1-Detail 2 3 2 2 2 6 5 2" xfId="11126"/>
    <cellStyle name="RowTitles1-Detail 2 3 2 2 2 6 5 2 2" xfId="11127"/>
    <cellStyle name="RowTitles1-Detail 2 3 2 2 2 6 6" xfId="11128"/>
    <cellStyle name="RowTitles1-Detail 2 3 2 2 2 6 6 2" xfId="11129"/>
    <cellStyle name="RowTitles1-Detail 2 3 2 2 2 6 7" xfId="11130"/>
    <cellStyle name="RowTitles1-Detail 2 3 2 2 2 7" xfId="11131"/>
    <cellStyle name="RowTitles1-Detail 2 3 2 2 2 7 2" xfId="11132"/>
    <cellStyle name="RowTitles1-Detail 2 3 2 2 2 7 2 2" xfId="11133"/>
    <cellStyle name="RowTitles1-Detail 2 3 2 2 2 7 2 2 2" xfId="11134"/>
    <cellStyle name="RowTitles1-Detail 2 3 2 2 2 7 2 3" xfId="11135"/>
    <cellStyle name="RowTitles1-Detail 2 3 2 2 2 7 3" xfId="11136"/>
    <cellStyle name="RowTitles1-Detail 2 3 2 2 2 7 3 2" xfId="11137"/>
    <cellStyle name="RowTitles1-Detail 2 3 2 2 2 7 3 2 2" xfId="11138"/>
    <cellStyle name="RowTitles1-Detail 2 3 2 2 2 7 4" xfId="11139"/>
    <cellStyle name="RowTitles1-Detail 2 3 2 2 2 7 4 2" xfId="11140"/>
    <cellStyle name="RowTitles1-Detail 2 3 2 2 2 7 5" xfId="11141"/>
    <cellStyle name="RowTitles1-Detail 2 3 2 2 2 8" xfId="11142"/>
    <cellStyle name="RowTitles1-Detail 2 3 2 2 2 8 2" xfId="11143"/>
    <cellStyle name="RowTitles1-Detail 2 3 2 2 2 9" xfId="11144"/>
    <cellStyle name="RowTitles1-Detail 2 3 2 2 2 9 2" xfId="11145"/>
    <cellStyle name="RowTitles1-Detail 2 3 2 2 2 9 2 2" xfId="11146"/>
    <cellStyle name="RowTitles1-Detail 2 3 2 2 2_STUD aligned by INSTIT" xfId="11147"/>
    <cellStyle name="RowTitles1-Detail 2 3 2 2 3" xfId="11148"/>
    <cellStyle name="RowTitles1-Detail 2 3 2 2 3 2" xfId="11149"/>
    <cellStyle name="RowTitles1-Detail 2 3 2 2 3 2 2" xfId="11150"/>
    <cellStyle name="RowTitles1-Detail 2 3 2 2 3 2 2 2" xfId="11151"/>
    <cellStyle name="RowTitles1-Detail 2 3 2 2 3 2 2 2 2" xfId="11152"/>
    <cellStyle name="RowTitles1-Detail 2 3 2 2 3 2 2 2 2 2" xfId="11153"/>
    <cellStyle name="RowTitles1-Detail 2 3 2 2 3 2 2 2 3" xfId="11154"/>
    <cellStyle name="RowTitles1-Detail 2 3 2 2 3 2 2 3" xfId="11155"/>
    <cellStyle name="RowTitles1-Detail 2 3 2 2 3 2 2 3 2" xfId="11156"/>
    <cellStyle name="RowTitles1-Detail 2 3 2 2 3 2 2 3 2 2" xfId="11157"/>
    <cellStyle name="RowTitles1-Detail 2 3 2 2 3 2 2 4" xfId="11158"/>
    <cellStyle name="RowTitles1-Detail 2 3 2 2 3 2 2 4 2" xfId="11159"/>
    <cellStyle name="RowTitles1-Detail 2 3 2 2 3 2 2 5" xfId="11160"/>
    <cellStyle name="RowTitles1-Detail 2 3 2 2 3 2 3" xfId="11161"/>
    <cellStyle name="RowTitles1-Detail 2 3 2 2 3 2 3 2" xfId="11162"/>
    <cellStyle name="RowTitles1-Detail 2 3 2 2 3 2 3 2 2" xfId="11163"/>
    <cellStyle name="RowTitles1-Detail 2 3 2 2 3 2 3 2 2 2" xfId="11164"/>
    <cellStyle name="RowTitles1-Detail 2 3 2 2 3 2 3 2 3" xfId="11165"/>
    <cellStyle name="RowTitles1-Detail 2 3 2 2 3 2 3 3" xfId="11166"/>
    <cellStyle name="RowTitles1-Detail 2 3 2 2 3 2 3 3 2" xfId="11167"/>
    <cellStyle name="RowTitles1-Detail 2 3 2 2 3 2 3 3 2 2" xfId="11168"/>
    <cellStyle name="RowTitles1-Detail 2 3 2 2 3 2 3 4" xfId="11169"/>
    <cellStyle name="RowTitles1-Detail 2 3 2 2 3 2 3 4 2" xfId="11170"/>
    <cellStyle name="RowTitles1-Detail 2 3 2 2 3 2 3 5" xfId="11171"/>
    <cellStyle name="RowTitles1-Detail 2 3 2 2 3 2 4" xfId="11172"/>
    <cellStyle name="RowTitles1-Detail 2 3 2 2 3 2 4 2" xfId="11173"/>
    <cellStyle name="RowTitles1-Detail 2 3 2 2 3 2 5" xfId="11174"/>
    <cellStyle name="RowTitles1-Detail 2 3 2 2 3 2 5 2" xfId="11175"/>
    <cellStyle name="RowTitles1-Detail 2 3 2 2 3 2 5 2 2" xfId="11176"/>
    <cellStyle name="RowTitles1-Detail 2 3 2 2 3 2 5 3" xfId="11177"/>
    <cellStyle name="RowTitles1-Detail 2 3 2 2 3 2 6" xfId="11178"/>
    <cellStyle name="RowTitles1-Detail 2 3 2 2 3 2 6 2" xfId="11179"/>
    <cellStyle name="RowTitles1-Detail 2 3 2 2 3 2 6 2 2" xfId="11180"/>
    <cellStyle name="RowTitles1-Detail 2 3 2 2 3 2 7" xfId="11181"/>
    <cellStyle name="RowTitles1-Detail 2 3 2 2 3 2 7 2" xfId="11182"/>
    <cellStyle name="RowTitles1-Detail 2 3 2 2 3 2 8" xfId="11183"/>
    <cellStyle name="RowTitles1-Detail 2 3 2 2 3 3" xfId="11184"/>
    <cellStyle name="RowTitles1-Detail 2 3 2 2 3 3 2" xfId="11185"/>
    <cellStyle name="RowTitles1-Detail 2 3 2 2 3 3 2 2" xfId="11186"/>
    <cellStyle name="RowTitles1-Detail 2 3 2 2 3 3 2 2 2" xfId="11187"/>
    <cellStyle name="RowTitles1-Detail 2 3 2 2 3 3 2 2 2 2" xfId="11188"/>
    <cellStyle name="RowTitles1-Detail 2 3 2 2 3 3 2 2 3" xfId="11189"/>
    <cellStyle name="RowTitles1-Detail 2 3 2 2 3 3 2 3" xfId="11190"/>
    <cellStyle name="RowTitles1-Detail 2 3 2 2 3 3 2 3 2" xfId="11191"/>
    <cellStyle name="RowTitles1-Detail 2 3 2 2 3 3 2 3 2 2" xfId="11192"/>
    <cellStyle name="RowTitles1-Detail 2 3 2 2 3 3 2 4" xfId="11193"/>
    <cellStyle name="RowTitles1-Detail 2 3 2 2 3 3 2 4 2" xfId="11194"/>
    <cellStyle name="RowTitles1-Detail 2 3 2 2 3 3 2 5" xfId="11195"/>
    <cellStyle name="RowTitles1-Detail 2 3 2 2 3 3 3" xfId="11196"/>
    <cellStyle name="RowTitles1-Detail 2 3 2 2 3 3 3 2" xfId="11197"/>
    <cellStyle name="RowTitles1-Detail 2 3 2 2 3 3 3 2 2" xfId="11198"/>
    <cellStyle name="RowTitles1-Detail 2 3 2 2 3 3 3 2 2 2" xfId="11199"/>
    <cellStyle name="RowTitles1-Detail 2 3 2 2 3 3 3 2 3" xfId="11200"/>
    <cellStyle name="RowTitles1-Detail 2 3 2 2 3 3 3 3" xfId="11201"/>
    <cellStyle name="RowTitles1-Detail 2 3 2 2 3 3 3 3 2" xfId="11202"/>
    <cellStyle name="RowTitles1-Detail 2 3 2 2 3 3 3 3 2 2" xfId="11203"/>
    <cellStyle name="RowTitles1-Detail 2 3 2 2 3 3 3 4" xfId="11204"/>
    <cellStyle name="RowTitles1-Detail 2 3 2 2 3 3 3 4 2" xfId="11205"/>
    <cellStyle name="RowTitles1-Detail 2 3 2 2 3 3 3 5" xfId="11206"/>
    <cellStyle name="RowTitles1-Detail 2 3 2 2 3 3 4" xfId="11207"/>
    <cellStyle name="RowTitles1-Detail 2 3 2 2 3 3 4 2" xfId="11208"/>
    <cellStyle name="RowTitles1-Detail 2 3 2 2 3 3 5" xfId="11209"/>
    <cellStyle name="RowTitles1-Detail 2 3 2 2 3 3 5 2" xfId="11210"/>
    <cellStyle name="RowTitles1-Detail 2 3 2 2 3 3 5 2 2" xfId="11211"/>
    <cellStyle name="RowTitles1-Detail 2 3 2 2 3 4" xfId="11212"/>
    <cellStyle name="RowTitles1-Detail 2 3 2 2 3 4 2" xfId="11213"/>
    <cellStyle name="RowTitles1-Detail 2 3 2 2 3 4 2 2" xfId="11214"/>
    <cellStyle name="RowTitles1-Detail 2 3 2 2 3 4 2 2 2" xfId="11215"/>
    <cellStyle name="RowTitles1-Detail 2 3 2 2 3 4 2 2 2 2" xfId="11216"/>
    <cellStyle name="RowTitles1-Detail 2 3 2 2 3 4 2 2 3" xfId="11217"/>
    <cellStyle name="RowTitles1-Detail 2 3 2 2 3 4 2 3" xfId="11218"/>
    <cellStyle name="RowTitles1-Detail 2 3 2 2 3 4 2 3 2" xfId="11219"/>
    <cellStyle name="RowTitles1-Detail 2 3 2 2 3 4 2 3 2 2" xfId="11220"/>
    <cellStyle name="RowTitles1-Detail 2 3 2 2 3 4 2 4" xfId="11221"/>
    <cellStyle name="RowTitles1-Detail 2 3 2 2 3 4 2 4 2" xfId="11222"/>
    <cellStyle name="RowTitles1-Detail 2 3 2 2 3 4 2 5" xfId="11223"/>
    <cellStyle name="RowTitles1-Detail 2 3 2 2 3 4 3" xfId="11224"/>
    <cellStyle name="RowTitles1-Detail 2 3 2 2 3 4 3 2" xfId="11225"/>
    <cellStyle name="RowTitles1-Detail 2 3 2 2 3 4 3 2 2" xfId="11226"/>
    <cellStyle name="RowTitles1-Detail 2 3 2 2 3 4 3 2 2 2" xfId="11227"/>
    <cellStyle name="RowTitles1-Detail 2 3 2 2 3 4 3 2 3" xfId="11228"/>
    <cellStyle name="RowTitles1-Detail 2 3 2 2 3 4 3 3" xfId="11229"/>
    <cellStyle name="RowTitles1-Detail 2 3 2 2 3 4 3 3 2" xfId="11230"/>
    <cellStyle name="RowTitles1-Detail 2 3 2 2 3 4 3 3 2 2" xfId="11231"/>
    <cellStyle name="RowTitles1-Detail 2 3 2 2 3 4 3 4" xfId="11232"/>
    <cellStyle name="RowTitles1-Detail 2 3 2 2 3 4 3 4 2" xfId="11233"/>
    <cellStyle name="RowTitles1-Detail 2 3 2 2 3 4 3 5" xfId="11234"/>
    <cellStyle name="RowTitles1-Detail 2 3 2 2 3 4 4" xfId="11235"/>
    <cellStyle name="RowTitles1-Detail 2 3 2 2 3 4 4 2" xfId="11236"/>
    <cellStyle name="RowTitles1-Detail 2 3 2 2 3 4 4 2 2" xfId="11237"/>
    <cellStyle name="RowTitles1-Detail 2 3 2 2 3 4 4 3" xfId="11238"/>
    <cellStyle name="RowTitles1-Detail 2 3 2 2 3 4 5" xfId="11239"/>
    <cellStyle name="RowTitles1-Detail 2 3 2 2 3 4 5 2" xfId="11240"/>
    <cellStyle name="RowTitles1-Detail 2 3 2 2 3 4 5 2 2" xfId="11241"/>
    <cellStyle name="RowTitles1-Detail 2 3 2 2 3 4 6" xfId="11242"/>
    <cellStyle name="RowTitles1-Detail 2 3 2 2 3 4 6 2" xfId="11243"/>
    <cellStyle name="RowTitles1-Detail 2 3 2 2 3 4 7" xfId="11244"/>
    <cellStyle name="RowTitles1-Detail 2 3 2 2 3 5" xfId="11245"/>
    <cellStyle name="RowTitles1-Detail 2 3 2 2 3 5 2" xfId="11246"/>
    <cellStyle name="RowTitles1-Detail 2 3 2 2 3 5 2 2" xfId="11247"/>
    <cellStyle name="RowTitles1-Detail 2 3 2 2 3 5 2 2 2" xfId="11248"/>
    <cellStyle name="RowTitles1-Detail 2 3 2 2 3 5 2 2 2 2" xfId="11249"/>
    <cellStyle name="RowTitles1-Detail 2 3 2 2 3 5 2 2 3" xfId="11250"/>
    <cellStyle name="RowTitles1-Detail 2 3 2 2 3 5 2 3" xfId="11251"/>
    <cellStyle name="RowTitles1-Detail 2 3 2 2 3 5 2 3 2" xfId="11252"/>
    <cellStyle name="RowTitles1-Detail 2 3 2 2 3 5 2 3 2 2" xfId="11253"/>
    <cellStyle name="RowTitles1-Detail 2 3 2 2 3 5 2 4" xfId="11254"/>
    <cellStyle name="RowTitles1-Detail 2 3 2 2 3 5 2 4 2" xfId="11255"/>
    <cellStyle name="RowTitles1-Detail 2 3 2 2 3 5 2 5" xfId="11256"/>
    <cellStyle name="RowTitles1-Detail 2 3 2 2 3 5 3" xfId="11257"/>
    <cellStyle name="RowTitles1-Detail 2 3 2 2 3 5 3 2" xfId="11258"/>
    <cellStyle name="RowTitles1-Detail 2 3 2 2 3 5 3 2 2" xfId="11259"/>
    <cellStyle name="RowTitles1-Detail 2 3 2 2 3 5 3 2 2 2" xfId="11260"/>
    <cellStyle name="RowTitles1-Detail 2 3 2 2 3 5 3 2 3" xfId="11261"/>
    <cellStyle name="RowTitles1-Detail 2 3 2 2 3 5 3 3" xfId="11262"/>
    <cellStyle name="RowTitles1-Detail 2 3 2 2 3 5 3 3 2" xfId="11263"/>
    <cellStyle name="RowTitles1-Detail 2 3 2 2 3 5 3 3 2 2" xfId="11264"/>
    <cellStyle name="RowTitles1-Detail 2 3 2 2 3 5 3 4" xfId="11265"/>
    <cellStyle name="RowTitles1-Detail 2 3 2 2 3 5 3 4 2" xfId="11266"/>
    <cellStyle name="RowTitles1-Detail 2 3 2 2 3 5 3 5" xfId="11267"/>
    <cellStyle name="RowTitles1-Detail 2 3 2 2 3 5 4" xfId="11268"/>
    <cellStyle name="RowTitles1-Detail 2 3 2 2 3 5 4 2" xfId="11269"/>
    <cellStyle name="RowTitles1-Detail 2 3 2 2 3 5 4 2 2" xfId="11270"/>
    <cellStyle name="RowTitles1-Detail 2 3 2 2 3 5 4 3" xfId="11271"/>
    <cellStyle name="RowTitles1-Detail 2 3 2 2 3 5 5" xfId="11272"/>
    <cellStyle name="RowTitles1-Detail 2 3 2 2 3 5 5 2" xfId="11273"/>
    <cellStyle name="RowTitles1-Detail 2 3 2 2 3 5 5 2 2" xfId="11274"/>
    <cellStyle name="RowTitles1-Detail 2 3 2 2 3 5 6" xfId="11275"/>
    <cellStyle name="RowTitles1-Detail 2 3 2 2 3 5 6 2" xfId="11276"/>
    <cellStyle name="RowTitles1-Detail 2 3 2 2 3 5 7" xfId="11277"/>
    <cellStyle name="RowTitles1-Detail 2 3 2 2 3 6" xfId="11278"/>
    <cellStyle name="RowTitles1-Detail 2 3 2 2 3 6 2" xfId="11279"/>
    <cellStyle name="RowTitles1-Detail 2 3 2 2 3 6 2 2" xfId="11280"/>
    <cellStyle name="RowTitles1-Detail 2 3 2 2 3 6 2 2 2" xfId="11281"/>
    <cellStyle name="RowTitles1-Detail 2 3 2 2 3 6 2 2 2 2" xfId="11282"/>
    <cellStyle name="RowTitles1-Detail 2 3 2 2 3 6 2 2 3" xfId="11283"/>
    <cellStyle name="RowTitles1-Detail 2 3 2 2 3 6 2 3" xfId="11284"/>
    <cellStyle name="RowTitles1-Detail 2 3 2 2 3 6 2 3 2" xfId="11285"/>
    <cellStyle name="RowTitles1-Detail 2 3 2 2 3 6 2 3 2 2" xfId="11286"/>
    <cellStyle name="RowTitles1-Detail 2 3 2 2 3 6 2 4" xfId="11287"/>
    <cellStyle name="RowTitles1-Detail 2 3 2 2 3 6 2 4 2" xfId="11288"/>
    <cellStyle name="RowTitles1-Detail 2 3 2 2 3 6 2 5" xfId="11289"/>
    <cellStyle name="RowTitles1-Detail 2 3 2 2 3 6 3" xfId="11290"/>
    <cellStyle name="RowTitles1-Detail 2 3 2 2 3 6 3 2" xfId="11291"/>
    <cellStyle name="RowTitles1-Detail 2 3 2 2 3 6 3 2 2" xfId="11292"/>
    <cellStyle name="RowTitles1-Detail 2 3 2 2 3 6 3 2 2 2" xfId="11293"/>
    <cellStyle name="RowTitles1-Detail 2 3 2 2 3 6 3 2 3" xfId="11294"/>
    <cellStyle name="RowTitles1-Detail 2 3 2 2 3 6 3 3" xfId="11295"/>
    <cellStyle name="RowTitles1-Detail 2 3 2 2 3 6 3 3 2" xfId="11296"/>
    <cellStyle name="RowTitles1-Detail 2 3 2 2 3 6 3 3 2 2" xfId="11297"/>
    <cellStyle name="RowTitles1-Detail 2 3 2 2 3 6 3 4" xfId="11298"/>
    <cellStyle name="RowTitles1-Detail 2 3 2 2 3 6 3 4 2" xfId="11299"/>
    <cellStyle name="RowTitles1-Detail 2 3 2 2 3 6 3 5" xfId="11300"/>
    <cellStyle name="RowTitles1-Detail 2 3 2 2 3 6 4" xfId="11301"/>
    <cellStyle name="RowTitles1-Detail 2 3 2 2 3 6 4 2" xfId="11302"/>
    <cellStyle name="RowTitles1-Detail 2 3 2 2 3 6 4 2 2" xfId="11303"/>
    <cellStyle name="RowTitles1-Detail 2 3 2 2 3 6 4 3" xfId="11304"/>
    <cellStyle name="RowTitles1-Detail 2 3 2 2 3 6 5" xfId="11305"/>
    <cellStyle name="RowTitles1-Detail 2 3 2 2 3 6 5 2" xfId="11306"/>
    <cellStyle name="RowTitles1-Detail 2 3 2 2 3 6 5 2 2" xfId="11307"/>
    <cellStyle name="RowTitles1-Detail 2 3 2 2 3 6 6" xfId="11308"/>
    <cellStyle name="RowTitles1-Detail 2 3 2 2 3 6 6 2" xfId="11309"/>
    <cellStyle name="RowTitles1-Detail 2 3 2 2 3 6 7" xfId="11310"/>
    <cellStyle name="RowTitles1-Detail 2 3 2 2 3 7" xfId="11311"/>
    <cellStyle name="RowTitles1-Detail 2 3 2 2 3 7 2" xfId="11312"/>
    <cellStyle name="RowTitles1-Detail 2 3 2 2 3 7 2 2" xfId="11313"/>
    <cellStyle name="RowTitles1-Detail 2 3 2 2 3 7 2 2 2" xfId="11314"/>
    <cellStyle name="RowTitles1-Detail 2 3 2 2 3 7 2 3" xfId="11315"/>
    <cellStyle name="RowTitles1-Detail 2 3 2 2 3 7 3" xfId="11316"/>
    <cellStyle name="RowTitles1-Detail 2 3 2 2 3 7 3 2" xfId="11317"/>
    <cellStyle name="RowTitles1-Detail 2 3 2 2 3 7 3 2 2" xfId="11318"/>
    <cellStyle name="RowTitles1-Detail 2 3 2 2 3 7 4" xfId="11319"/>
    <cellStyle name="RowTitles1-Detail 2 3 2 2 3 7 4 2" xfId="11320"/>
    <cellStyle name="RowTitles1-Detail 2 3 2 2 3 7 5" xfId="11321"/>
    <cellStyle name="RowTitles1-Detail 2 3 2 2 3 8" xfId="11322"/>
    <cellStyle name="RowTitles1-Detail 2 3 2 2 3 8 2" xfId="11323"/>
    <cellStyle name="RowTitles1-Detail 2 3 2 2 3 8 2 2" xfId="11324"/>
    <cellStyle name="RowTitles1-Detail 2 3 2 2 3 8 2 2 2" xfId="11325"/>
    <cellStyle name="RowTitles1-Detail 2 3 2 2 3 8 2 3" xfId="11326"/>
    <cellStyle name="RowTitles1-Detail 2 3 2 2 3 8 3" xfId="11327"/>
    <cellStyle name="RowTitles1-Detail 2 3 2 2 3 8 3 2" xfId="11328"/>
    <cellStyle name="RowTitles1-Detail 2 3 2 2 3 8 3 2 2" xfId="11329"/>
    <cellStyle name="RowTitles1-Detail 2 3 2 2 3 8 4" xfId="11330"/>
    <cellStyle name="RowTitles1-Detail 2 3 2 2 3 8 4 2" xfId="11331"/>
    <cellStyle name="RowTitles1-Detail 2 3 2 2 3 8 5" xfId="11332"/>
    <cellStyle name="RowTitles1-Detail 2 3 2 2 3 9" xfId="11333"/>
    <cellStyle name="RowTitles1-Detail 2 3 2 2 3 9 2" xfId="11334"/>
    <cellStyle name="RowTitles1-Detail 2 3 2 2 3 9 2 2" xfId="11335"/>
    <cellStyle name="RowTitles1-Detail 2 3 2 2 3_STUD aligned by INSTIT" xfId="11336"/>
    <cellStyle name="RowTitles1-Detail 2 3 2 2 4" xfId="11337"/>
    <cellStyle name="RowTitles1-Detail 2 3 2 2 4 2" xfId="11338"/>
    <cellStyle name="RowTitles1-Detail 2 3 2 2 4 2 2" xfId="11339"/>
    <cellStyle name="RowTitles1-Detail 2 3 2 2 4 2 2 2" xfId="11340"/>
    <cellStyle name="RowTitles1-Detail 2 3 2 2 4 2 2 2 2" xfId="11341"/>
    <cellStyle name="RowTitles1-Detail 2 3 2 2 4 2 2 2 2 2" xfId="11342"/>
    <cellStyle name="RowTitles1-Detail 2 3 2 2 4 2 2 2 3" xfId="11343"/>
    <cellStyle name="RowTitles1-Detail 2 3 2 2 4 2 2 3" xfId="11344"/>
    <cellStyle name="RowTitles1-Detail 2 3 2 2 4 2 2 3 2" xfId="11345"/>
    <cellStyle name="RowTitles1-Detail 2 3 2 2 4 2 2 3 2 2" xfId="11346"/>
    <cellStyle name="RowTitles1-Detail 2 3 2 2 4 2 2 4" xfId="11347"/>
    <cellStyle name="RowTitles1-Detail 2 3 2 2 4 2 2 4 2" xfId="11348"/>
    <cellStyle name="RowTitles1-Detail 2 3 2 2 4 2 2 5" xfId="11349"/>
    <cellStyle name="RowTitles1-Detail 2 3 2 2 4 2 3" xfId="11350"/>
    <cellStyle name="RowTitles1-Detail 2 3 2 2 4 2 3 2" xfId="11351"/>
    <cellStyle name="RowTitles1-Detail 2 3 2 2 4 2 3 2 2" xfId="11352"/>
    <cellStyle name="RowTitles1-Detail 2 3 2 2 4 2 3 2 2 2" xfId="11353"/>
    <cellStyle name="RowTitles1-Detail 2 3 2 2 4 2 3 2 3" xfId="11354"/>
    <cellStyle name="RowTitles1-Detail 2 3 2 2 4 2 3 3" xfId="11355"/>
    <cellStyle name="RowTitles1-Detail 2 3 2 2 4 2 3 3 2" xfId="11356"/>
    <cellStyle name="RowTitles1-Detail 2 3 2 2 4 2 3 3 2 2" xfId="11357"/>
    <cellStyle name="RowTitles1-Detail 2 3 2 2 4 2 3 4" xfId="11358"/>
    <cellStyle name="RowTitles1-Detail 2 3 2 2 4 2 3 4 2" xfId="11359"/>
    <cellStyle name="RowTitles1-Detail 2 3 2 2 4 2 3 5" xfId="11360"/>
    <cellStyle name="RowTitles1-Detail 2 3 2 2 4 2 4" xfId="11361"/>
    <cellStyle name="RowTitles1-Detail 2 3 2 2 4 2 4 2" xfId="11362"/>
    <cellStyle name="RowTitles1-Detail 2 3 2 2 4 2 5" xfId="11363"/>
    <cellStyle name="RowTitles1-Detail 2 3 2 2 4 2 5 2" xfId="11364"/>
    <cellStyle name="RowTitles1-Detail 2 3 2 2 4 2 5 2 2" xfId="11365"/>
    <cellStyle name="RowTitles1-Detail 2 3 2 2 4 2 5 3" xfId="11366"/>
    <cellStyle name="RowTitles1-Detail 2 3 2 2 4 2 6" xfId="11367"/>
    <cellStyle name="RowTitles1-Detail 2 3 2 2 4 2 6 2" xfId="11368"/>
    <cellStyle name="RowTitles1-Detail 2 3 2 2 4 2 6 2 2" xfId="11369"/>
    <cellStyle name="RowTitles1-Detail 2 3 2 2 4 3" xfId="11370"/>
    <cellStyle name="RowTitles1-Detail 2 3 2 2 4 3 2" xfId="11371"/>
    <cellStyle name="RowTitles1-Detail 2 3 2 2 4 3 2 2" xfId="11372"/>
    <cellStyle name="RowTitles1-Detail 2 3 2 2 4 3 2 2 2" xfId="11373"/>
    <cellStyle name="RowTitles1-Detail 2 3 2 2 4 3 2 2 2 2" xfId="11374"/>
    <cellStyle name="RowTitles1-Detail 2 3 2 2 4 3 2 2 3" xfId="11375"/>
    <cellStyle name="RowTitles1-Detail 2 3 2 2 4 3 2 3" xfId="11376"/>
    <cellStyle name="RowTitles1-Detail 2 3 2 2 4 3 2 3 2" xfId="11377"/>
    <cellStyle name="RowTitles1-Detail 2 3 2 2 4 3 2 3 2 2" xfId="11378"/>
    <cellStyle name="RowTitles1-Detail 2 3 2 2 4 3 2 4" xfId="11379"/>
    <cellStyle name="RowTitles1-Detail 2 3 2 2 4 3 2 4 2" xfId="11380"/>
    <cellStyle name="RowTitles1-Detail 2 3 2 2 4 3 2 5" xfId="11381"/>
    <cellStyle name="RowTitles1-Detail 2 3 2 2 4 3 3" xfId="11382"/>
    <cellStyle name="RowTitles1-Detail 2 3 2 2 4 3 3 2" xfId="11383"/>
    <cellStyle name="RowTitles1-Detail 2 3 2 2 4 3 3 2 2" xfId="11384"/>
    <cellStyle name="RowTitles1-Detail 2 3 2 2 4 3 3 2 2 2" xfId="11385"/>
    <cellStyle name="RowTitles1-Detail 2 3 2 2 4 3 3 2 3" xfId="11386"/>
    <cellStyle name="RowTitles1-Detail 2 3 2 2 4 3 3 3" xfId="11387"/>
    <cellStyle name="RowTitles1-Detail 2 3 2 2 4 3 3 3 2" xfId="11388"/>
    <cellStyle name="RowTitles1-Detail 2 3 2 2 4 3 3 3 2 2" xfId="11389"/>
    <cellStyle name="RowTitles1-Detail 2 3 2 2 4 3 3 4" xfId="11390"/>
    <cellStyle name="RowTitles1-Detail 2 3 2 2 4 3 3 4 2" xfId="11391"/>
    <cellStyle name="RowTitles1-Detail 2 3 2 2 4 3 3 5" xfId="11392"/>
    <cellStyle name="RowTitles1-Detail 2 3 2 2 4 3 4" xfId="11393"/>
    <cellStyle name="RowTitles1-Detail 2 3 2 2 4 3 4 2" xfId="11394"/>
    <cellStyle name="RowTitles1-Detail 2 3 2 2 4 3 5" xfId="11395"/>
    <cellStyle name="RowTitles1-Detail 2 3 2 2 4 3 5 2" xfId="11396"/>
    <cellStyle name="RowTitles1-Detail 2 3 2 2 4 3 5 2 2" xfId="11397"/>
    <cellStyle name="RowTitles1-Detail 2 3 2 2 4 3 6" xfId="11398"/>
    <cellStyle name="RowTitles1-Detail 2 3 2 2 4 3 6 2" xfId="11399"/>
    <cellStyle name="RowTitles1-Detail 2 3 2 2 4 3 7" xfId="11400"/>
    <cellStyle name="RowTitles1-Detail 2 3 2 2 4 4" xfId="11401"/>
    <cellStyle name="RowTitles1-Detail 2 3 2 2 4 4 2" xfId="11402"/>
    <cellStyle name="RowTitles1-Detail 2 3 2 2 4 4 2 2" xfId="11403"/>
    <cellStyle name="RowTitles1-Detail 2 3 2 2 4 4 2 2 2" xfId="11404"/>
    <cellStyle name="RowTitles1-Detail 2 3 2 2 4 4 2 2 2 2" xfId="11405"/>
    <cellStyle name="RowTitles1-Detail 2 3 2 2 4 4 2 2 3" xfId="11406"/>
    <cellStyle name="RowTitles1-Detail 2 3 2 2 4 4 2 3" xfId="11407"/>
    <cellStyle name="RowTitles1-Detail 2 3 2 2 4 4 2 3 2" xfId="11408"/>
    <cellStyle name="RowTitles1-Detail 2 3 2 2 4 4 2 3 2 2" xfId="11409"/>
    <cellStyle name="RowTitles1-Detail 2 3 2 2 4 4 2 4" xfId="11410"/>
    <cellStyle name="RowTitles1-Detail 2 3 2 2 4 4 2 4 2" xfId="11411"/>
    <cellStyle name="RowTitles1-Detail 2 3 2 2 4 4 2 5" xfId="11412"/>
    <cellStyle name="RowTitles1-Detail 2 3 2 2 4 4 3" xfId="11413"/>
    <cellStyle name="RowTitles1-Detail 2 3 2 2 4 4 3 2" xfId="11414"/>
    <cellStyle name="RowTitles1-Detail 2 3 2 2 4 4 3 2 2" xfId="11415"/>
    <cellStyle name="RowTitles1-Detail 2 3 2 2 4 4 3 2 2 2" xfId="11416"/>
    <cellStyle name="RowTitles1-Detail 2 3 2 2 4 4 3 2 3" xfId="11417"/>
    <cellStyle name="RowTitles1-Detail 2 3 2 2 4 4 3 3" xfId="11418"/>
    <cellStyle name="RowTitles1-Detail 2 3 2 2 4 4 3 3 2" xfId="11419"/>
    <cellStyle name="RowTitles1-Detail 2 3 2 2 4 4 3 3 2 2" xfId="11420"/>
    <cellStyle name="RowTitles1-Detail 2 3 2 2 4 4 3 4" xfId="11421"/>
    <cellStyle name="RowTitles1-Detail 2 3 2 2 4 4 3 4 2" xfId="11422"/>
    <cellStyle name="RowTitles1-Detail 2 3 2 2 4 4 3 5" xfId="11423"/>
    <cellStyle name="RowTitles1-Detail 2 3 2 2 4 4 4" xfId="11424"/>
    <cellStyle name="RowTitles1-Detail 2 3 2 2 4 4 4 2" xfId="11425"/>
    <cellStyle name="RowTitles1-Detail 2 3 2 2 4 4 5" xfId="11426"/>
    <cellStyle name="RowTitles1-Detail 2 3 2 2 4 4 5 2" xfId="11427"/>
    <cellStyle name="RowTitles1-Detail 2 3 2 2 4 4 5 2 2" xfId="11428"/>
    <cellStyle name="RowTitles1-Detail 2 3 2 2 4 4 5 3" xfId="11429"/>
    <cellStyle name="RowTitles1-Detail 2 3 2 2 4 4 6" xfId="11430"/>
    <cellStyle name="RowTitles1-Detail 2 3 2 2 4 4 6 2" xfId="11431"/>
    <cellStyle name="RowTitles1-Detail 2 3 2 2 4 4 6 2 2" xfId="11432"/>
    <cellStyle name="RowTitles1-Detail 2 3 2 2 4 4 7" xfId="11433"/>
    <cellStyle name="RowTitles1-Detail 2 3 2 2 4 4 7 2" xfId="11434"/>
    <cellStyle name="RowTitles1-Detail 2 3 2 2 4 4 8" xfId="11435"/>
    <cellStyle name="RowTitles1-Detail 2 3 2 2 4 5" xfId="11436"/>
    <cellStyle name="RowTitles1-Detail 2 3 2 2 4 5 2" xfId="11437"/>
    <cellStyle name="RowTitles1-Detail 2 3 2 2 4 5 2 2" xfId="11438"/>
    <cellStyle name="RowTitles1-Detail 2 3 2 2 4 5 2 2 2" xfId="11439"/>
    <cellStyle name="RowTitles1-Detail 2 3 2 2 4 5 2 2 2 2" xfId="11440"/>
    <cellStyle name="RowTitles1-Detail 2 3 2 2 4 5 2 2 3" xfId="11441"/>
    <cellStyle name="RowTitles1-Detail 2 3 2 2 4 5 2 3" xfId="11442"/>
    <cellStyle name="RowTitles1-Detail 2 3 2 2 4 5 2 3 2" xfId="11443"/>
    <cellStyle name="RowTitles1-Detail 2 3 2 2 4 5 2 3 2 2" xfId="11444"/>
    <cellStyle name="RowTitles1-Detail 2 3 2 2 4 5 2 4" xfId="11445"/>
    <cellStyle name="RowTitles1-Detail 2 3 2 2 4 5 2 4 2" xfId="11446"/>
    <cellStyle name="RowTitles1-Detail 2 3 2 2 4 5 2 5" xfId="11447"/>
    <cellStyle name="RowTitles1-Detail 2 3 2 2 4 5 3" xfId="11448"/>
    <cellStyle name="RowTitles1-Detail 2 3 2 2 4 5 3 2" xfId="11449"/>
    <cellStyle name="RowTitles1-Detail 2 3 2 2 4 5 3 2 2" xfId="11450"/>
    <cellStyle name="RowTitles1-Detail 2 3 2 2 4 5 3 2 2 2" xfId="11451"/>
    <cellStyle name="RowTitles1-Detail 2 3 2 2 4 5 3 2 3" xfId="11452"/>
    <cellStyle name="RowTitles1-Detail 2 3 2 2 4 5 3 3" xfId="11453"/>
    <cellStyle name="RowTitles1-Detail 2 3 2 2 4 5 3 3 2" xfId="11454"/>
    <cellStyle name="RowTitles1-Detail 2 3 2 2 4 5 3 3 2 2" xfId="11455"/>
    <cellStyle name="RowTitles1-Detail 2 3 2 2 4 5 3 4" xfId="11456"/>
    <cellStyle name="RowTitles1-Detail 2 3 2 2 4 5 3 4 2" xfId="11457"/>
    <cellStyle name="RowTitles1-Detail 2 3 2 2 4 5 3 5" xfId="11458"/>
    <cellStyle name="RowTitles1-Detail 2 3 2 2 4 5 4" xfId="11459"/>
    <cellStyle name="RowTitles1-Detail 2 3 2 2 4 5 4 2" xfId="11460"/>
    <cellStyle name="RowTitles1-Detail 2 3 2 2 4 5 4 2 2" xfId="11461"/>
    <cellStyle name="RowTitles1-Detail 2 3 2 2 4 5 4 3" xfId="11462"/>
    <cellStyle name="RowTitles1-Detail 2 3 2 2 4 5 5" xfId="11463"/>
    <cellStyle name="RowTitles1-Detail 2 3 2 2 4 5 5 2" xfId="11464"/>
    <cellStyle name="RowTitles1-Detail 2 3 2 2 4 5 5 2 2" xfId="11465"/>
    <cellStyle name="RowTitles1-Detail 2 3 2 2 4 5 6" xfId="11466"/>
    <cellStyle name="RowTitles1-Detail 2 3 2 2 4 5 6 2" xfId="11467"/>
    <cellStyle name="RowTitles1-Detail 2 3 2 2 4 5 7" xfId="11468"/>
    <cellStyle name="RowTitles1-Detail 2 3 2 2 4 6" xfId="11469"/>
    <cellStyle name="RowTitles1-Detail 2 3 2 2 4 6 2" xfId="11470"/>
    <cellStyle name="RowTitles1-Detail 2 3 2 2 4 6 2 2" xfId="11471"/>
    <cellStyle name="RowTitles1-Detail 2 3 2 2 4 6 2 2 2" xfId="11472"/>
    <cellStyle name="RowTitles1-Detail 2 3 2 2 4 6 2 2 2 2" xfId="11473"/>
    <cellStyle name="RowTitles1-Detail 2 3 2 2 4 6 2 2 3" xfId="11474"/>
    <cellStyle name="RowTitles1-Detail 2 3 2 2 4 6 2 3" xfId="11475"/>
    <cellStyle name="RowTitles1-Detail 2 3 2 2 4 6 2 3 2" xfId="11476"/>
    <cellStyle name="RowTitles1-Detail 2 3 2 2 4 6 2 3 2 2" xfId="11477"/>
    <cellStyle name="RowTitles1-Detail 2 3 2 2 4 6 2 4" xfId="11478"/>
    <cellStyle name="RowTitles1-Detail 2 3 2 2 4 6 2 4 2" xfId="11479"/>
    <cellStyle name="RowTitles1-Detail 2 3 2 2 4 6 2 5" xfId="11480"/>
    <cellStyle name="RowTitles1-Detail 2 3 2 2 4 6 3" xfId="11481"/>
    <cellStyle name="RowTitles1-Detail 2 3 2 2 4 6 3 2" xfId="11482"/>
    <cellStyle name="RowTitles1-Detail 2 3 2 2 4 6 3 2 2" xfId="11483"/>
    <cellStyle name="RowTitles1-Detail 2 3 2 2 4 6 3 2 2 2" xfId="11484"/>
    <cellStyle name="RowTitles1-Detail 2 3 2 2 4 6 3 2 3" xfId="11485"/>
    <cellStyle name="RowTitles1-Detail 2 3 2 2 4 6 3 3" xfId="11486"/>
    <cellStyle name="RowTitles1-Detail 2 3 2 2 4 6 3 3 2" xfId="11487"/>
    <cellStyle name="RowTitles1-Detail 2 3 2 2 4 6 3 3 2 2" xfId="11488"/>
    <cellStyle name="RowTitles1-Detail 2 3 2 2 4 6 3 4" xfId="11489"/>
    <cellStyle name="RowTitles1-Detail 2 3 2 2 4 6 3 4 2" xfId="11490"/>
    <cellStyle name="RowTitles1-Detail 2 3 2 2 4 6 3 5" xfId="11491"/>
    <cellStyle name="RowTitles1-Detail 2 3 2 2 4 6 4" xfId="11492"/>
    <cellStyle name="RowTitles1-Detail 2 3 2 2 4 6 4 2" xfId="11493"/>
    <cellStyle name="RowTitles1-Detail 2 3 2 2 4 6 4 2 2" xfId="11494"/>
    <cellStyle name="RowTitles1-Detail 2 3 2 2 4 6 4 3" xfId="11495"/>
    <cellStyle name="RowTitles1-Detail 2 3 2 2 4 6 5" xfId="11496"/>
    <cellStyle name="RowTitles1-Detail 2 3 2 2 4 6 5 2" xfId="11497"/>
    <cellStyle name="RowTitles1-Detail 2 3 2 2 4 6 5 2 2" xfId="11498"/>
    <cellStyle name="RowTitles1-Detail 2 3 2 2 4 6 6" xfId="11499"/>
    <cellStyle name="RowTitles1-Detail 2 3 2 2 4 6 6 2" xfId="11500"/>
    <cellStyle name="RowTitles1-Detail 2 3 2 2 4 6 7" xfId="11501"/>
    <cellStyle name="RowTitles1-Detail 2 3 2 2 4 7" xfId="11502"/>
    <cellStyle name="RowTitles1-Detail 2 3 2 2 4 7 2" xfId="11503"/>
    <cellStyle name="RowTitles1-Detail 2 3 2 2 4 7 2 2" xfId="11504"/>
    <cellStyle name="RowTitles1-Detail 2 3 2 2 4 7 2 2 2" xfId="11505"/>
    <cellStyle name="RowTitles1-Detail 2 3 2 2 4 7 2 3" xfId="11506"/>
    <cellStyle name="RowTitles1-Detail 2 3 2 2 4 7 3" xfId="11507"/>
    <cellStyle name="RowTitles1-Detail 2 3 2 2 4 7 3 2" xfId="11508"/>
    <cellStyle name="RowTitles1-Detail 2 3 2 2 4 7 3 2 2" xfId="11509"/>
    <cellStyle name="RowTitles1-Detail 2 3 2 2 4 7 4" xfId="11510"/>
    <cellStyle name="RowTitles1-Detail 2 3 2 2 4 7 4 2" xfId="11511"/>
    <cellStyle name="RowTitles1-Detail 2 3 2 2 4 7 5" xfId="11512"/>
    <cellStyle name="RowTitles1-Detail 2 3 2 2 4 8" xfId="11513"/>
    <cellStyle name="RowTitles1-Detail 2 3 2 2 4 8 2" xfId="11514"/>
    <cellStyle name="RowTitles1-Detail 2 3 2 2 4 9" xfId="11515"/>
    <cellStyle name="RowTitles1-Detail 2 3 2 2 4 9 2" xfId="11516"/>
    <cellStyle name="RowTitles1-Detail 2 3 2 2 4 9 2 2" xfId="11517"/>
    <cellStyle name="RowTitles1-Detail 2 3 2 2 4_STUD aligned by INSTIT" xfId="11518"/>
    <cellStyle name="RowTitles1-Detail 2 3 2 2 5" xfId="11519"/>
    <cellStyle name="RowTitles1-Detail 2 3 2 2 5 2" xfId="11520"/>
    <cellStyle name="RowTitles1-Detail 2 3 2 2 5 2 2" xfId="11521"/>
    <cellStyle name="RowTitles1-Detail 2 3 2 2 5 2 2 2" xfId="11522"/>
    <cellStyle name="RowTitles1-Detail 2 3 2 2 5 2 2 2 2" xfId="11523"/>
    <cellStyle name="RowTitles1-Detail 2 3 2 2 5 2 2 3" xfId="11524"/>
    <cellStyle name="RowTitles1-Detail 2 3 2 2 5 2 3" xfId="11525"/>
    <cellStyle name="RowTitles1-Detail 2 3 2 2 5 2 3 2" xfId="11526"/>
    <cellStyle name="RowTitles1-Detail 2 3 2 2 5 2 3 2 2" xfId="11527"/>
    <cellStyle name="RowTitles1-Detail 2 3 2 2 5 2 4" xfId="11528"/>
    <cellStyle name="RowTitles1-Detail 2 3 2 2 5 2 4 2" xfId="11529"/>
    <cellStyle name="RowTitles1-Detail 2 3 2 2 5 2 5" xfId="11530"/>
    <cellStyle name="RowTitles1-Detail 2 3 2 2 5 3" xfId="11531"/>
    <cellStyle name="RowTitles1-Detail 2 3 2 2 5 3 2" xfId="11532"/>
    <cellStyle name="RowTitles1-Detail 2 3 2 2 5 3 2 2" xfId="11533"/>
    <cellStyle name="RowTitles1-Detail 2 3 2 2 5 3 2 2 2" xfId="11534"/>
    <cellStyle name="RowTitles1-Detail 2 3 2 2 5 3 2 3" xfId="11535"/>
    <cellStyle name="RowTitles1-Detail 2 3 2 2 5 3 3" xfId="11536"/>
    <cellStyle name="RowTitles1-Detail 2 3 2 2 5 3 3 2" xfId="11537"/>
    <cellStyle name="RowTitles1-Detail 2 3 2 2 5 3 3 2 2" xfId="11538"/>
    <cellStyle name="RowTitles1-Detail 2 3 2 2 5 3 4" xfId="11539"/>
    <cellStyle name="RowTitles1-Detail 2 3 2 2 5 3 4 2" xfId="11540"/>
    <cellStyle name="RowTitles1-Detail 2 3 2 2 5 3 5" xfId="11541"/>
    <cellStyle name="RowTitles1-Detail 2 3 2 2 5 4" xfId="11542"/>
    <cellStyle name="RowTitles1-Detail 2 3 2 2 5 4 2" xfId="11543"/>
    <cellStyle name="RowTitles1-Detail 2 3 2 2 5 5" xfId="11544"/>
    <cellStyle name="RowTitles1-Detail 2 3 2 2 5 5 2" xfId="11545"/>
    <cellStyle name="RowTitles1-Detail 2 3 2 2 5 5 2 2" xfId="11546"/>
    <cellStyle name="RowTitles1-Detail 2 3 2 2 5 5 3" xfId="11547"/>
    <cellStyle name="RowTitles1-Detail 2 3 2 2 5 6" xfId="11548"/>
    <cellStyle name="RowTitles1-Detail 2 3 2 2 5 6 2" xfId="11549"/>
    <cellStyle name="RowTitles1-Detail 2 3 2 2 5 6 2 2" xfId="11550"/>
    <cellStyle name="RowTitles1-Detail 2 3 2 2 6" xfId="11551"/>
    <cellStyle name="RowTitles1-Detail 2 3 2 2 6 2" xfId="11552"/>
    <cellStyle name="RowTitles1-Detail 2 3 2 2 6 2 2" xfId="11553"/>
    <cellStyle name="RowTitles1-Detail 2 3 2 2 6 2 2 2" xfId="11554"/>
    <cellStyle name="RowTitles1-Detail 2 3 2 2 6 2 2 2 2" xfId="11555"/>
    <cellStyle name="RowTitles1-Detail 2 3 2 2 6 2 2 3" xfId="11556"/>
    <cellStyle name="RowTitles1-Detail 2 3 2 2 6 2 3" xfId="11557"/>
    <cellStyle name="RowTitles1-Detail 2 3 2 2 6 2 3 2" xfId="11558"/>
    <cellStyle name="RowTitles1-Detail 2 3 2 2 6 2 3 2 2" xfId="11559"/>
    <cellStyle name="RowTitles1-Detail 2 3 2 2 6 2 4" xfId="11560"/>
    <cellStyle name="RowTitles1-Detail 2 3 2 2 6 2 4 2" xfId="11561"/>
    <cellStyle name="RowTitles1-Detail 2 3 2 2 6 2 5" xfId="11562"/>
    <cellStyle name="RowTitles1-Detail 2 3 2 2 6 3" xfId="11563"/>
    <cellStyle name="RowTitles1-Detail 2 3 2 2 6 3 2" xfId="11564"/>
    <cellStyle name="RowTitles1-Detail 2 3 2 2 6 3 2 2" xfId="11565"/>
    <cellStyle name="RowTitles1-Detail 2 3 2 2 6 3 2 2 2" xfId="11566"/>
    <cellStyle name="RowTitles1-Detail 2 3 2 2 6 3 2 3" xfId="11567"/>
    <cellStyle name="RowTitles1-Detail 2 3 2 2 6 3 3" xfId="11568"/>
    <cellStyle name="RowTitles1-Detail 2 3 2 2 6 3 3 2" xfId="11569"/>
    <cellStyle name="RowTitles1-Detail 2 3 2 2 6 3 3 2 2" xfId="11570"/>
    <cellStyle name="RowTitles1-Detail 2 3 2 2 6 3 4" xfId="11571"/>
    <cellStyle name="RowTitles1-Detail 2 3 2 2 6 3 4 2" xfId="11572"/>
    <cellStyle name="RowTitles1-Detail 2 3 2 2 6 3 5" xfId="11573"/>
    <cellStyle name="RowTitles1-Detail 2 3 2 2 6 4" xfId="11574"/>
    <cellStyle name="RowTitles1-Detail 2 3 2 2 6 4 2" xfId="11575"/>
    <cellStyle name="RowTitles1-Detail 2 3 2 2 6 5" xfId="11576"/>
    <cellStyle name="RowTitles1-Detail 2 3 2 2 6 5 2" xfId="11577"/>
    <cellStyle name="RowTitles1-Detail 2 3 2 2 6 5 2 2" xfId="11578"/>
    <cellStyle name="RowTitles1-Detail 2 3 2 2 6 6" xfId="11579"/>
    <cellStyle name="RowTitles1-Detail 2 3 2 2 6 6 2" xfId="11580"/>
    <cellStyle name="RowTitles1-Detail 2 3 2 2 6 7" xfId="11581"/>
    <cellStyle name="RowTitles1-Detail 2 3 2 2 7" xfId="11582"/>
    <cellStyle name="RowTitles1-Detail 2 3 2 2 7 2" xfId="11583"/>
    <cellStyle name="RowTitles1-Detail 2 3 2 2 7 2 2" xfId="11584"/>
    <cellStyle name="RowTitles1-Detail 2 3 2 2 7 2 2 2" xfId="11585"/>
    <cellStyle name="RowTitles1-Detail 2 3 2 2 7 2 2 2 2" xfId="11586"/>
    <cellStyle name="RowTitles1-Detail 2 3 2 2 7 2 2 3" xfId="11587"/>
    <cellStyle name="RowTitles1-Detail 2 3 2 2 7 2 3" xfId="11588"/>
    <cellStyle name="RowTitles1-Detail 2 3 2 2 7 2 3 2" xfId="11589"/>
    <cellStyle name="RowTitles1-Detail 2 3 2 2 7 2 3 2 2" xfId="11590"/>
    <cellStyle name="RowTitles1-Detail 2 3 2 2 7 2 4" xfId="11591"/>
    <cellStyle name="RowTitles1-Detail 2 3 2 2 7 2 4 2" xfId="11592"/>
    <cellStyle name="RowTitles1-Detail 2 3 2 2 7 2 5" xfId="11593"/>
    <cellStyle name="RowTitles1-Detail 2 3 2 2 7 3" xfId="11594"/>
    <cellStyle name="RowTitles1-Detail 2 3 2 2 7 3 2" xfId="11595"/>
    <cellStyle name="RowTitles1-Detail 2 3 2 2 7 3 2 2" xfId="11596"/>
    <cellStyle name="RowTitles1-Detail 2 3 2 2 7 3 2 2 2" xfId="11597"/>
    <cellStyle name="RowTitles1-Detail 2 3 2 2 7 3 2 3" xfId="11598"/>
    <cellStyle name="RowTitles1-Detail 2 3 2 2 7 3 3" xfId="11599"/>
    <cellStyle name="RowTitles1-Detail 2 3 2 2 7 3 3 2" xfId="11600"/>
    <cellStyle name="RowTitles1-Detail 2 3 2 2 7 3 3 2 2" xfId="11601"/>
    <cellStyle name="RowTitles1-Detail 2 3 2 2 7 3 4" xfId="11602"/>
    <cellStyle name="RowTitles1-Detail 2 3 2 2 7 3 4 2" xfId="11603"/>
    <cellStyle name="RowTitles1-Detail 2 3 2 2 7 3 5" xfId="11604"/>
    <cellStyle name="RowTitles1-Detail 2 3 2 2 7 4" xfId="11605"/>
    <cellStyle name="RowTitles1-Detail 2 3 2 2 7 4 2" xfId="11606"/>
    <cellStyle name="RowTitles1-Detail 2 3 2 2 7 5" xfId="11607"/>
    <cellStyle name="RowTitles1-Detail 2 3 2 2 7 5 2" xfId="11608"/>
    <cellStyle name="RowTitles1-Detail 2 3 2 2 7 5 2 2" xfId="11609"/>
    <cellStyle name="RowTitles1-Detail 2 3 2 2 7 5 3" xfId="11610"/>
    <cellStyle name="RowTitles1-Detail 2 3 2 2 7 6" xfId="11611"/>
    <cellStyle name="RowTitles1-Detail 2 3 2 2 7 6 2" xfId="11612"/>
    <cellStyle name="RowTitles1-Detail 2 3 2 2 7 6 2 2" xfId="11613"/>
    <cellStyle name="RowTitles1-Detail 2 3 2 2 7 7" xfId="11614"/>
    <cellStyle name="RowTitles1-Detail 2 3 2 2 7 7 2" xfId="11615"/>
    <cellStyle name="RowTitles1-Detail 2 3 2 2 7 8" xfId="11616"/>
    <cellStyle name="RowTitles1-Detail 2 3 2 2 8" xfId="11617"/>
    <cellStyle name="RowTitles1-Detail 2 3 2 2 8 2" xfId="11618"/>
    <cellStyle name="RowTitles1-Detail 2 3 2 2 8 2 2" xfId="11619"/>
    <cellStyle name="RowTitles1-Detail 2 3 2 2 8 2 2 2" xfId="11620"/>
    <cellStyle name="RowTitles1-Detail 2 3 2 2 8 2 2 2 2" xfId="11621"/>
    <cellStyle name="RowTitles1-Detail 2 3 2 2 8 2 2 3" xfId="11622"/>
    <cellStyle name="RowTitles1-Detail 2 3 2 2 8 2 3" xfId="11623"/>
    <cellStyle name="RowTitles1-Detail 2 3 2 2 8 2 3 2" xfId="11624"/>
    <cellStyle name="RowTitles1-Detail 2 3 2 2 8 2 3 2 2" xfId="11625"/>
    <cellStyle name="RowTitles1-Detail 2 3 2 2 8 2 4" xfId="11626"/>
    <cellStyle name="RowTitles1-Detail 2 3 2 2 8 2 4 2" xfId="11627"/>
    <cellStyle name="RowTitles1-Detail 2 3 2 2 8 2 5" xfId="11628"/>
    <cellStyle name="RowTitles1-Detail 2 3 2 2 8 3" xfId="11629"/>
    <cellStyle name="RowTitles1-Detail 2 3 2 2 8 3 2" xfId="11630"/>
    <cellStyle name="RowTitles1-Detail 2 3 2 2 8 3 2 2" xfId="11631"/>
    <cellStyle name="RowTitles1-Detail 2 3 2 2 8 3 2 2 2" xfId="11632"/>
    <cellStyle name="RowTitles1-Detail 2 3 2 2 8 3 2 3" xfId="11633"/>
    <cellStyle name="RowTitles1-Detail 2 3 2 2 8 3 3" xfId="11634"/>
    <cellStyle name="RowTitles1-Detail 2 3 2 2 8 3 3 2" xfId="11635"/>
    <cellStyle name="RowTitles1-Detail 2 3 2 2 8 3 3 2 2" xfId="11636"/>
    <cellStyle name="RowTitles1-Detail 2 3 2 2 8 3 4" xfId="11637"/>
    <cellStyle name="RowTitles1-Detail 2 3 2 2 8 3 4 2" xfId="11638"/>
    <cellStyle name="RowTitles1-Detail 2 3 2 2 8 3 5" xfId="11639"/>
    <cellStyle name="RowTitles1-Detail 2 3 2 2 8 4" xfId="11640"/>
    <cellStyle name="RowTitles1-Detail 2 3 2 2 8 4 2" xfId="11641"/>
    <cellStyle name="RowTitles1-Detail 2 3 2 2 8 4 2 2" xfId="11642"/>
    <cellStyle name="RowTitles1-Detail 2 3 2 2 8 4 3" xfId="11643"/>
    <cellStyle name="RowTitles1-Detail 2 3 2 2 8 5" xfId="11644"/>
    <cellStyle name="RowTitles1-Detail 2 3 2 2 8 5 2" xfId="11645"/>
    <cellStyle name="RowTitles1-Detail 2 3 2 2 8 5 2 2" xfId="11646"/>
    <cellStyle name="RowTitles1-Detail 2 3 2 2 8 6" xfId="11647"/>
    <cellStyle name="RowTitles1-Detail 2 3 2 2 8 6 2" xfId="11648"/>
    <cellStyle name="RowTitles1-Detail 2 3 2 2 8 7" xfId="11649"/>
    <cellStyle name="RowTitles1-Detail 2 3 2 2 9" xfId="11650"/>
    <cellStyle name="RowTitles1-Detail 2 3 2 2 9 2" xfId="11651"/>
    <cellStyle name="RowTitles1-Detail 2 3 2 2 9 2 2" xfId="11652"/>
    <cellStyle name="RowTitles1-Detail 2 3 2 2 9 2 2 2" xfId="11653"/>
    <cellStyle name="RowTitles1-Detail 2 3 2 2 9 2 2 2 2" xfId="11654"/>
    <cellStyle name="RowTitles1-Detail 2 3 2 2 9 2 2 3" xfId="11655"/>
    <cellStyle name="RowTitles1-Detail 2 3 2 2 9 2 3" xfId="11656"/>
    <cellStyle name="RowTitles1-Detail 2 3 2 2 9 2 3 2" xfId="11657"/>
    <cellStyle name="RowTitles1-Detail 2 3 2 2 9 2 3 2 2" xfId="11658"/>
    <cellStyle name="RowTitles1-Detail 2 3 2 2 9 2 4" xfId="11659"/>
    <cellStyle name="RowTitles1-Detail 2 3 2 2 9 2 4 2" xfId="11660"/>
    <cellStyle name="RowTitles1-Detail 2 3 2 2 9 2 5" xfId="11661"/>
    <cellStyle name="RowTitles1-Detail 2 3 2 2 9 3" xfId="11662"/>
    <cellStyle name="RowTitles1-Detail 2 3 2 2 9 3 2" xfId="11663"/>
    <cellStyle name="RowTitles1-Detail 2 3 2 2 9 3 2 2" xfId="11664"/>
    <cellStyle name="RowTitles1-Detail 2 3 2 2 9 3 2 2 2" xfId="11665"/>
    <cellStyle name="RowTitles1-Detail 2 3 2 2 9 3 2 3" xfId="11666"/>
    <cellStyle name="RowTitles1-Detail 2 3 2 2 9 3 3" xfId="11667"/>
    <cellStyle name="RowTitles1-Detail 2 3 2 2 9 3 3 2" xfId="11668"/>
    <cellStyle name="RowTitles1-Detail 2 3 2 2 9 3 3 2 2" xfId="11669"/>
    <cellStyle name="RowTitles1-Detail 2 3 2 2 9 3 4" xfId="11670"/>
    <cellStyle name="RowTitles1-Detail 2 3 2 2 9 3 4 2" xfId="11671"/>
    <cellStyle name="RowTitles1-Detail 2 3 2 2 9 3 5" xfId="11672"/>
    <cellStyle name="RowTitles1-Detail 2 3 2 2 9 4" xfId="11673"/>
    <cellStyle name="RowTitles1-Detail 2 3 2 2 9 4 2" xfId="11674"/>
    <cellStyle name="RowTitles1-Detail 2 3 2 2 9 4 2 2" xfId="11675"/>
    <cellStyle name="RowTitles1-Detail 2 3 2 2 9 4 3" xfId="11676"/>
    <cellStyle name="RowTitles1-Detail 2 3 2 2 9 5" xfId="11677"/>
    <cellStyle name="RowTitles1-Detail 2 3 2 2 9 5 2" xfId="11678"/>
    <cellStyle name="RowTitles1-Detail 2 3 2 2 9 5 2 2" xfId="11679"/>
    <cellStyle name="RowTitles1-Detail 2 3 2 2 9 6" xfId="11680"/>
    <cellStyle name="RowTitles1-Detail 2 3 2 2 9 6 2" xfId="11681"/>
    <cellStyle name="RowTitles1-Detail 2 3 2 2 9 7" xfId="11682"/>
    <cellStyle name="RowTitles1-Detail 2 3 2 2_STUD aligned by INSTIT" xfId="11683"/>
    <cellStyle name="RowTitles1-Detail 2 3 2 3" xfId="11684"/>
    <cellStyle name="RowTitles1-Detail 2 3 2 3 2" xfId="11685"/>
    <cellStyle name="RowTitles1-Detail 2 3 2 3 2 2" xfId="11686"/>
    <cellStyle name="RowTitles1-Detail 2 3 2 3 2 2 2" xfId="11687"/>
    <cellStyle name="RowTitles1-Detail 2 3 2 3 2 2 2 2" xfId="11688"/>
    <cellStyle name="RowTitles1-Detail 2 3 2 3 2 2 2 2 2" xfId="11689"/>
    <cellStyle name="RowTitles1-Detail 2 3 2 3 2 2 2 3" xfId="11690"/>
    <cellStyle name="RowTitles1-Detail 2 3 2 3 2 2 3" xfId="11691"/>
    <cellStyle name="RowTitles1-Detail 2 3 2 3 2 2 3 2" xfId="11692"/>
    <cellStyle name="RowTitles1-Detail 2 3 2 3 2 2 3 2 2" xfId="11693"/>
    <cellStyle name="RowTitles1-Detail 2 3 2 3 2 2 4" xfId="11694"/>
    <cellStyle name="RowTitles1-Detail 2 3 2 3 2 2 4 2" xfId="11695"/>
    <cellStyle name="RowTitles1-Detail 2 3 2 3 2 2 5" xfId="11696"/>
    <cellStyle name="RowTitles1-Detail 2 3 2 3 2 3" xfId="11697"/>
    <cellStyle name="RowTitles1-Detail 2 3 2 3 2 3 2" xfId="11698"/>
    <cellStyle name="RowTitles1-Detail 2 3 2 3 2 3 2 2" xfId="11699"/>
    <cellStyle name="RowTitles1-Detail 2 3 2 3 2 3 2 2 2" xfId="11700"/>
    <cellStyle name="RowTitles1-Detail 2 3 2 3 2 3 2 3" xfId="11701"/>
    <cellStyle name="RowTitles1-Detail 2 3 2 3 2 3 3" xfId="11702"/>
    <cellStyle name="RowTitles1-Detail 2 3 2 3 2 3 3 2" xfId="11703"/>
    <cellStyle name="RowTitles1-Detail 2 3 2 3 2 3 3 2 2" xfId="11704"/>
    <cellStyle name="RowTitles1-Detail 2 3 2 3 2 3 4" xfId="11705"/>
    <cellStyle name="RowTitles1-Detail 2 3 2 3 2 3 4 2" xfId="11706"/>
    <cellStyle name="RowTitles1-Detail 2 3 2 3 2 3 5" xfId="11707"/>
    <cellStyle name="RowTitles1-Detail 2 3 2 3 2 4" xfId="11708"/>
    <cellStyle name="RowTitles1-Detail 2 3 2 3 2 4 2" xfId="11709"/>
    <cellStyle name="RowTitles1-Detail 2 3 2 3 2 5" xfId="11710"/>
    <cellStyle name="RowTitles1-Detail 2 3 2 3 2 5 2" xfId="11711"/>
    <cellStyle name="RowTitles1-Detail 2 3 2 3 2 5 2 2" xfId="11712"/>
    <cellStyle name="RowTitles1-Detail 2 3 2 3 3" xfId="11713"/>
    <cellStyle name="RowTitles1-Detail 2 3 2 3 3 2" xfId="11714"/>
    <cellStyle name="RowTitles1-Detail 2 3 2 3 3 2 2" xfId="11715"/>
    <cellStyle name="RowTitles1-Detail 2 3 2 3 3 2 2 2" xfId="11716"/>
    <cellStyle name="RowTitles1-Detail 2 3 2 3 3 2 2 2 2" xfId="11717"/>
    <cellStyle name="RowTitles1-Detail 2 3 2 3 3 2 2 3" xfId="11718"/>
    <cellStyle name="RowTitles1-Detail 2 3 2 3 3 2 3" xfId="11719"/>
    <cellStyle name="RowTitles1-Detail 2 3 2 3 3 2 3 2" xfId="11720"/>
    <cellStyle name="RowTitles1-Detail 2 3 2 3 3 2 3 2 2" xfId="11721"/>
    <cellStyle name="RowTitles1-Detail 2 3 2 3 3 2 4" xfId="11722"/>
    <cellStyle name="RowTitles1-Detail 2 3 2 3 3 2 4 2" xfId="11723"/>
    <cellStyle name="RowTitles1-Detail 2 3 2 3 3 2 5" xfId="11724"/>
    <cellStyle name="RowTitles1-Detail 2 3 2 3 3 3" xfId="11725"/>
    <cellStyle name="RowTitles1-Detail 2 3 2 3 3 3 2" xfId="11726"/>
    <cellStyle name="RowTitles1-Detail 2 3 2 3 3 3 2 2" xfId="11727"/>
    <cellStyle name="RowTitles1-Detail 2 3 2 3 3 3 2 2 2" xfId="11728"/>
    <cellStyle name="RowTitles1-Detail 2 3 2 3 3 3 2 3" xfId="11729"/>
    <cellStyle name="RowTitles1-Detail 2 3 2 3 3 3 3" xfId="11730"/>
    <cellStyle name="RowTitles1-Detail 2 3 2 3 3 3 3 2" xfId="11731"/>
    <cellStyle name="RowTitles1-Detail 2 3 2 3 3 3 3 2 2" xfId="11732"/>
    <cellStyle name="RowTitles1-Detail 2 3 2 3 3 3 4" xfId="11733"/>
    <cellStyle name="RowTitles1-Detail 2 3 2 3 3 3 4 2" xfId="11734"/>
    <cellStyle name="RowTitles1-Detail 2 3 2 3 3 3 5" xfId="11735"/>
    <cellStyle name="RowTitles1-Detail 2 3 2 3 3 4" xfId="11736"/>
    <cellStyle name="RowTitles1-Detail 2 3 2 3 3 4 2" xfId="11737"/>
    <cellStyle name="RowTitles1-Detail 2 3 2 3 3 5" xfId="11738"/>
    <cellStyle name="RowTitles1-Detail 2 3 2 3 3 5 2" xfId="11739"/>
    <cellStyle name="RowTitles1-Detail 2 3 2 3 3 5 2 2" xfId="11740"/>
    <cellStyle name="RowTitles1-Detail 2 3 2 3 3 5 3" xfId="11741"/>
    <cellStyle name="RowTitles1-Detail 2 3 2 3 3 6" xfId="11742"/>
    <cellStyle name="RowTitles1-Detail 2 3 2 3 3 6 2" xfId="11743"/>
    <cellStyle name="RowTitles1-Detail 2 3 2 3 3 6 2 2" xfId="11744"/>
    <cellStyle name="RowTitles1-Detail 2 3 2 3 3 7" xfId="11745"/>
    <cellStyle name="RowTitles1-Detail 2 3 2 3 3 7 2" xfId="11746"/>
    <cellStyle name="RowTitles1-Detail 2 3 2 3 3 8" xfId="11747"/>
    <cellStyle name="RowTitles1-Detail 2 3 2 3 4" xfId="11748"/>
    <cellStyle name="RowTitles1-Detail 2 3 2 3 4 2" xfId="11749"/>
    <cellStyle name="RowTitles1-Detail 2 3 2 3 4 2 2" xfId="11750"/>
    <cellStyle name="RowTitles1-Detail 2 3 2 3 4 2 2 2" xfId="11751"/>
    <cellStyle name="RowTitles1-Detail 2 3 2 3 4 2 2 2 2" xfId="11752"/>
    <cellStyle name="RowTitles1-Detail 2 3 2 3 4 2 2 3" xfId="11753"/>
    <cellStyle name="RowTitles1-Detail 2 3 2 3 4 2 3" xfId="11754"/>
    <cellStyle name="RowTitles1-Detail 2 3 2 3 4 2 3 2" xfId="11755"/>
    <cellStyle name="RowTitles1-Detail 2 3 2 3 4 2 3 2 2" xfId="11756"/>
    <cellStyle name="RowTitles1-Detail 2 3 2 3 4 2 4" xfId="11757"/>
    <cellStyle name="RowTitles1-Detail 2 3 2 3 4 2 4 2" xfId="11758"/>
    <cellStyle name="RowTitles1-Detail 2 3 2 3 4 2 5" xfId="11759"/>
    <cellStyle name="RowTitles1-Detail 2 3 2 3 4 3" xfId="11760"/>
    <cellStyle name="RowTitles1-Detail 2 3 2 3 4 3 2" xfId="11761"/>
    <cellStyle name="RowTitles1-Detail 2 3 2 3 4 3 2 2" xfId="11762"/>
    <cellStyle name="RowTitles1-Detail 2 3 2 3 4 3 2 2 2" xfId="11763"/>
    <cellStyle name="RowTitles1-Detail 2 3 2 3 4 3 2 3" xfId="11764"/>
    <cellStyle name="RowTitles1-Detail 2 3 2 3 4 3 3" xfId="11765"/>
    <cellStyle name="RowTitles1-Detail 2 3 2 3 4 3 3 2" xfId="11766"/>
    <cellStyle name="RowTitles1-Detail 2 3 2 3 4 3 3 2 2" xfId="11767"/>
    <cellStyle name="RowTitles1-Detail 2 3 2 3 4 3 4" xfId="11768"/>
    <cellStyle name="RowTitles1-Detail 2 3 2 3 4 3 4 2" xfId="11769"/>
    <cellStyle name="RowTitles1-Detail 2 3 2 3 4 3 5" xfId="11770"/>
    <cellStyle name="RowTitles1-Detail 2 3 2 3 4 4" xfId="11771"/>
    <cellStyle name="RowTitles1-Detail 2 3 2 3 4 4 2" xfId="11772"/>
    <cellStyle name="RowTitles1-Detail 2 3 2 3 4 4 2 2" xfId="11773"/>
    <cellStyle name="RowTitles1-Detail 2 3 2 3 4 4 3" xfId="11774"/>
    <cellStyle name="RowTitles1-Detail 2 3 2 3 4 5" xfId="11775"/>
    <cellStyle name="RowTitles1-Detail 2 3 2 3 4 5 2" xfId="11776"/>
    <cellStyle name="RowTitles1-Detail 2 3 2 3 4 5 2 2" xfId="11777"/>
    <cellStyle name="RowTitles1-Detail 2 3 2 3 4 6" xfId="11778"/>
    <cellStyle name="RowTitles1-Detail 2 3 2 3 4 6 2" xfId="11779"/>
    <cellStyle name="RowTitles1-Detail 2 3 2 3 4 7" xfId="11780"/>
    <cellStyle name="RowTitles1-Detail 2 3 2 3 5" xfId="11781"/>
    <cellStyle name="RowTitles1-Detail 2 3 2 3 5 2" xfId="11782"/>
    <cellStyle name="RowTitles1-Detail 2 3 2 3 5 2 2" xfId="11783"/>
    <cellStyle name="RowTitles1-Detail 2 3 2 3 5 2 2 2" xfId="11784"/>
    <cellStyle name="RowTitles1-Detail 2 3 2 3 5 2 2 2 2" xfId="11785"/>
    <cellStyle name="RowTitles1-Detail 2 3 2 3 5 2 2 3" xfId="11786"/>
    <cellStyle name="RowTitles1-Detail 2 3 2 3 5 2 3" xfId="11787"/>
    <cellStyle name="RowTitles1-Detail 2 3 2 3 5 2 3 2" xfId="11788"/>
    <cellStyle name="RowTitles1-Detail 2 3 2 3 5 2 3 2 2" xfId="11789"/>
    <cellStyle name="RowTitles1-Detail 2 3 2 3 5 2 4" xfId="11790"/>
    <cellStyle name="RowTitles1-Detail 2 3 2 3 5 2 4 2" xfId="11791"/>
    <cellStyle name="RowTitles1-Detail 2 3 2 3 5 2 5" xfId="11792"/>
    <cellStyle name="RowTitles1-Detail 2 3 2 3 5 3" xfId="11793"/>
    <cellStyle name="RowTitles1-Detail 2 3 2 3 5 3 2" xfId="11794"/>
    <cellStyle name="RowTitles1-Detail 2 3 2 3 5 3 2 2" xfId="11795"/>
    <cellStyle name="RowTitles1-Detail 2 3 2 3 5 3 2 2 2" xfId="11796"/>
    <cellStyle name="RowTitles1-Detail 2 3 2 3 5 3 2 3" xfId="11797"/>
    <cellStyle name="RowTitles1-Detail 2 3 2 3 5 3 3" xfId="11798"/>
    <cellStyle name="RowTitles1-Detail 2 3 2 3 5 3 3 2" xfId="11799"/>
    <cellStyle name="RowTitles1-Detail 2 3 2 3 5 3 3 2 2" xfId="11800"/>
    <cellStyle name="RowTitles1-Detail 2 3 2 3 5 3 4" xfId="11801"/>
    <cellStyle name="RowTitles1-Detail 2 3 2 3 5 3 4 2" xfId="11802"/>
    <cellStyle name="RowTitles1-Detail 2 3 2 3 5 3 5" xfId="11803"/>
    <cellStyle name="RowTitles1-Detail 2 3 2 3 5 4" xfId="11804"/>
    <cellStyle name="RowTitles1-Detail 2 3 2 3 5 4 2" xfId="11805"/>
    <cellStyle name="RowTitles1-Detail 2 3 2 3 5 4 2 2" xfId="11806"/>
    <cellStyle name="RowTitles1-Detail 2 3 2 3 5 4 3" xfId="11807"/>
    <cellStyle name="RowTitles1-Detail 2 3 2 3 5 5" xfId="11808"/>
    <cellStyle name="RowTitles1-Detail 2 3 2 3 5 5 2" xfId="11809"/>
    <cellStyle name="RowTitles1-Detail 2 3 2 3 5 5 2 2" xfId="11810"/>
    <cellStyle name="RowTitles1-Detail 2 3 2 3 5 6" xfId="11811"/>
    <cellStyle name="RowTitles1-Detail 2 3 2 3 5 6 2" xfId="11812"/>
    <cellStyle name="RowTitles1-Detail 2 3 2 3 5 7" xfId="11813"/>
    <cellStyle name="RowTitles1-Detail 2 3 2 3 6" xfId="11814"/>
    <cellStyle name="RowTitles1-Detail 2 3 2 3 6 2" xfId="11815"/>
    <cellStyle name="RowTitles1-Detail 2 3 2 3 6 2 2" xfId="11816"/>
    <cellStyle name="RowTitles1-Detail 2 3 2 3 6 2 2 2" xfId="11817"/>
    <cellStyle name="RowTitles1-Detail 2 3 2 3 6 2 2 2 2" xfId="11818"/>
    <cellStyle name="RowTitles1-Detail 2 3 2 3 6 2 2 3" xfId="11819"/>
    <cellStyle name="RowTitles1-Detail 2 3 2 3 6 2 3" xfId="11820"/>
    <cellStyle name="RowTitles1-Detail 2 3 2 3 6 2 3 2" xfId="11821"/>
    <cellStyle name="RowTitles1-Detail 2 3 2 3 6 2 3 2 2" xfId="11822"/>
    <cellStyle name="RowTitles1-Detail 2 3 2 3 6 2 4" xfId="11823"/>
    <cellStyle name="RowTitles1-Detail 2 3 2 3 6 2 4 2" xfId="11824"/>
    <cellStyle name="RowTitles1-Detail 2 3 2 3 6 2 5" xfId="11825"/>
    <cellStyle name="RowTitles1-Detail 2 3 2 3 6 3" xfId="11826"/>
    <cellStyle name="RowTitles1-Detail 2 3 2 3 6 3 2" xfId="11827"/>
    <cellStyle name="RowTitles1-Detail 2 3 2 3 6 3 2 2" xfId="11828"/>
    <cellStyle name="RowTitles1-Detail 2 3 2 3 6 3 2 2 2" xfId="11829"/>
    <cellStyle name="RowTitles1-Detail 2 3 2 3 6 3 2 3" xfId="11830"/>
    <cellStyle name="RowTitles1-Detail 2 3 2 3 6 3 3" xfId="11831"/>
    <cellStyle name="RowTitles1-Detail 2 3 2 3 6 3 3 2" xfId="11832"/>
    <cellStyle name="RowTitles1-Detail 2 3 2 3 6 3 3 2 2" xfId="11833"/>
    <cellStyle name="RowTitles1-Detail 2 3 2 3 6 3 4" xfId="11834"/>
    <cellStyle name="RowTitles1-Detail 2 3 2 3 6 3 4 2" xfId="11835"/>
    <cellStyle name="RowTitles1-Detail 2 3 2 3 6 3 5" xfId="11836"/>
    <cellStyle name="RowTitles1-Detail 2 3 2 3 6 4" xfId="11837"/>
    <cellStyle name="RowTitles1-Detail 2 3 2 3 6 4 2" xfId="11838"/>
    <cellStyle name="RowTitles1-Detail 2 3 2 3 6 4 2 2" xfId="11839"/>
    <cellStyle name="RowTitles1-Detail 2 3 2 3 6 4 3" xfId="11840"/>
    <cellStyle name="RowTitles1-Detail 2 3 2 3 6 5" xfId="11841"/>
    <cellStyle name="RowTitles1-Detail 2 3 2 3 6 5 2" xfId="11842"/>
    <cellStyle name="RowTitles1-Detail 2 3 2 3 6 5 2 2" xfId="11843"/>
    <cellStyle name="RowTitles1-Detail 2 3 2 3 6 6" xfId="11844"/>
    <cellStyle name="RowTitles1-Detail 2 3 2 3 6 6 2" xfId="11845"/>
    <cellStyle name="RowTitles1-Detail 2 3 2 3 6 7" xfId="11846"/>
    <cellStyle name="RowTitles1-Detail 2 3 2 3 7" xfId="11847"/>
    <cellStyle name="RowTitles1-Detail 2 3 2 3 7 2" xfId="11848"/>
    <cellStyle name="RowTitles1-Detail 2 3 2 3 7 2 2" xfId="11849"/>
    <cellStyle name="RowTitles1-Detail 2 3 2 3 7 2 2 2" xfId="11850"/>
    <cellStyle name="RowTitles1-Detail 2 3 2 3 7 2 3" xfId="11851"/>
    <cellStyle name="RowTitles1-Detail 2 3 2 3 7 3" xfId="11852"/>
    <cellStyle name="RowTitles1-Detail 2 3 2 3 7 3 2" xfId="11853"/>
    <cellStyle name="RowTitles1-Detail 2 3 2 3 7 3 2 2" xfId="11854"/>
    <cellStyle name="RowTitles1-Detail 2 3 2 3 7 4" xfId="11855"/>
    <cellStyle name="RowTitles1-Detail 2 3 2 3 7 4 2" xfId="11856"/>
    <cellStyle name="RowTitles1-Detail 2 3 2 3 7 5" xfId="11857"/>
    <cellStyle name="RowTitles1-Detail 2 3 2 3 8" xfId="11858"/>
    <cellStyle name="RowTitles1-Detail 2 3 2 3 8 2" xfId="11859"/>
    <cellStyle name="RowTitles1-Detail 2 3 2 3 9" xfId="11860"/>
    <cellStyle name="RowTitles1-Detail 2 3 2 3 9 2" xfId="11861"/>
    <cellStyle name="RowTitles1-Detail 2 3 2 3 9 2 2" xfId="11862"/>
    <cellStyle name="RowTitles1-Detail 2 3 2 3_STUD aligned by INSTIT" xfId="11863"/>
    <cellStyle name="RowTitles1-Detail 2 3 2 4" xfId="11864"/>
    <cellStyle name="RowTitles1-Detail 2 3 2 4 2" xfId="11865"/>
    <cellStyle name="RowTitles1-Detail 2 3 2 4 2 2" xfId="11866"/>
    <cellStyle name="RowTitles1-Detail 2 3 2 4 2 2 2" xfId="11867"/>
    <cellStyle name="RowTitles1-Detail 2 3 2 4 2 2 2 2" xfId="11868"/>
    <cellStyle name="RowTitles1-Detail 2 3 2 4 2 2 2 2 2" xfId="11869"/>
    <cellStyle name="RowTitles1-Detail 2 3 2 4 2 2 2 3" xfId="11870"/>
    <cellStyle name="RowTitles1-Detail 2 3 2 4 2 2 3" xfId="11871"/>
    <cellStyle name="RowTitles1-Detail 2 3 2 4 2 2 3 2" xfId="11872"/>
    <cellStyle name="RowTitles1-Detail 2 3 2 4 2 2 3 2 2" xfId="11873"/>
    <cellStyle name="RowTitles1-Detail 2 3 2 4 2 2 4" xfId="11874"/>
    <cellStyle name="RowTitles1-Detail 2 3 2 4 2 2 4 2" xfId="11875"/>
    <cellStyle name="RowTitles1-Detail 2 3 2 4 2 2 5" xfId="11876"/>
    <cellStyle name="RowTitles1-Detail 2 3 2 4 2 3" xfId="11877"/>
    <cellStyle name="RowTitles1-Detail 2 3 2 4 2 3 2" xfId="11878"/>
    <cellStyle name="RowTitles1-Detail 2 3 2 4 2 3 2 2" xfId="11879"/>
    <cellStyle name="RowTitles1-Detail 2 3 2 4 2 3 2 2 2" xfId="11880"/>
    <cellStyle name="RowTitles1-Detail 2 3 2 4 2 3 2 3" xfId="11881"/>
    <cellStyle name="RowTitles1-Detail 2 3 2 4 2 3 3" xfId="11882"/>
    <cellStyle name="RowTitles1-Detail 2 3 2 4 2 3 3 2" xfId="11883"/>
    <cellStyle name="RowTitles1-Detail 2 3 2 4 2 3 3 2 2" xfId="11884"/>
    <cellStyle name="RowTitles1-Detail 2 3 2 4 2 3 4" xfId="11885"/>
    <cellStyle name="RowTitles1-Detail 2 3 2 4 2 3 4 2" xfId="11886"/>
    <cellStyle name="RowTitles1-Detail 2 3 2 4 2 3 5" xfId="11887"/>
    <cellStyle name="RowTitles1-Detail 2 3 2 4 2 4" xfId="11888"/>
    <cellStyle name="RowTitles1-Detail 2 3 2 4 2 4 2" xfId="11889"/>
    <cellStyle name="RowTitles1-Detail 2 3 2 4 2 5" xfId="11890"/>
    <cellStyle name="RowTitles1-Detail 2 3 2 4 2 5 2" xfId="11891"/>
    <cellStyle name="RowTitles1-Detail 2 3 2 4 2 5 2 2" xfId="11892"/>
    <cellStyle name="RowTitles1-Detail 2 3 2 4 2 5 3" xfId="11893"/>
    <cellStyle name="RowTitles1-Detail 2 3 2 4 2 6" xfId="11894"/>
    <cellStyle name="RowTitles1-Detail 2 3 2 4 2 6 2" xfId="11895"/>
    <cellStyle name="RowTitles1-Detail 2 3 2 4 2 6 2 2" xfId="11896"/>
    <cellStyle name="RowTitles1-Detail 2 3 2 4 2 7" xfId="11897"/>
    <cellStyle name="RowTitles1-Detail 2 3 2 4 2 7 2" xfId="11898"/>
    <cellStyle name="RowTitles1-Detail 2 3 2 4 2 8" xfId="11899"/>
    <cellStyle name="RowTitles1-Detail 2 3 2 4 3" xfId="11900"/>
    <cellStyle name="RowTitles1-Detail 2 3 2 4 3 2" xfId="11901"/>
    <cellStyle name="RowTitles1-Detail 2 3 2 4 3 2 2" xfId="11902"/>
    <cellStyle name="RowTitles1-Detail 2 3 2 4 3 2 2 2" xfId="11903"/>
    <cellStyle name="RowTitles1-Detail 2 3 2 4 3 2 2 2 2" xfId="11904"/>
    <cellStyle name="RowTitles1-Detail 2 3 2 4 3 2 2 3" xfId="11905"/>
    <cellStyle name="RowTitles1-Detail 2 3 2 4 3 2 3" xfId="11906"/>
    <cellStyle name="RowTitles1-Detail 2 3 2 4 3 2 3 2" xfId="11907"/>
    <cellStyle name="RowTitles1-Detail 2 3 2 4 3 2 3 2 2" xfId="11908"/>
    <cellStyle name="RowTitles1-Detail 2 3 2 4 3 2 4" xfId="11909"/>
    <cellStyle name="RowTitles1-Detail 2 3 2 4 3 2 4 2" xfId="11910"/>
    <cellStyle name="RowTitles1-Detail 2 3 2 4 3 2 5" xfId="11911"/>
    <cellStyle name="RowTitles1-Detail 2 3 2 4 3 3" xfId="11912"/>
    <cellStyle name="RowTitles1-Detail 2 3 2 4 3 3 2" xfId="11913"/>
    <cellStyle name="RowTitles1-Detail 2 3 2 4 3 3 2 2" xfId="11914"/>
    <cellStyle name="RowTitles1-Detail 2 3 2 4 3 3 2 2 2" xfId="11915"/>
    <cellStyle name="RowTitles1-Detail 2 3 2 4 3 3 2 3" xfId="11916"/>
    <cellStyle name="RowTitles1-Detail 2 3 2 4 3 3 3" xfId="11917"/>
    <cellStyle name="RowTitles1-Detail 2 3 2 4 3 3 3 2" xfId="11918"/>
    <cellStyle name="RowTitles1-Detail 2 3 2 4 3 3 3 2 2" xfId="11919"/>
    <cellStyle name="RowTitles1-Detail 2 3 2 4 3 3 4" xfId="11920"/>
    <cellStyle name="RowTitles1-Detail 2 3 2 4 3 3 4 2" xfId="11921"/>
    <cellStyle name="RowTitles1-Detail 2 3 2 4 3 3 5" xfId="11922"/>
    <cellStyle name="RowTitles1-Detail 2 3 2 4 3 4" xfId="11923"/>
    <cellStyle name="RowTitles1-Detail 2 3 2 4 3 4 2" xfId="11924"/>
    <cellStyle name="RowTitles1-Detail 2 3 2 4 3 5" xfId="11925"/>
    <cellStyle name="RowTitles1-Detail 2 3 2 4 3 5 2" xfId="11926"/>
    <cellStyle name="RowTitles1-Detail 2 3 2 4 3 5 2 2" xfId="11927"/>
    <cellStyle name="RowTitles1-Detail 2 3 2 4 4" xfId="11928"/>
    <cellStyle name="RowTitles1-Detail 2 3 2 4 4 2" xfId="11929"/>
    <cellStyle name="RowTitles1-Detail 2 3 2 4 4 2 2" xfId="11930"/>
    <cellStyle name="RowTitles1-Detail 2 3 2 4 4 2 2 2" xfId="11931"/>
    <cellStyle name="RowTitles1-Detail 2 3 2 4 4 2 2 2 2" xfId="11932"/>
    <cellStyle name="RowTitles1-Detail 2 3 2 4 4 2 2 3" xfId="11933"/>
    <cellStyle name="RowTitles1-Detail 2 3 2 4 4 2 3" xfId="11934"/>
    <cellStyle name="RowTitles1-Detail 2 3 2 4 4 2 3 2" xfId="11935"/>
    <cellStyle name="RowTitles1-Detail 2 3 2 4 4 2 3 2 2" xfId="11936"/>
    <cellStyle name="RowTitles1-Detail 2 3 2 4 4 2 4" xfId="11937"/>
    <cellStyle name="RowTitles1-Detail 2 3 2 4 4 2 4 2" xfId="11938"/>
    <cellStyle name="RowTitles1-Detail 2 3 2 4 4 2 5" xfId="11939"/>
    <cellStyle name="RowTitles1-Detail 2 3 2 4 4 3" xfId="11940"/>
    <cellStyle name="RowTitles1-Detail 2 3 2 4 4 3 2" xfId="11941"/>
    <cellStyle name="RowTitles1-Detail 2 3 2 4 4 3 2 2" xfId="11942"/>
    <cellStyle name="RowTitles1-Detail 2 3 2 4 4 3 2 2 2" xfId="11943"/>
    <cellStyle name="RowTitles1-Detail 2 3 2 4 4 3 2 3" xfId="11944"/>
    <cellStyle name="RowTitles1-Detail 2 3 2 4 4 3 3" xfId="11945"/>
    <cellStyle name="RowTitles1-Detail 2 3 2 4 4 3 3 2" xfId="11946"/>
    <cellStyle name="RowTitles1-Detail 2 3 2 4 4 3 3 2 2" xfId="11947"/>
    <cellStyle name="RowTitles1-Detail 2 3 2 4 4 3 4" xfId="11948"/>
    <cellStyle name="RowTitles1-Detail 2 3 2 4 4 3 4 2" xfId="11949"/>
    <cellStyle name="RowTitles1-Detail 2 3 2 4 4 3 5" xfId="11950"/>
    <cellStyle name="RowTitles1-Detail 2 3 2 4 4 4" xfId="11951"/>
    <cellStyle name="RowTitles1-Detail 2 3 2 4 4 4 2" xfId="11952"/>
    <cellStyle name="RowTitles1-Detail 2 3 2 4 4 4 2 2" xfId="11953"/>
    <cellStyle name="RowTitles1-Detail 2 3 2 4 4 4 3" xfId="11954"/>
    <cellStyle name="RowTitles1-Detail 2 3 2 4 4 5" xfId="11955"/>
    <cellStyle name="RowTitles1-Detail 2 3 2 4 4 5 2" xfId="11956"/>
    <cellStyle name="RowTitles1-Detail 2 3 2 4 4 5 2 2" xfId="11957"/>
    <cellStyle name="RowTitles1-Detail 2 3 2 4 4 6" xfId="11958"/>
    <cellStyle name="RowTitles1-Detail 2 3 2 4 4 6 2" xfId="11959"/>
    <cellStyle name="RowTitles1-Detail 2 3 2 4 4 7" xfId="11960"/>
    <cellStyle name="RowTitles1-Detail 2 3 2 4 5" xfId="11961"/>
    <cellStyle name="RowTitles1-Detail 2 3 2 4 5 2" xfId="11962"/>
    <cellStyle name="RowTitles1-Detail 2 3 2 4 5 2 2" xfId="11963"/>
    <cellStyle name="RowTitles1-Detail 2 3 2 4 5 2 2 2" xfId="11964"/>
    <cellStyle name="RowTitles1-Detail 2 3 2 4 5 2 2 2 2" xfId="11965"/>
    <cellStyle name="RowTitles1-Detail 2 3 2 4 5 2 2 3" xfId="11966"/>
    <cellStyle name="RowTitles1-Detail 2 3 2 4 5 2 3" xfId="11967"/>
    <cellStyle name="RowTitles1-Detail 2 3 2 4 5 2 3 2" xfId="11968"/>
    <cellStyle name="RowTitles1-Detail 2 3 2 4 5 2 3 2 2" xfId="11969"/>
    <cellStyle name="RowTitles1-Detail 2 3 2 4 5 2 4" xfId="11970"/>
    <cellStyle name="RowTitles1-Detail 2 3 2 4 5 2 4 2" xfId="11971"/>
    <cellStyle name="RowTitles1-Detail 2 3 2 4 5 2 5" xfId="11972"/>
    <cellStyle name="RowTitles1-Detail 2 3 2 4 5 3" xfId="11973"/>
    <cellStyle name="RowTitles1-Detail 2 3 2 4 5 3 2" xfId="11974"/>
    <cellStyle name="RowTitles1-Detail 2 3 2 4 5 3 2 2" xfId="11975"/>
    <cellStyle name="RowTitles1-Detail 2 3 2 4 5 3 2 2 2" xfId="11976"/>
    <cellStyle name="RowTitles1-Detail 2 3 2 4 5 3 2 3" xfId="11977"/>
    <cellStyle name="RowTitles1-Detail 2 3 2 4 5 3 3" xfId="11978"/>
    <cellStyle name="RowTitles1-Detail 2 3 2 4 5 3 3 2" xfId="11979"/>
    <cellStyle name="RowTitles1-Detail 2 3 2 4 5 3 3 2 2" xfId="11980"/>
    <cellStyle name="RowTitles1-Detail 2 3 2 4 5 3 4" xfId="11981"/>
    <cellStyle name="RowTitles1-Detail 2 3 2 4 5 3 4 2" xfId="11982"/>
    <cellStyle name="RowTitles1-Detail 2 3 2 4 5 3 5" xfId="11983"/>
    <cellStyle name="RowTitles1-Detail 2 3 2 4 5 4" xfId="11984"/>
    <cellStyle name="RowTitles1-Detail 2 3 2 4 5 4 2" xfId="11985"/>
    <cellStyle name="RowTitles1-Detail 2 3 2 4 5 4 2 2" xfId="11986"/>
    <cellStyle name="RowTitles1-Detail 2 3 2 4 5 4 3" xfId="11987"/>
    <cellStyle name="RowTitles1-Detail 2 3 2 4 5 5" xfId="11988"/>
    <cellStyle name="RowTitles1-Detail 2 3 2 4 5 5 2" xfId="11989"/>
    <cellStyle name="RowTitles1-Detail 2 3 2 4 5 5 2 2" xfId="11990"/>
    <cellStyle name="RowTitles1-Detail 2 3 2 4 5 6" xfId="11991"/>
    <cellStyle name="RowTitles1-Detail 2 3 2 4 5 6 2" xfId="11992"/>
    <cellStyle name="RowTitles1-Detail 2 3 2 4 5 7" xfId="11993"/>
    <cellStyle name="RowTitles1-Detail 2 3 2 4 6" xfId="11994"/>
    <cellStyle name="RowTitles1-Detail 2 3 2 4 6 2" xfId="11995"/>
    <cellStyle name="RowTitles1-Detail 2 3 2 4 6 2 2" xfId="11996"/>
    <cellStyle name="RowTitles1-Detail 2 3 2 4 6 2 2 2" xfId="11997"/>
    <cellStyle name="RowTitles1-Detail 2 3 2 4 6 2 2 2 2" xfId="11998"/>
    <cellStyle name="RowTitles1-Detail 2 3 2 4 6 2 2 3" xfId="11999"/>
    <cellStyle name="RowTitles1-Detail 2 3 2 4 6 2 3" xfId="12000"/>
    <cellStyle name="RowTitles1-Detail 2 3 2 4 6 2 3 2" xfId="12001"/>
    <cellStyle name="RowTitles1-Detail 2 3 2 4 6 2 3 2 2" xfId="12002"/>
    <cellStyle name="RowTitles1-Detail 2 3 2 4 6 2 4" xfId="12003"/>
    <cellStyle name="RowTitles1-Detail 2 3 2 4 6 2 4 2" xfId="12004"/>
    <cellStyle name="RowTitles1-Detail 2 3 2 4 6 2 5" xfId="12005"/>
    <cellStyle name="RowTitles1-Detail 2 3 2 4 6 3" xfId="12006"/>
    <cellStyle name="RowTitles1-Detail 2 3 2 4 6 3 2" xfId="12007"/>
    <cellStyle name="RowTitles1-Detail 2 3 2 4 6 3 2 2" xfId="12008"/>
    <cellStyle name="RowTitles1-Detail 2 3 2 4 6 3 2 2 2" xfId="12009"/>
    <cellStyle name="RowTitles1-Detail 2 3 2 4 6 3 2 3" xfId="12010"/>
    <cellStyle name="RowTitles1-Detail 2 3 2 4 6 3 3" xfId="12011"/>
    <cellStyle name="RowTitles1-Detail 2 3 2 4 6 3 3 2" xfId="12012"/>
    <cellStyle name="RowTitles1-Detail 2 3 2 4 6 3 3 2 2" xfId="12013"/>
    <cellStyle name="RowTitles1-Detail 2 3 2 4 6 3 4" xfId="12014"/>
    <cellStyle name="RowTitles1-Detail 2 3 2 4 6 3 4 2" xfId="12015"/>
    <cellStyle name="RowTitles1-Detail 2 3 2 4 6 3 5" xfId="12016"/>
    <cellStyle name="RowTitles1-Detail 2 3 2 4 6 4" xfId="12017"/>
    <cellStyle name="RowTitles1-Detail 2 3 2 4 6 4 2" xfId="12018"/>
    <cellStyle name="RowTitles1-Detail 2 3 2 4 6 4 2 2" xfId="12019"/>
    <cellStyle name="RowTitles1-Detail 2 3 2 4 6 4 3" xfId="12020"/>
    <cellStyle name="RowTitles1-Detail 2 3 2 4 6 5" xfId="12021"/>
    <cellStyle name="RowTitles1-Detail 2 3 2 4 6 5 2" xfId="12022"/>
    <cellStyle name="RowTitles1-Detail 2 3 2 4 6 5 2 2" xfId="12023"/>
    <cellStyle name="RowTitles1-Detail 2 3 2 4 6 6" xfId="12024"/>
    <cellStyle name="RowTitles1-Detail 2 3 2 4 6 6 2" xfId="12025"/>
    <cellStyle name="RowTitles1-Detail 2 3 2 4 6 7" xfId="12026"/>
    <cellStyle name="RowTitles1-Detail 2 3 2 4 7" xfId="12027"/>
    <cellStyle name="RowTitles1-Detail 2 3 2 4 7 2" xfId="12028"/>
    <cellStyle name="RowTitles1-Detail 2 3 2 4 7 2 2" xfId="12029"/>
    <cellStyle name="RowTitles1-Detail 2 3 2 4 7 2 2 2" xfId="12030"/>
    <cellStyle name="RowTitles1-Detail 2 3 2 4 7 2 3" xfId="12031"/>
    <cellStyle name="RowTitles1-Detail 2 3 2 4 7 3" xfId="12032"/>
    <cellStyle name="RowTitles1-Detail 2 3 2 4 7 3 2" xfId="12033"/>
    <cellStyle name="RowTitles1-Detail 2 3 2 4 7 3 2 2" xfId="12034"/>
    <cellStyle name="RowTitles1-Detail 2 3 2 4 7 4" xfId="12035"/>
    <cellStyle name="RowTitles1-Detail 2 3 2 4 7 4 2" xfId="12036"/>
    <cellStyle name="RowTitles1-Detail 2 3 2 4 7 5" xfId="12037"/>
    <cellStyle name="RowTitles1-Detail 2 3 2 4 8" xfId="12038"/>
    <cellStyle name="RowTitles1-Detail 2 3 2 4 8 2" xfId="12039"/>
    <cellStyle name="RowTitles1-Detail 2 3 2 4 8 2 2" xfId="12040"/>
    <cellStyle name="RowTitles1-Detail 2 3 2 4 8 2 2 2" xfId="12041"/>
    <cellStyle name="RowTitles1-Detail 2 3 2 4 8 2 3" xfId="12042"/>
    <cellStyle name="RowTitles1-Detail 2 3 2 4 8 3" xfId="12043"/>
    <cellStyle name="RowTitles1-Detail 2 3 2 4 8 3 2" xfId="12044"/>
    <cellStyle name="RowTitles1-Detail 2 3 2 4 8 3 2 2" xfId="12045"/>
    <cellStyle name="RowTitles1-Detail 2 3 2 4 8 4" xfId="12046"/>
    <cellStyle name="RowTitles1-Detail 2 3 2 4 8 4 2" xfId="12047"/>
    <cellStyle name="RowTitles1-Detail 2 3 2 4 8 5" xfId="12048"/>
    <cellStyle name="RowTitles1-Detail 2 3 2 4 9" xfId="12049"/>
    <cellStyle name="RowTitles1-Detail 2 3 2 4 9 2" xfId="12050"/>
    <cellStyle name="RowTitles1-Detail 2 3 2 4 9 2 2" xfId="12051"/>
    <cellStyle name="RowTitles1-Detail 2 3 2 4_STUD aligned by INSTIT" xfId="12052"/>
    <cellStyle name="RowTitles1-Detail 2 3 2 5" xfId="12053"/>
    <cellStyle name="RowTitles1-Detail 2 3 2 5 2" xfId="12054"/>
    <cellStyle name="RowTitles1-Detail 2 3 2 5 2 2" xfId="12055"/>
    <cellStyle name="RowTitles1-Detail 2 3 2 5 2 2 2" xfId="12056"/>
    <cellStyle name="RowTitles1-Detail 2 3 2 5 2 2 2 2" xfId="12057"/>
    <cellStyle name="RowTitles1-Detail 2 3 2 5 2 2 2 2 2" xfId="12058"/>
    <cellStyle name="RowTitles1-Detail 2 3 2 5 2 2 2 3" xfId="12059"/>
    <cellStyle name="RowTitles1-Detail 2 3 2 5 2 2 3" xfId="12060"/>
    <cellStyle name="RowTitles1-Detail 2 3 2 5 2 2 3 2" xfId="12061"/>
    <cellStyle name="RowTitles1-Detail 2 3 2 5 2 2 3 2 2" xfId="12062"/>
    <cellStyle name="RowTitles1-Detail 2 3 2 5 2 2 4" xfId="12063"/>
    <cellStyle name="RowTitles1-Detail 2 3 2 5 2 2 4 2" xfId="12064"/>
    <cellStyle name="RowTitles1-Detail 2 3 2 5 2 2 5" xfId="12065"/>
    <cellStyle name="RowTitles1-Detail 2 3 2 5 2 3" xfId="12066"/>
    <cellStyle name="RowTitles1-Detail 2 3 2 5 2 3 2" xfId="12067"/>
    <cellStyle name="RowTitles1-Detail 2 3 2 5 2 3 2 2" xfId="12068"/>
    <cellStyle name="RowTitles1-Detail 2 3 2 5 2 3 2 2 2" xfId="12069"/>
    <cellStyle name="RowTitles1-Detail 2 3 2 5 2 3 2 3" xfId="12070"/>
    <cellStyle name="RowTitles1-Detail 2 3 2 5 2 3 3" xfId="12071"/>
    <cellStyle name="RowTitles1-Detail 2 3 2 5 2 3 3 2" xfId="12072"/>
    <cellStyle name="RowTitles1-Detail 2 3 2 5 2 3 3 2 2" xfId="12073"/>
    <cellStyle name="RowTitles1-Detail 2 3 2 5 2 3 4" xfId="12074"/>
    <cellStyle name="RowTitles1-Detail 2 3 2 5 2 3 4 2" xfId="12075"/>
    <cellStyle name="RowTitles1-Detail 2 3 2 5 2 3 5" xfId="12076"/>
    <cellStyle name="RowTitles1-Detail 2 3 2 5 2 4" xfId="12077"/>
    <cellStyle name="RowTitles1-Detail 2 3 2 5 2 4 2" xfId="12078"/>
    <cellStyle name="RowTitles1-Detail 2 3 2 5 2 5" xfId="12079"/>
    <cellStyle name="RowTitles1-Detail 2 3 2 5 2 5 2" xfId="12080"/>
    <cellStyle name="RowTitles1-Detail 2 3 2 5 2 5 2 2" xfId="12081"/>
    <cellStyle name="RowTitles1-Detail 2 3 2 5 2 5 3" xfId="12082"/>
    <cellStyle name="RowTitles1-Detail 2 3 2 5 2 6" xfId="12083"/>
    <cellStyle name="RowTitles1-Detail 2 3 2 5 2 6 2" xfId="12084"/>
    <cellStyle name="RowTitles1-Detail 2 3 2 5 2 6 2 2" xfId="12085"/>
    <cellStyle name="RowTitles1-Detail 2 3 2 5 3" xfId="12086"/>
    <cellStyle name="RowTitles1-Detail 2 3 2 5 3 2" xfId="12087"/>
    <cellStyle name="RowTitles1-Detail 2 3 2 5 3 2 2" xfId="12088"/>
    <cellStyle name="RowTitles1-Detail 2 3 2 5 3 2 2 2" xfId="12089"/>
    <cellStyle name="RowTitles1-Detail 2 3 2 5 3 2 2 2 2" xfId="12090"/>
    <cellStyle name="RowTitles1-Detail 2 3 2 5 3 2 2 3" xfId="12091"/>
    <cellStyle name="RowTitles1-Detail 2 3 2 5 3 2 3" xfId="12092"/>
    <cellStyle name="RowTitles1-Detail 2 3 2 5 3 2 3 2" xfId="12093"/>
    <cellStyle name="RowTitles1-Detail 2 3 2 5 3 2 3 2 2" xfId="12094"/>
    <cellStyle name="RowTitles1-Detail 2 3 2 5 3 2 4" xfId="12095"/>
    <cellStyle name="RowTitles1-Detail 2 3 2 5 3 2 4 2" xfId="12096"/>
    <cellStyle name="RowTitles1-Detail 2 3 2 5 3 2 5" xfId="12097"/>
    <cellStyle name="RowTitles1-Detail 2 3 2 5 3 3" xfId="12098"/>
    <cellStyle name="RowTitles1-Detail 2 3 2 5 3 3 2" xfId="12099"/>
    <cellStyle name="RowTitles1-Detail 2 3 2 5 3 3 2 2" xfId="12100"/>
    <cellStyle name="RowTitles1-Detail 2 3 2 5 3 3 2 2 2" xfId="12101"/>
    <cellStyle name="RowTitles1-Detail 2 3 2 5 3 3 2 3" xfId="12102"/>
    <cellStyle name="RowTitles1-Detail 2 3 2 5 3 3 3" xfId="12103"/>
    <cellStyle name="RowTitles1-Detail 2 3 2 5 3 3 3 2" xfId="12104"/>
    <cellStyle name="RowTitles1-Detail 2 3 2 5 3 3 3 2 2" xfId="12105"/>
    <cellStyle name="RowTitles1-Detail 2 3 2 5 3 3 4" xfId="12106"/>
    <cellStyle name="RowTitles1-Detail 2 3 2 5 3 3 4 2" xfId="12107"/>
    <cellStyle name="RowTitles1-Detail 2 3 2 5 3 3 5" xfId="12108"/>
    <cellStyle name="RowTitles1-Detail 2 3 2 5 3 4" xfId="12109"/>
    <cellStyle name="RowTitles1-Detail 2 3 2 5 3 4 2" xfId="12110"/>
    <cellStyle name="RowTitles1-Detail 2 3 2 5 3 5" xfId="12111"/>
    <cellStyle name="RowTitles1-Detail 2 3 2 5 3 5 2" xfId="12112"/>
    <cellStyle name="RowTitles1-Detail 2 3 2 5 3 5 2 2" xfId="12113"/>
    <cellStyle name="RowTitles1-Detail 2 3 2 5 3 6" xfId="12114"/>
    <cellStyle name="RowTitles1-Detail 2 3 2 5 3 6 2" xfId="12115"/>
    <cellStyle name="RowTitles1-Detail 2 3 2 5 3 7" xfId="12116"/>
    <cellStyle name="RowTitles1-Detail 2 3 2 5 4" xfId="12117"/>
    <cellStyle name="RowTitles1-Detail 2 3 2 5 4 2" xfId="12118"/>
    <cellStyle name="RowTitles1-Detail 2 3 2 5 4 2 2" xfId="12119"/>
    <cellStyle name="RowTitles1-Detail 2 3 2 5 4 2 2 2" xfId="12120"/>
    <cellStyle name="RowTitles1-Detail 2 3 2 5 4 2 2 2 2" xfId="12121"/>
    <cellStyle name="RowTitles1-Detail 2 3 2 5 4 2 2 3" xfId="12122"/>
    <cellStyle name="RowTitles1-Detail 2 3 2 5 4 2 3" xfId="12123"/>
    <cellStyle name="RowTitles1-Detail 2 3 2 5 4 2 3 2" xfId="12124"/>
    <cellStyle name="RowTitles1-Detail 2 3 2 5 4 2 3 2 2" xfId="12125"/>
    <cellStyle name="RowTitles1-Detail 2 3 2 5 4 2 4" xfId="12126"/>
    <cellStyle name="RowTitles1-Detail 2 3 2 5 4 2 4 2" xfId="12127"/>
    <cellStyle name="RowTitles1-Detail 2 3 2 5 4 2 5" xfId="12128"/>
    <cellStyle name="RowTitles1-Detail 2 3 2 5 4 3" xfId="12129"/>
    <cellStyle name="RowTitles1-Detail 2 3 2 5 4 3 2" xfId="12130"/>
    <cellStyle name="RowTitles1-Detail 2 3 2 5 4 3 2 2" xfId="12131"/>
    <cellStyle name="RowTitles1-Detail 2 3 2 5 4 3 2 2 2" xfId="12132"/>
    <cellStyle name="RowTitles1-Detail 2 3 2 5 4 3 2 3" xfId="12133"/>
    <cellStyle name="RowTitles1-Detail 2 3 2 5 4 3 3" xfId="12134"/>
    <cellStyle name="RowTitles1-Detail 2 3 2 5 4 3 3 2" xfId="12135"/>
    <cellStyle name="RowTitles1-Detail 2 3 2 5 4 3 3 2 2" xfId="12136"/>
    <cellStyle name="RowTitles1-Detail 2 3 2 5 4 3 4" xfId="12137"/>
    <cellStyle name="RowTitles1-Detail 2 3 2 5 4 3 4 2" xfId="12138"/>
    <cellStyle name="RowTitles1-Detail 2 3 2 5 4 3 5" xfId="12139"/>
    <cellStyle name="RowTitles1-Detail 2 3 2 5 4 4" xfId="12140"/>
    <cellStyle name="RowTitles1-Detail 2 3 2 5 4 4 2" xfId="12141"/>
    <cellStyle name="RowTitles1-Detail 2 3 2 5 4 5" xfId="12142"/>
    <cellStyle name="RowTitles1-Detail 2 3 2 5 4 5 2" xfId="12143"/>
    <cellStyle name="RowTitles1-Detail 2 3 2 5 4 5 2 2" xfId="12144"/>
    <cellStyle name="RowTitles1-Detail 2 3 2 5 4 5 3" xfId="12145"/>
    <cellStyle name="RowTitles1-Detail 2 3 2 5 4 6" xfId="12146"/>
    <cellStyle name="RowTitles1-Detail 2 3 2 5 4 6 2" xfId="12147"/>
    <cellStyle name="RowTitles1-Detail 2 3 2 5 4 6 2 2" xfId="12148"/>
    <cellStyle name="RowTitles1-Detail 2 3 2 5 4 7" xfId="12149"/>
    <cellStyle name="RowTitles1-Detail 2 3 2 5 4 7 2" xfId="12150"/>
    <cellStyle name="RowTitles1-Detail 2 3 2 5 4 8" xfId="12151"/>
    <cellStyle name="RowTitles1-Detail 2 3 2 5 5" xfId="12152"/>
    <cellStyle name="RowTitles1-Detail 2 3 2 5 5 2" xfId="12153"/>
    <cellStyle name="RowTitles1-Detail 2 3 2 5 5 2 2" xfId="12154"/>
    <cellStyle name="RowTitles1-Detail 2 3 2 5 5 2 2 2" xfId="12155"/>
    <cellStyle name="RowTitles1-Detail 2 3 2 5 5 2 2 2 2" xfId="12156"/>
    <cellStyle name="RowTitles1-Detail 2 3 2 5 5 2 2 3" xfId="12157"/>
    <cellStyle name="RowTitles1-Detail 2 3 2 5 5 2 3" xfId="12158"/>
    <cellStyle name="RowTitles1-Detail 2 3 2 5 5 2 3 2" xfId="12159"/>
    <cellStyle name="RowTitles1-Detail 2 3 2 5 5 2 3 2 2" xfId="12160"/>
    <cellStyle name="RowTitles1-Detail 2 3 2 5 5 2 4" xfId="12161"/>
    <cellStyle name="RowTitles1-Detail 2 3 2 5 5 2 4 2" xfId="12162"/>
    <cellStyle name="RowTitles1-Detail 2 3 2 5 5 2 5" xfId="12163"/>
    <cellStyle name="RowTitles1-Detail 2 3 2 5 5 3" xfId="12164"/>
    <cellStyle name="RowTitles1-Detail 2 3 2 5 5 3 2" xfId="12165"/>
    <cellStyle name="RowTitles1-Detail 2 3 2 5 5 3 2 2" xfId="12166"/>
    <cellStyle name="RowTitles1-Detail 2 3 2 5 5 3 2 2 2" xfId="12167"/>
    <cellStyle name="RowTitles1-Detail 2 3 2 5 5 3 2 3" xfId="12168"/>
    <cellStyle name="RowTitles1-Detail 2 3 2 5 5 3 3" xfId="12169"/>
    <cellStyle name="RowTitles1-Detail 2 3 2 5 5 3 3 2" xfId="12170"/>
    <cellStyle name="RowTitles1-Detail 2 3 2 5 5 3 3 2 2" xfId="12171"/>
    <cellStyle name="RowTitles1-Detail 2 3 2 5 5 3 4" xfId="12172"/>
    <cellStyle name="RowTitles1-Detail 2 3 2 5 5 3 4 2" xfId="12173"/>
    <cellStyle name="RowTitles1-Detail 2 3 2 5 5 3 5" xfId="12174"/>
    <cellStyle name="RowTitles1-Detail 2 3 2 5 5 4" xfId="12175"/>
    <cellStyle name="RowTitles1-Detail 2 3 2 5 5 4 2" xfId="12176"/>
    <cellStyle name="RowTitles1-Detail 2 3 2 5 5 4 2 2" xfId="12177"/>
    <cellStyle name="RowTitles1-Detail 2 3 2 5 5 4 3" xfId="12178"/>
    <cellStyle name="RowTitles1-Detail 2 3 2 5 5 5" xfId="12179"/>
    <cellStyle name="RowTitles1-Detail 2 3 2 5 5 5 2" xfId="12180"/>
    <cellStyle name="RowTitles1-Detail 2 3 2 5 5 5 2 2" xfId="12181"/>
    <cellStyle name="RowTitles1-Detail 2 3 2 5 5 6" xfId="12182"/>
    <cellStyle name="RowTitles1-Detail 2 3 2 5 5 6 2" xfId="12183"/>
    <cellStyle name="RowTitles1-Detail 2 3 2 5 5 7" xfId="12184"/>
    <cellStyle name="RowTitles1-Detail 2 3 2 5 6" xfId="12185"/>
    <cellStyle name="RowTitles1-Detail 2 3 2 5 6 2" xfId="12186"/>
    <cellStyle name="RowTitles1-Detail 2 3 2 5 6 2 2" xfId="12187"/>
    <cellStyle name="RowTitles1-Detail 2 3 2 5 6 2 2 2" xfId="12188"/>
    <cellStyle name="RowTitles1-Detail 2 3 2 5 6 2 2 2 2" xfId="12189"/>
    <cellStyle name="RowTitles1-Detail 2 3 2 5 6 2 2 3" xfId="12190"/>
    <cellStyle name="RowTitles1-Detail 2 3 2 5 6 2 3" xfId="12191"/>
    <cellStyle name="RowTitles1-Detail 2 3 2 5 6 2 3 2" xfId="12192"/>
    <cellStyle name="RowTitles1-Detail 2 3 2 5 6 2 3 2 2" xfId="12193"/>
    <cellStyle name="RowTitles1-Detail 2 3 2 5 6 2 4" xfId="12194"/>
    <cellStyle name="RowTitles1-Detail 2 3 2 5 6 2 4 2" xfId="12195"/>
    <cellStyle name="RowTitles1-Detail 2 3 2 5 6 2 5" xfId="12196"/>
    <cellStyle name="RowTitles1-Detail 2 3 2 5 6 3" xfId="12197"/>
    <cellStyle name="RowTitles1-Detail 2 3 2 5 6 3 2" xfId="12198"/>
    <cellStyle name="RowTitles1-Detail 2 3 2 5 6 3 2 2" xfId="12199"/>
    <cellStyle name="RowTitles1-Detail 2 3 2 5 6 3 2 2 2" xfId="12200"/>
    <cellStyle name="RowTitles1-Detail 2 3 2 5 6 3 2 3" xfId="12201"/>
    <cellStyle name="RowTitles1-Detail 2 3 2 5 6 3 3" xfId="12202"/>
    <cellStyle name="RowTitles1-Detail 2 3 2 5 6 3 3 2" xfId="12203"/>
    <cellStyle name="RowTitles1-Detail 2 3 2 5 6 3 3 2 2" xfId="12204"/>
    <cellStyle name="RowTitles1-Detail 2 3 2 5 6 3 4" xfId="12205"/>
    <cellStyle name="RowTitles1-Detail 2 3 2 5 6 3 4 2" xfId="12206"/>
    <cellStyle name="RowTitles1-Detail 2 3 2 5 6 3 5" xfId="12207"/>
    <cellStyle name="RowTitles1-Detail 2 3 2 5 6 4" xfId="12208"/>
    <cellStyle name="RowTitles1-Detail 2 3 2 5 6 4 2" xfId="12209"/>
    <cellStyle name="RowTitles1-Detail 2 3 2 5 6 4 2 2" xfId="12210"/>
    <cellStyle name="RowTitles1-Detail 2 3 2 5 6 4 3" xfId="12211"/>
    <cellStyle name="RowTitles1-Detail 2 3 2 5 6 5" xfId="12212"/>
    <cellStyle name="RowTitles1-Detail 2 3 2 5 6 5 2" xfId="12213"/>
    <cellStyle name="RowTitles1-Detail 2 3 2 5 6 5 2 2" xfId="12214"/>
    <cellStyle name="RowTitles1-Detail 2 3 2 5 6 6" xfId="12215"/>
    <cellStyle name="RowTitles1-Detail 2 3 2 5 6 6 2" xfId="12216"/>
    <cellStyle name="RowTitles1-Detail 2 3 2 5 6 7" xfId="12217"/>
    <cellStyle name="RowTitles1-Detail 2 3 2 5 7" xfId="12218"/>
    <cellStyle name="RowTitles1-Detail 2 3 2 5 7 2" xfId="12219"/>
    <cellStyle name="RowTitles1-Detail 2 3 2 5 7 2 2" xfId="12220"/>
    <cellStyle name="RowTitles1-Detail 2 3 2 5 7 2 2 2" xfId="12221"/>
    <cellStyle name="RowTitles1-Detail 2 3 2 5 7 2 3" xfId="12222"/>
    <cellStyle name="RowTitles1-Detail 2 3 2 5 7 3" xfId="12223"/>
    <cellStyle name="RowTitles1-Detail 2 3 2 5 7 3 2" xfId="12224"/>
    <cellStyle name="RowTitles1-Detail 2 3 2 5 7 3 2 2" xfId="12225"/>
    <cellStyle name="RowTitles1-Detail 2 3 2 5 7 4" xfId="12226"/>
    <cellStyle name="RowTitles1-Detail 2 3 2 5 7 4 2" xfId="12227"/>
    <cellStyle name="RowTitles1-Detail 2 3 2 5 7 5" xfId="12228"/>
    <cellStyle name="RowTitles1-Detail 2 3 2 5 8" xfId="12229"/>
    <cellStyle name="RowTitles1-Detail 2 3 2 5 8 2" xfId="12230"/>
    <cellStyle name="RowTitles1-Detail 2 3 2 5 9" xfId="12231"/>
    <cellStyle name="RowTitles1-Detail 2 3 2 5 9 2" xfId="12232"/>
    <cellStyle name="RowTitles1-Detail 2 3 2 5 9 2 2" xfId="12233"/>
    <cellStyle name="RowTitles1-Detail 2 3 2 5_STUD aligned by INSTIT" xfId="12234"/>
    <cellStyle name="RowTitles1-Detail 2 3 2 6" xfId="12235"/>
    <cellStyle name="RowTitles1-Detail 2 3 2 6 2" xfId="12236"/>
    <cellStyle name="RowTitles1-Detail 2 3 2 6 2 2" xfId="12237"/>
    <cellStyle name="RowTitles1-Detail 2 3 2 6 2 2 2" xfId="12238"/>
    <cellStyle name="RowTitles1-Detail 2 3 2 6 2 2 2 2" xfId="12239"/>
    <cellStyle name="RowTitles1-Detail 2 3 2 6 2 2 3" xfId="12240"/>
    <cellStyle name="RowTitles1-Detail 2 3 2 6 2 3" xfId="12241"/>
    <cellStyle name="RowTitles1-Detail 2 3 2 6 2 3 2" xfId="12242"/>
    <cellStyle name="RowTitles1-Detail 2 3 2 6 2 3 2 2" xfId="12243"/>
    <cellStyle name="RowTitles1-Detail 2 3 2 6 2 4" xfId="12244"/>
    <cellStyle name="RowTitles1-Detail 2 3 2 6 2 4 2" xfId="12245"/>
    <cellStyle name="RowTitles1-Detail 2 3 2 6 2 5" xfId="12246"/>
    <cellStyle name="RowTitles1-Detail 2 3 2 6 3" xfId="12247"/>
    <cellStyle name="RowTitles1-Detail 2 3 2 6 3 2" xfId="12248"/>
    <cellStyle name="RowTitles1-Detail 2 3 2 6 3 2 2" xfId="12249"/>
    <cellStyle name="RowTitles1-Detail 2 3 2 6 3 2 2 2" xfId="12250"/>
    <cellStyle name="RowTitles1-Detail 2 3 2 6 3 2 3" xfId="12251"/>
    <cellStyle name="RowTitles1-Detail 2 3 2 6 3 3" xfId="12252"/>
    <cellStyle name="RowTitles1-Detail 2 3 2 6 3 3 2" xfId="12253"/>
    <cellStyle name="RowTitles1-Detail 2 3 2 6 3 3 2 2" xfId="12254"/>
    <cellStyle name="RowTitles1-Detail 2 3 2 6 3 4" xfId="12255"/>
    <cellStyle name="RowTitles1-Detail 2 3 2 6 3 4 2" xfId="12256"/>
    <cellStyle name="RowTitles1-Detail 2 3 2 6 3 5" xfId="12257"/>
    <cellStyle name="RowTitles1-Detail 2 3 2 6 4" xfId="12258"/>
    <cellStyle name="RowTitles1-Detail 2 3 2 6 4 2" xfId="12259"/>
    <cellStyle name="RowTitles1-Detail 2 3 2 6 5" xfId="12260"/>
    <cellStyle name="RowTitles1-Detail 2 3 2 6 5 2" xfId="12261"/>
    <cellStyle name="RowTitles1-Detail 2 3 2 6 5 2 2" xfId="12262"/>
    <cellStyle name="RowTitles1-Detail 2 3 2 6 5 3" xfId="12263"/>
    <cellStyle name="RowTitles1-Detail 2 3 2 6 6" xfId="12264"/>
    <cellStyle name="RowTitles1-Detail 2 3 2 6 6 2" xfId="12265"/>
    <cellStyle name="RowTitles1-Detail 2 3 2 6 6 2 2" xfId="12266"/>
    <cellStyle name="RowTitles1-Detail 2 3 2 7" xfId="12267"/>
    <cellStyle name="RowTitles1-Detail 2 3 2 7 2" xfId="12268"/>
    <cellStyle name="RowTitles1-Detail 2 3 2 7 2 2" xfId="12269"/>
    <cellStyle name="RowTitles1-Detail 2 3 2 7 2 2 2" xfId="12270"/>
    <cellStyle name="RowTitles1-Detail 2 3 2 7 2 2 2 2" xfId="12271"/>
    <cellStyle name="RowTitles1-Detail 2 3 2 7 2 2 3" xfId="12272"/>
    <cellStyle name="RowTitles1-Detail 2 3 2 7 2 3" xfId="12273"/>
    <cellStyle name="RowTitles1-Detail 2 3 2 7 2 3 2" xfId="12274"/>
    <cellStyle name="RowTitles1-Detail 2 3 2 7 2 3 2 2" xfId="12275"/>
    <cellStyle name="RowTitles1-Detail 2 3 2 7 2 4" xfId="12276"/>
    <cellStyle name="RowTitles1-Detail 2 3 2 7 2 4 2" xfId="12277"/>
    <cellStyle name="RowTitles1-Detail 2 3 2 7 2 5" xfId="12278"/>
    <cellStyle name="RowTitles1-Detail 2 3 2 7 3" xfId="12279"/>
    <cellStyle name="RowTitles1-Detail 2 3 2 7 3 2" xfId="12280"/>
    <cellStyle name="RowTitles1-Detail 2 3 2 7 3 2 2" xfId="12281"/>
    <cellStyle name="RowTitles1-Detail 2 3 2 7 3 2 2 2" xfId="12282"/>
    <cellStyle name="RowTitles1-Detail 2 3 2 7 3 2 3" xfId="12283"/>
    <cellStyle name="RowTitles1-Detail 2 3 2 7 3 3" xfId="12284"/>
    <cellStyle name="RowTitles1-Detail 2 3 2 7 3 3 2" xfId="12285"/>
    <cellStyle name="RowTitles1-Detail 2 3 2 7 3 3 2 2" xfId="12286"/>
    <cellStyle name="RowTitles1-Detail 2 3 2 7 3 4" xfId="12287"/>
    <cellStyle name="RowTitles1-Detail 2 3 2 7 3 4 2" xfId="12288"/>
    <cellStyle name="RowTitles1-Detail 2 3 2 7 3 5" xfId="12289"/>
    <cellStyle name="RowTitles1-Detail 2 3 2 7 4" xfId="12290"/>
    <cellStyle name="RowTitles1-Detail 2 3 2 7 4 2" xfId="12291"/>
    <cellStyle name="RowTitles1-Detail 2 3 2 7 5" xfId="12292"/>
    <cellStyle name="RowTitles1-Detail 2 3 2 7 5 2" xfId="12293"/>
    <cellStyle name="RowTitles1-Detail 2 3 2 7 5 2 2" xfId="12294"/>
    <cellStyle name="RowTitles1-Detail 2 3 2 7 6" xfId="12295"/>
    <cellStyle name="RowTitles1-Detail 2 3 2 7 6 2" xfId="12296"/>
    <cellStyle name="RowTitles1-Detail 2 3 2 7 7" xfId="12297"/>
    <cellStyle name="RowTitles1-Detail 2 3 2 8" xfId="12298"/>
    <cellStyle name="RowTitles1-Detail 2 3 2 8 2" xfId="12299"/>
    <cellStyle name="RowTitles1-Detail 2 3 2 8 2 2" xfId="12300"/>
    <cellStyle name="RowTitles1-Detail 2 3 2 8 2 2 2" xfId="12301"/>
    <cellStyle name="RowTitles1-Detail 2 3 2 8 2 2 2 2" xfId="12302"/>
    <cellStyle name="RowTitles1-Detail 2 3 2 8 2 2 3" xfId="12303"/>
    <cellStyle name="RowTitles1-Detail 2 3 2 8 2 3" xfId="12304"/>
    <cellStyle name="RowTitles1-Detail 2 3 2 8 2 3 2" xfId="12305"/>
    <cellStyle name="RowTitles1-Detail 2 3 2 8 2 3 2 2" xfId="12306"/>
    <cellStyle name="RowTitles1-Detail 2 3 2 8 2 4" xfId="12307"/>
    <cellStyle name="RowTitles1-Detail 2 3 2 8 2 4 2" xfId="12308"/>
    <cellStyle name="RowTitles1-Detail 2 3 2 8 2 5" xfId="12309"/>
    <cellStyle name="RowTitles1-Detail 2 3 2 8 3" xfId="12310"/>
    <cellStyle name="RowTitles1-Detail 2 3 2 8 3 2" xfId="12311"/>
    <cellStyle name="RowTitles1-Detail 2 3 2 8 3 2 2" xfId="12312"/>
    <cellStyle name="RowTitles1-Detail 2 3 2 8 3 2 2 2" xfId="12313"/>
    <cellStyle name="RowTitles1-Detail 2 3 2 8 3 2 3" xfId="12314"/>
    <cellStyle name="RowTitles1-Detail 2 3 2 8 3 3" xfId="12315"/>
    <cellStyle name="RowTitles1-Detail 2 3 2 8 3 3 2" xfId="12316"/>
    <cellStyle name="RowTitles1-Detail 2 3 2 8 3 3 2 2" xfId="12317"/>
    <cellStyle name="RowTitles1-Detail 2 3 2 8 3 4" xfId="12318"/>
    <cellStyle name="RowTitles1-Detail 2 3 2 8 3 4 2" xfId="12319"/>
    <cellStyle name="RowTitles1-Detail 2 3 2 8 3 5" xfId="12320"/>
    <cellStyle name="RowTitles1-Detail 2 3 2 8 4" xfId="12321"/>
    <cellStyle name="RowTitles1-Detail 2 3 2 8 4 2" xfId="12322"/>
    <cellStyle name="RowTitles1-Detail 2 3 2 8 5" xfId="12323"/>
    <cellStyle name="RowTitles1-Detail 2 3 2 8 5 2" xfId="12324"/>
    <cellStyle name="RowTitles1-Detail 2 3 2 8 5 2 2" xfId="12325"/>
    <cellStyle name="RowTitles1-Detail 2 3 2 8 5 3" xfId="12326"/>
    <cellStyle name="RowTitles1-Detail 2 3 2 8 6" xfId="12327"/>
    <cellStyle name="RowTitles1-Detail 2 3 2 8 6 2" xfId="12328"/>
    <cellStyle name="RowTitles1-Detail 2 3 2 8 6 2 2" xfId="12329"/>
    <cellStyle name="RowTitles1-Detail 2 3 2 8 7" xfId="12330"/>
    <cellStyle name="RowTitles1-Detail 2 3 2 8 7 2" xfId="12331"/>
    <cellStyle name="RowTitles1-Detail 2 3 2 8 8" xfId="12332"/>
    <cellStyle name="RowTitles1-Detail 2 3 2 9" xfId="12333"/>
    <cellStyle name="RowTitles1-Detail 2 3 2 9 2" xfId="12334"/>
    <cellStyle name="RowTitles1-Detail 2 3 2 9 2 2" xfId="12335"/>
    <cellStyle name="RowTitles1-Detail 2 3 2 9 2 2 2" xfId="12336"/>
    <cellStyle name="RowTitles1-Detail 2 3 2 9 2 2 2 2" xfId="12337"/>
    <cellStyle name="RowTitles1-Detail 2 3 2 9 2 2 3" xfId="12338"/>
    <cellStyle name="RowTitles1-Detail 2 3 2 9 2 3" xfId="12339"/>
    <cellStyle name="RowTitles1-Detail 2 3 2 9 2 3 2" xfId="12340"/>
    <cellStyle name="RowTitles1-Detail 2 3 2 9 2 3 2 2" xfId="12341"/>
    <cellStyle name="RowTitles1-Detail 2 3 2 9 2 4" xfId="12342"/>
    <cellStyle name="RowTitles1-Detail 2 3 2 9 2 4 2" xfId="12343"/>
    <cellStyle name="RowTitles1-Detail 2 3 2 9 2 5" xfId="12344"/>
    <cellStyle name="RowTitles1-Detail 2 3 2 9 3" xfId="12345"/>
    <cellStyle name="RowTitles1-Detail 2 3 2 9 3 2" xfId="12346"/>
    <cellStyle name="RowTitles1-Detail 2 3 2 9 3 2 2" xfId="12347"/>
    <cellStyle name="RowTitles1-Detail 2 3 2 9 3 2 2 2" xfId="12348"/>
    <cellStyle name="RowTitles1-Detail 2 3 2 9 3 2 3" xfId="12349"/>
    <cellStyle name="RowTitles1-Detail 2 3 2 9 3 3" xfId="12350"/>
    <cellStyle name="RowTitles1-Detail 2 3 2 9 3 3 2" xfId="12351"/>
    <cellStyle name="RowTitles1-Detail 2 3 2 9 3 3 2 2" xfId="12352"/>
    <cellStyle name="RowTitles1-Detail 2 3 2 9 3 4" xfId="12353"/>
    <cellStyle name="RowTitles1-Detail 2 3 2 9 3 4 2" xfId="12354"/>
    <cellStyle name="RowTitles1-Detail 2 3 2 9 3 5" xfId="12355"/>
    <cellStyle name="RowTitles1-Detail 2 3 2 9 4" xfId="12356"/>
    <cellStyle name="RowTitles1-Detail 2 3 2 9 4 2" xfId="12357"/>
    <cellStyle name="RowTitles1-Detail 2 3 2 9 4 2 2" xfId="12358"/>
    <cellStyle name="RowTitles1-Detail 2 3 2 9 4 3" xfId="12359"/>
    <cellStyle name="RowTitles1-Detail 2 3 2 9 5" xfId="12360"/>
    <cellStyle name="RowTitles1-Detail 2 3 2 9 5 2" xfId="12361"/>
    <cellStyle name="RowTitles1-Detail 2 3 2 9 5 2 2" xfId="12362"/>
    <cellStyle name="RowTitles1-Detail 2 3 2 9 6" xfId="12363"/>
    <cellStyle name="RowTitles1-Detail 2 3 2 9 6 2" xfId="12364"/>
    <cellStyle name="RowTitles1-Detail 2 3 2 9 7" xfId="12365"/>
    <cellStyle name="RowTitles1-Detail 2 3 2_STUD aligned by INSTIT" xfId="12366"/>
    <cellStyle name="RowTitles1-Detail 2 3 3" xfId="12367"/>
    <cellStyle name="RowTitles1-Detail 2 3 3 10" xfId="12368"/>
    <cellStyle name="RowTitles1-Detail 2 3 3 10 2" xfId="12369"/>
    <cellStyle name="RowTitles1-Detail 2 3 3 10 2 2" xfId="12370"/>
    <cellStyle name="RowTitles1-Detail 2 3 3 10 2 2 2" xfId="12371"/>
    <cellStyle name="RowTitles1-Detail 2 3 3 10 2 3" xfId="12372"/>
    <cellStyle name="RowTitles1-Detail 2 3 3 10 3" xfId="12373"/>
    <cellStyle name="RowTitles1-Detail 2 3 3 10 3 2" xfId="12374"/>
    <cellStyle name="RowTitles1-Detail 2 3 3 10 3 2 2" xfId="12375"/>
    <cellStyle name="RowTitles1-Detail 2 3 3 10 4" xfId="12376"/>
    <cellStyle name="RowTitles1-Detail 2 3 3 10 4 2" xfId="12377"/>
    <cellStyle name="RowTitles1-Detail 2 3 3 10 5" xfId="12378"/>
    <cellStyle name="RowTitles1-Detail 2 3 3 11" xfId="12379"/>
    <cellStyle name="RowTitles1-Detail 2 3 3 11 2" xfId="12380"/>
    <cellStyle name="RowTitles1-Detail 2 3 3 12" xfId="12381"/>
    <cellStyle name="RowTitles1-Detail 2 3 3 12 2" xfId="12382"/>
    <cellStyle name="RowTitles1-Detail 2 3 3 12 2 2" xfId="12383"/>
    <cellStyle name="RowTitles1-Detail 2 3 3 2" xfId="12384"/>
    <cellStyle name="RowTitles1-Detail 2 3 3 2 2" xfId="12385"/>
    <cellStyle name="RowTitles1-Detail 2 3 3 2 2 2" xfId="12386"/>
    <cellStyle name="RowTitles1-Detail 2 3 3 2 2 2 2" xfId="12387"/>
    <cellStyle name="RowTitles1-Detail 2 3 3 2 2 2 2 2" xfId="12388"/>
    <cellStyle name="RowTitles1-Detail 2 3 3 2 2 2 2 2 2" xfId="12389"/>
    <cellStyle name="RowTitles1-Detail 2 3 3 2 2 2 2 3" xfId="12390"/>
    <cellStyle name="RowTitles1-Detail 2 3 3 2 2 2 3" xfId="12391"/>
    <cellStyle name="RowTitles1-Detail 2 3 3 2 2 2 3 2" xfId="12392"/>
    <cellStyle name="RowTitles1-Detail 2 3 3 2 2 2 3 2 2" xfId="12393"/>
    <cellStyle name="RowTitles1-Detail 2 3 3 2 2 2 4" xfId="12394"/>
    <cellStyle name="RowTitles1-Detail 2 3 3 2 2 2 4 2" xfId="12395"/>
    <cellStyle name="RowTitles1-Detail 2 3 3 2 2 2 5" xfId="12396"/>
    <cellStyle name="RowTitles1-Detail 2 3 3 2 2 3" xfId="12397"/>
    <cellStyle name="RowTitles1-Detail 2 3 3 2 2 3 2" xfId="12398"/>
    <cellStyle name="RowTitles1-Detail 2 3 3 2 2 3 2 2" xfId="12399"/>
    <cellStyle name="RowTitles1-Detail 2 3 3 2 2 3 2 2 2" xfId="12400"/>
    <cellStyle name="RowTitles1-Detail 2 3 3 2 2 3 2 3" xfId="12401"/>
    <cellStyle name="RowTitles1-Detail 2 3 3 2 2 3 3" xfId="12402"/>
    <cellStyle name="RowTitles1-Detail 2 3 3 2 2 3 3 2" xfId="12403"/>
    <cellStyle name="RowTitles1-Detail 2 3 3 2 2 3 3 2 2" xfId="12404"/>
    <cellStyle name="RowTitles1-Detail 2 3 3 2 2 3 4" xfId="12405"/>
    <cellStyle name="RowTitles1-Detail 2 3 3 2 2 3 4 2" xfId="12406"/>
    <cellStyle name="RowTitles1-Detail 2 3 3 2 2 3 5" xfId="12407"/>
    <cellStyle name="RowTitles1-Detail 2 3 3 2 2 4" xfId="12408"/>
    <cellStyle name="RowTitles1-Detail 2 3 3 2 2 4 2" xfId="12409"/>
    <cellStyle name="RowTitles1-Detail 2 3 3 2 2 5" xfId="12410"/>
    <cellStyle name="RowTitles1-Detail 2 3 3 2 2 5 2" xfId="12411"/>
    <cellStyle name="RowTitles1-Detail 2 3 3 2 2 5 2 2" xfId="12412"/>
    <cellStyle name="RowTitles1-Detail 2 3 3 2 3" xfId="12413"/>
    <cellStyle name="RowTitles1-Detail 2 3 3 2 3 2" xfId="12414"/>
    <cellStyle name="RowTitles1-Detail 2 3 3 2 3 2 2" xfId="12415"/>
    <cellStyle name="RowTitles1-Detail 2 3 3 2 3 2 2 2" xfId="12416"/>
    <cellStyle name="RowTitles1-Detail 2 3 3 2 3 2 2 2 2" xfId="12417"/>
    <cellStyle name="RowTitles1-Detail 2 3 3 2 3 2 2 3" xfId="12418"/>
    <cellStyle name="RowTitles1-Detail 2 3 3 2 3 2 3" xfId="12419"/>
    <cellStyle name="RowTitles1-Detail 2 3 3 2 3 2 3 2" xfId="12420"/>
    <cellStyle name="RowTitles1-Detail 2 3 3 2 3 2 3 2 2" xfId="12421"/>
    <cellStyle name="RowTitles1-Detail 2 3 3 2 3 2 4" xfId="12422"/>
    <cellStyle name="RowTitles1-Detail 2 3 3 2 3 2 4 2" xfId="12423"/>
    <cellStyle name="RowTitles1-Detail 2 3 3 2 3 2 5" xfId="12424"/>
    <cellStyle name="RowTitles1-Detail 2 3 3 2 3 3" xfId="12425"/>
    <cellStyle name="RowTitles1-Detail 2 3 3 2 3 3 2" xfId="12426"/>
    <cellStyle name="RowTitles1-Detail 2 3 3 2 3 3 2 2" xfId="12427"/>
    <cellStyle name="RowTitles1-Detail 2 3 3 2 3 3 2 2 2" xfId="12428"/>
    <cellStyle name="RowTitles1-Detail 2 3 3 2 3 3 2 3" xfId="12429"/>
    <cellStyle name="RowTitles1-Detail 2 3 3 2 3 3 3" xfId="12430"/>
    <cellStyle name="RowTitles1-Detail 2 3 3 2 3 3 3 2" xfId="12431"/>
    <cellStyle name="RowTitles1-Detail 2 3 3 2 3 3 3 2 2" xfId="12432"/>
    <cellStyle name="RowTitles1-Detail 2 3 3 2 3 3 4" xfId="12433"/>
    <cellStyle name="RowTitles1-Detail 2 3 3 2 3 3 4 2" xfId="12434"/>
    <cellStyle name="RowTitles1-Detail 2 3 3 2 3 3 5" xfId="12435"/>
    <cellStyle name="RowTitles1-Detail 2 3 3 2 3 4" xfId="12436"/>
    <cellStyle name="RowTitles1-Detail 2 3 3 2 3 4 2" xfId="12437"/>
    <cellStyle name="RowTitles1-Detail 2 3 3 2 3 5" xfId="12438"/>
    <cellStyle name="RowTitles1-Detail 2 3 3 2 3 5 2" xfId="12439"/>
    <cellStyle name="RowTitles1-Detail 2 3 3 2 3 5 2 2" xfId="12440"/>
    <cellStyle name="RowTitles1-Detail 2 3 3 2 3 5 3" xfId="12441"/>
    <cellStyle name="RowTitles1-Detail 2 3 3 2 3 6" xfId="12442"/>
    <cellStyle name="RowTitles1-Detail 2 3 3 2 3 6 2" xfId="12443"/>
    <cellStyle name="RowTitles1-Detail 2 3 3 2 3 6 2 2" xfId="12444"/>
    <cellStyle name="RowTitles1-Detail 2 3 3 2 3 7" xfId="12445"/>
    <cellStyle name="RowTitles1-Detail 2 3 3 2 3 7 2" xfId="12446"/>
    <cellStyle name="RowTitles1-Detail 2 3 3 2 3 8" xfId="12447"/>
    <cellStyle name="RowTitles1-Detail 2 3 3 2 4" xfId="12448"/>
    <cellStyle name="RowTitles1-Detail 2 3 3 2 4 2" xfId="12449"/>
    <cellStyle name="RowTitles1-Detail 2 3 3 2 4 2 2" xfId="12450"/>
    <cellStyle name="RowTitles1-Detail 2 3 3 2 4 2 2 2" xfId="12451"/>
    <cellStyle name="RowTitles1-Detail 2 3 3 2 4 2 2 2 2" xfId="12452"/>
    <cellStyle name="RowTitles1-Detail 2 3 3 2 4 2 2 3" xfId="12453"/>
    <cellStyle name="RowTitles1-Detail 2 3 3 2 4 2 3" xfId="12454"/>
    <cellStyle name="RowTitles1-Detail 2 3 3 2 4 2 3 2" xfId="12455"/>
    <cellStyle name="RowTitles1-Detail 2 3 3 2 4 2 3 2 2" xfId="12456"/>
    <cellStyle name="RowTitles1-Detail 2 3 3 2 4 2 4" xfId="12457"/>
    <cellStyle name="RowTitles1-Detail 2 3 3 2 4 2 4 2" xfId="12458"/>
    <cellStyle name="RowTitles1-Detail 2 3 3 2 4 2 5" xfId="12459"/>
    <cellStyle name="RowTitles1-Detail 2 3 3 2 4 3" xfId="12460"/>
    <cellStyle name="RowTitles1-Detail 2 3 3 2 4 3 2" xfId="12461"/>
    <cellStyle name="RowTitles1-Detail 2 3 3 2 4 3 2 2" xfId="12462"/>
    <cellStyle name="RowTitles1-Detail 2 3 3 2 4 3 2 2 2" xfId="12463"/>
    <cellStyle name="RowTitles1-Detail 2 3 3 2 4 3 2 3" xfId="12464"/>
    <cellStyle name="RowTitles1-Detail 2 3 3 2 4 3 3" xfId="12465"/>
    <cellStyle name="RowTitles1-Detail 2 3 3 2 4 3 3 2" xfId="12466"/>
    <cellStyle name="RowTitles1-Detail 2 3 3 2 4 3 3 2 2" xfId="12467"/>
    <cellStyle name="RowTitles1-Detail 2 3 3 2 4 3 4" xfId="12468"/>
    <cellStyle name="RowTitles1-Detail 2 3 3 2 4 3 4 2" xfId="12469"/>
    <cellStyle name="RowTitles1-Detail 2 3 3 2 4 3 5" xfId="12470"/>
    <cellStyle name="RowTitles1-Detail 2 3 3 2 4 4" xfId="12471"/>
    <cellStyle name="RowTitles1-Detail 2 3 3 2 4 4 2" xfId="12472"/>
    <cellStyle name="RowTitles1-Detail 2 3 3 2 4 4 2 2" xfId="12473"/>
    <cellStyle name="RowTitles1-Detail 2 3 3 2 4 4 3" xfId="12474"/>
    <cellStyle name="RowTitles1-Detail 2 3 3 2 4 5" xfId="12475"/>
    <cellStyle name="RowTitles1-Detail 2 3 3 2 4 5 2" xfId="12476"/>
    <cellStyle name="RowTitles1-Detail 2 3 3 2 4 5 2 2" xfId="12477"/>
    <cellStyle name="RowTitles1-Detail 2 3 3 2 4 6" xfId="12478"/>
    <cellStyle name="RowTitles1-Detail 2 3 3 2 4 6 2" xfId="12479"/>
    <cellStyle name="RowTitles1-Detail 2 3 3 2 4 7" xfId="12480"/>
    <cellStyle name="RowTitles1-Detail 2 3 3 2 5" xfId="12481"/>
    <cellStyle name="RowTitles1-Detail 2 3 3 2 5 2" xfId="12482"/>
    <cellStyle name="RowTitles1-Detail 2 3 3 2 5 2 2" xfId="12483"/>
    <cellStyle name="RowTitles1-Detail 2 3 3 2 5 2 2 2" xfId="12484"/>
    <cellStyle name="RowTitles1-Detail 2 3 3 2 5 2 2 2 2" xfId="12485"/>
    <cellStyle name="RowTitles1-Detail 2 3 3 2 5 2 2 3" xfId="12486"/>
    <cellStyle name="RowTitles1-Detail 2 3 3 2 5 2 3" xfId="12487"/>
    <cellStyle name="RowTitles1-Detail 2 3 3 2 5 2 3 2" xfId="12488"/>
    <cellStyle name="RowTitles1-Detail 2 3 3 2 5 2 3 2 2" xfId="12489"/>
    <cellStyle name="RowTitles1-Detail 2 3 3 2 5 2 4" xfId="12490"/>
    <cellStyle name="RowTitles1-Detail 2 3 3 2 5 2 4 2" xfId="12491"/>
    <cellStyle name="RowTitles1-Detail 2 3 3 2 5 2 5" xfId="12492"/>
    <cellStyle name="RowTitles1-Detail 2 3 3 2 5 3" xfId="12493"/>
    <cellStyle name="RowTitles1-Detail 2 3 3 2 5 3 2" xfId="12494"/>
    <cellStyle name="RowTitles1-Detail 2 3 3 2 5 3 2 2" xfId="12495"/>
    <cellStyle name="RowTitles1-Detail 2 3 3 2 5 3 2 2 2" xfId="12496"/>
    <cellStyle name="RowTitles1-Detail 2 3 3 2 5 3 2 3" xfId="12497"/>
    <cellStyle name="RowTitles1-Detail 2 3 3 2 5 3 3" xfId="12498"/>
    <cellStyle name="RowTitles1-Detail 2 3 3 2 5 3 3 2" xfId="12499"/>
    <cellStyle name="RowTitles1-Detail 2 3 3 2 5 3 3 2 2" xfId="12500"/>
    <cellStyle name="RowTitles1-Detail 2 3 3 2 5 3 4" xfId="12501"/>
    <cellStyle name="RowTitles1-Detail 2 3 3 2 5 3 4 2" xfId="12502"/>
    <cellStyle name="RowTitles1-Detail 2 3 3 2 5 3 5" xfId="12503"/>
    <cellStyle name="RowTitles1-Detail 2 3 3 2 5 4" xfId="12504"/>
    <cellStyle name="RowTitles1-Detail 2 3 3 2 5 4 2" xfId="12505"/>
    <cellStyle name="RowTitles1-Detail 2 3 3 2 5 4 2 2" xfId="12506"/>
    <cellStyle name="RowTitles1-Detail 2 3 3 2 5 4 3" xfId="12507"/>
    <cellStyle name="RowTitles1-Detail 2 3 3 2 5 5" xfId="12508"/>
    <cellStyle name="RowTitles1-Detail 2 3 3 2 5 5 2" xfId="12509"/>
    <cellStyle name="RowTitles1-Detail 2 3 3 2 5 5 2 2" xfId="12510"/>
    <cellStyle name="RowTitles1-Detail 2 3 3 2 5 6" xfId="12511"/>
    <cellStyle name="RowTitles1-Detail 2 3 3 2 5 6 2" xfId="12512"/>
    <cellStyle name="RowTitles1-Detail 2 3 3 2 5 7" xfId="12513"/>
    <cellStyle name="RowTitles1-Detail 2 3 3 2 6" xfId="12514"/>
    <cellStyle name="RowTitles1-Detail 2 3 3 2 6 2" xfId="12515"/>
    <cellStyle name="RowTitles1-Detail 2 3 3 2 6 2 2" xfId="12516"/>
    <cellStyle name="RowTitles1-Detail 2 3 3 2 6 2 2 2" xfId="12517"/>
    <cellStyle name="RowTitles1-Detail 2 3 3 2 6 2 2 2 2" xfId="12518"/>
    <cellStyle name="RowTitles1-Detail 2 3 3 2 6 2 2 3" xfId="12519"/>
    <cellStyle name="RowTitles1-Detail 2 3 3 2 6 2 3" xfId="12520"/>
    <cellStyle name="RowTitles1-Detail 2 3 3 2 6 2 3 2" xfId="12521"/>
    <cellStyle name="RowTitles1-Detail 2 3 3 2 6 2 3 2 2" xfId="12522"/>
    <cellStyle name="RowTitles1-Detail 2 3 3 2 6 2 4" xfId="12523"/>
    <cellStyle name="RowTitles1-Detail 2 3 3 2 6 2 4 2" xfId="12524"/>
    <cellStyle name="RowTitles1-Detail 2 3 3 2 6 2 5" xfId="12525"/>
    <cellStyle name="RowTitles1-Detail 2 3 3 2 6 3" xfId="12526"/>
    <cellStyle name="RowTitles1-Detail 2 3 3 2 6 3 2" xfId="12527"/>
    <cellStyle name="RowTitles1-Detail 2 3 3 2 6 3 2 2" xfId="12528"/>
    <cellStyle name="RowTitles1-Detail 2 3 3 2 6 3 2 2 2" xfId="12529"/>
    <cellStyle name="RowTitles1-Detail 2 3 3 2 6 3 2 3" xfId="12530"/>
    <cellStyle name="RowTitles1-Detail 2 3 3 2 6 3 3" xfId="12531"/>
    <cellStyle name="RowTitles1-Detail 2 3 3 2 6 3 3 2" xfId="12532"/>
    <cellStyle name="RowTitles1-Detail 2 3 3 2 6 3 3 2 2" xfId="12533"/>
    <cellStyle name="RowTitles1-Detail 2 3 3 2 6 3 4" xfId="12534"/>
    <cellStyle name="RowTitles1-Detail 2 3 3 2 6 3 4 2" xfId="12535"/>
    <cellStyle name="RowTitles1-Detail 2 3 3 2 6 3 5" xfId="12536"/>
    <cellStyle name="RowTitles1-Detail 2 3 3 2 6 4" xfId="12537"/>
    <cellStyle name="RowTitles1-Detail 2 3 3 2 6 4 2" xfId="12538"/>
    <cellStyle name="RowTitles1-Detail 2 3 3 2 6 4 2 2" xfId="12539"/>
    <cellStyle name="RowTitles1-Detail 2 3 3 2 6 4 3" xfId="12540"/>
    <cellStyle name="RowTitles1-Detail 2 3 3 2 6 5" xfId="12541"/>
    <cellStyle name="RowTitles1-Detail 2 3 3 2 6 5 2" xfId="12542"/>
    <cellStyle name="RowTitles1-Detail 2 3 3 2 6 5 2 2" xfId="12543"/>
    <cellStyle name="RowTitles1-Detail 2 3 3 2 6 6" xfId="12544"/>
    <cellStyle name="RowTitles1-Detail 2 3 3 2 6 6 2" xfId="12545"/>
    <cellStyle name="RowTitles1-Detail 2 3 3 2 6 7" xfId="12546"/>
    <cellStyle name="RowTitles1-Detail 2 3 3 2 7" xfId="12547"/>
    <cellStyle name="RowTitles1-Detail 2 3 3 2 7 2" xfId="12548"/>
    <cellStyle name="RowTitles1-Detail 2 3 3 2 7 2 2" xfId="12549"/>
    <cellStyle name="RowTitles1-Detail 2 3 3 2 7 2 2 2" xfId="12550"/>
    <cellStyle name="RowTitles1-Detail 2 3 3 2 7 2 3" xfId="12551"/>
    <cellStyle name="RowTitles1-Detail 2 3 3 2 7 3" xfId="12552"/>
    <cellStyle name="RowTitles1-Detail 2 3 3 2 7 3 2" xfId="12553"/>
    <cellStyle name="RowTitles1-Detail 2 3 3 2 7 3 2 2" xfId="12554"/>
    <cellStyle name="RowTitles1-Detail 2 3 3 2 7 4" xfId="12555"/>
    <cellStyle name="RowTitles1-Detail 2 3 3 2 7 4 2" xfId="12556"/>
    <cellStyle name="RowTitles1-Detail 2 3 3 2 7 5" xfId="12557"/>
    <cellStyle name="RowTitles1-Detail 2 3 3 2 8" xfId="12558"/>
    <cellStyle name="RowTitles1-Detail 2 3 3 2 8 2" xfId="12559"/>
    <cellStyle name="RowTitles1-Detail 2 3 3 2 9" xfId="12560"/>
    <cellStyle name="RowTitles1-Detail 2 3 3 2 9 2" xfId="12561"/>
    <cellStyle name="RowTitles1-Detail 2 3 3 2 9 2 2" xfId="12562"/>
    <cellStyle name="RowTitles1-Detail 2 3 3 2_STUD aligned by INSTIT" xfId="12563"/>
    <cellStyle name="RowTitles1-Detail 2 3 3 3" xfId="12564"/>
    <cellStyle name="RowTitles1-Detail 2 3 3 3 2" xfId="12565"/>
    <cellStyle name="RowTitles1-Detail 2 3 3 3 2 2" xfId="12566"/>
    <cellStyle name="RowTitles1-Detail 2 3 3 3 2 2 2" xfId="12567"/>
    <cellStyle name="RowTitles1-Detail 2 3 3 3 2 2 2 2" xfId="12568"/>
    <cellStyle name="RowTitles1-Detail 2 3 3 3 2 2 2 2 2" xfId="12569"/>
    <cellStyle name="RowTitles1-Detail 2 3 3 3 2 2 2 3" xfId="12570"/>
    <cellStyle name="RowTitles1-Detail 2 3 3 3 2 2 3" xfId="12571"/>
    <cellStyle name="RowTitles1-Detail 2 3 3 3 2 2 3 2" xfId="12572"/>
    <cellStyle name="RowTitles1-Detail 2 3 3 3 2 2 3 2 2" xfId="12573"/>
    <cellStyle name="RowTitles1-Detail 2 3 3 3 2 2 4" xfId="12574"/>
    <cellStyle name="RowTitles1-Detail 2 3 3 3 2 2 4 2" xfId="12575"/>
    <cellStyle name="RowTitles1-Detail 2 3 3 3 2 2 5" xfId="12576"/>
    <cellStyle name="RowTitles1-Detail 2 3 3 3 2 3" xfId="12577"/>
    <cellStyle name="RowTitles1-Detail 2 3 3 3 2 3 2" xfId="12578"/>
    <cellStyle name="RowTitles1-Detail 2 3 3 3 2 3 2 2" xfId="12579"/>
    <cellStyle name="RowTitles1-Detail 2 3 3 3 2 3 2 2 2" xfId="12580"/>
    <cellStyle name="RowTitles1-Detail 2 3 3 3 2 3 2 3" xfId="12581"/>
    <cellStyle name="RowTitles1-Detail 2 3 3 3 2 3 3" xfId="12582"/>
    <cellStyle name="RowTitles1-Detail 2 3 3 3 2 3 3 2" xfId="12583"/>
    <cellStyle name="RowTitles1-Detail 2 3 3 3 2 3 3 2 2" xfId="12584"/>
    <cellStyle name="RowTitles1-Detail 2 3 3 3 2 3 4" xfId="12585"/>
    <cellStyle name="RowTitles1-Detail 2 3 3 3 2 3 4 2" xfId="12586"/>
    <cellStyle name="RowTitles1-Detail 2 3 3 3 2 3 5" xfId="12587"/>
    <cellStyle name="RowTitles1-Detail 2 3 3 3 2 4" xfId="12588"/>
    <cellStyle name="RowTitles1-Detail 2 3 3 3 2 4 2" xfId="12589"/>
    <cellStyle name="RowTitles1-Detail 2 3 3 3 2 5" xfId="12590"/>
    <cellStyle name="RowTitles1-Detail 2 3 3 3 2 5 2" xfId="12591"/>
    <cellStyle name="RowTitles1-Detail 2 3 3 3 2 5 2 2" xfId="12592"/>
    <cellStyle name="RowTitles1-Detail 2 3 3 3 2 5 3" xfId="12593"/>
    <cellStyle name="RowTitles1-Detail 2 3 3 3 2 6" xfId="12594"/>
    <cellStyle name="RowTitles1-Detail 2 3 3 3 2 6 2" xfId="12595"/>
    <cellStyle name="RowTitles1-Detail 2 3 3 3 2 6 2 2" xfId="12596"/>
    <cellStyle name="RowTitles1-Detail 2 3 3 3 2 7" xfId="12597"/>
    <cellStyle name="RowTitles1-Detail 2 3 3 3 2 7 2" xfId="12598"/>
    <cellStyle name="RowTitles1-Detail 2 3 3 3 2 8" xfId="12599"/>
    <cellStyle name="RowTitles1-Detail 2 3 3 3 3" xfId="12600"/>
    <cellStyle name="RowTitles1-Detail 2 3 3 3 3 2" xfId="12601"/>
    <cellStyle name="RowTitles1-Detail 2 3 3 3 3 2 2" xfId="12602"/>
    <cellStyle name="RowTitles1-Detail 2 3 3 3 3 2 2 2" xfId="12603"/>
    <cellStyle name="RowTitles1-Detail 2 3 3 3 3 2 2 2 2" xfId="12604"/>
    <cellStyle name="RowTitles1-Detail 2 3 3 3 3 2 2 3" xfId="12605"/>
    <cellStyle name="RowTitles1-Detail 2 3 3 3 3 2 3" xfId="12606"/>
    <cellStyle name="RowTitles1-Detail 2 3 3 3 3 2 3 2" xfId="12607"/>
    <cellStyle name="RowTitles1-Detail 2 3 3 3 3 2 3 2 2" xfId="12608"/>
    <cellStyle name="RowTitles1-Detail 2 3 3 3 3 2 4" xfId="12609"/>
    <cellStyle name="RowTitles1-Detail 2 3 3 3 3 2 4 2" xfId="12610"/>
    <cellStyle name="RowTitles1-Detail 2 3 3 3 3 2 5" xfId="12611"/>
    <cellStyle name="RowTitles1-Detail 2 3 3 3 3 3" xfId="12612"/>
    <cellStyle name="RowTitles1-Detail 2 3 3 3 3 3 2" xfId="12613"/>
    <cellStyle name="RowTitles1-Detail 2 3 3 3 3 3 2 2" xfId="12614"/>
    <cellStyle name="RowTitles1-Detail 2 3 3 3 3 3 2 2 2" xfId="12615"/>
    <cellStyle name="RowTitles1-Detail 2 3 3 3 3 3 2 3" xfId="12616"/>
    <cellStyle name="RowTitles1-Detail 2 3 3 3 3 3 3" xfId="12617"/>
    <cellStyle name="RowTitles1-Detail 2 3 3 3 3 3 3 2" xfId="12618"/>
    <cellStyle name="RowTitles1-Detail 2 3 3 3 3 3 3 2 2" xfId="12619"/>
    <cellStyle name="RowTitles1-Detail 2 3 3 3 3 3 4" xfId="12620"/>
    <cellStyle name="RowTitles1-Detail 2 3 3 3 3 3 4 2" xfId="12621"/>
    <cellStyle name="RowTitles1-Detail 2 3 3 3 3 3 5" xfId="12622"/>
    <cellStyle name="RowTitles1-Detail 2 3 3 3 3 4" xfId="12623"/>
    <cellStyle name="RowTitles1-Detail 2 3 3 3 3 4 2" xfId="12624"/>
    <cellStyle name="RowTitles1-Detail 2 3 3 3 3 5" xfId="12625"/>
    <cellStyle name="RowTitles1-Detail 2 3 3 3 3 5 2" xfId="12626"/>
    <cellStyle name="RowTitles1-Detail 2 3 3 3 3 5 2 2" xfId="12627"/>
    <cellStyle name="RowTitles1-Detail 2 3 3 3 4" xfId="12628"/>
    <cellStyle name="RowTitles1-Detail 2 3 3 3 4 2" xfId="12629"/>
    <cellStyle name="RowTitles1-Detail 2 3 3 3 4 2 2" xfId="12630"/>
    <cellStyle name="RowTitles1-Detail 2 3 3 3 4 2 2 2" xfId="12631"/>
    <cellStyle name="RowTitles1-Detail 2 3 3 3 4 2 2 2 2" xfId="12632"/>
    <cellStyle name="RowTitles1-Detail 2 3 3 3 4 2 2 3" xfId="12633"/>
    <cellStyle name="RowTitles1-Detail 2 3 3 3 4 2 3" xfId="12634"/>
    <cellStyle name="RowTitles1-Detail 2 3 3 3 4 2 3 2" xfId="12635"/>
    <cellStyle name="RowTitles1-Detail 2 3 3 3 4 2 3 2 2" xfId="12636"/>
    <cellStyle name="RowTitles1-Detail 2 3 3 3 4 2 4" xfId="12637"/>
    <cellStyle name="RowTitles1-Detail 2 3 3 3 4 2 4 2" xfId="12638"/>
    <cellStyle name="RowTitles1-Detail 2 3 3 3 4 2 5" xfId="12639"/>
    <cellStyle name="RowTitles1-Detail 2 3 3 3 4 3" xfId="12640"/>
    <cellStyle name="RowTitles1-Detail 2 3 3 3 4 3 2" xfId="12641"/>
    <cellStyle name="RowTitles1-Detail 2 3 3 3 4 3 2 2" xfId="12642"/>
    <cellStyle name="RowTitles1-Detail 2 3 3 3 4 3 2 2 2" xfId="12643"/>
    <cellStyle name="RowTitles1-Detail 2 3 3 3 4 3 2 3" xfId="12644"/>
    <cellStyle name="RowTitles1-Detail 2 3 3 3 4 3 3" xfId="12645"/>
    <cellStyle name="RowTitles1-Detail 2 3 3 3 4 3 3 2" xfId="12646"/>
    <cellStyle name="RowTitles1-Detail 2 3 3 3 4 3 3 2 2" xfId="12647"/>
    <cellStyle name="RowTitles1-Detail 2 3 3 3 4 3 4" xfId="12648"/>
    <cellStyle name="RowTitles1-Detail 2 3 3 3 4 3 4 2" xfId="12649"/>
    <cellStyle name="RowTitles1-Detail 2 3 3 3 4 3 5" xfId="12650"/>
    <cellStyle name="RowTitles1-Detail 2 3 3 3 4 4" xfId="12651"/>
    <cellStyle name="RowTitles1-Detail 2 3 3 3 4 4 2" xfId="12652"/>
    <cellStyle name="RowTitles1-Detail 2 3 3 3 4 4 2 2" xfId="12653"/>
    <cellStyle name="RowTitles1-Detail 2 3 3 3 4 4 3" xfId="12654"/>
    <cellStyle name="RowTitles1-Detail 2 3 3 3 4 5" xfId="12655"/>
    <cellStyle name="RowTitles1-Detail 2 3 3 3 4 5 2" xfId="12656"/>
    <cellStyle name="RowTitles1-Detail 2 3 3 3 4 5 2 2" xfId="12657"/>
    <cellStyle name="RowTitles1-Detail 2 3 3 3 4 6" xfId="12658"/>
    <cellStyle name="RowTitles1-Detail 2 3 3 3 4 6 2" xfId="12659"/>
    <cellStyle name="RowTitles1-Detail 2 3 3 3 4 7" xfId="12660"/>
    <cellStyle name="RowTitles1-Detail 2 3 3 3 5" xfId="12661"/>
    <cellStyle name="RowTitles1-Detail 2 3 3 3 5 2" xfId="12662"/>
    <cellStyle name="RowTitles1-Detail 2 3 3 3 5 2 2" xfId="12663"/>
    <cellStyle name="RowTitles1-Detail 2 3 3 3 5 2 2 2" xfId="12664"/>
    <cellStyle name="RowTitles1-Detail 2 3 3 3 5 2 2 2 2" xfId="12665"/>
    <cellStyle name="RowTitles1-Detail 2 3 3 3 5 2 2 3" xfId="12666"/>
    <cellStyle name="RowTitles1-Detail 2 3 3 3 5 2 3" xfId="12667"/>
    <cellStyle name="RowTitles1-Detail 2 3 3 3 5 2 3 2" xfId="12668"/>
    <cellStyle name="RowTitles1-Detail 2 3 3 3 5 2 3 2 2" xfId="12669"/>
    <cellStyle name="RowTitles1-Detail 2 3 3 3 5 2 4" xfId="12670"/>
    <cellStyle name="RowTitles1-Detail 2 3 3 3 5 2 4 2" xfId="12671"/>
    <cellStyle name="RowTitles1-Detail 2 3 3 3 5 2 5" xfId="12672"/>
    <cellStyle name="RowTitles1-Detail 2 3 3 3 5 3" xfId="12673"/>
    <cellStyle name="RowTitles1-Detail 2 3 3 3 5 3 2" xfId="12674"/>
    <cellStyle name="RowTitles1-Detail 2 3 3 3 5 3 2 2" xfId="12675"/>
    <cellStyle name="RowTitles1-Detail 2 3 3 3 5 3 2 2 2" xfId="12676"/>
    <cellStyle name="RowTitles1-Detail 2 3 3 3 5 3 2 3" xfId="12677"/>
    <cellStyle name="RowTitles1-Detail 2 3 3 3 5 3 3" xfId="12678"/>
    <cellStyle name="RowTitles1-Detail 2 3 3 3 5 3 3 2" xfId="12679"/>
    <cellStyle name="RowTitles1-Detail 2 3 3 3 5 3 3 2 2" xfId="12680"/>
    <cellStyle name="RowTitles1-Detail 2 3 3 3 5 3 4" xfId="12681"/>
    <cellStyle name="RowTitles1-Detail 2 3 3 3 5 3 4 2" xfId="12682"/>
    <cellStyle name="RowTitles1-Detail 2 3 3 3 5 3 5" xfId="12683"/>
    <cellStyle name="RowTitles1-Detail 2 3 3 3 5 4" xfId="12684"/>
    <cellStyle name="RowTitles1-Detail 2 3 3 3 5 4 2" xfId="12685"/>
    <cellStyle name="RowTitles1-Detail 2 3 3 3 5 4 2 2" xfId="12686"/>
    <cellStyle name="RowTitles1-Detail 2 3 3 3 5 4 3" xfId="12687"/>
    <cellStyle name="RowTitles1-Detail 2 3 3 3 5 5" xfId="12688"/>
    <cellStyle name="RowTitles1-Detail 2 3 3 3 5 5 2" xfId="12689"/>
    <cellStyle name="RowTitles1-Detail 2 3 3 3 5 5 2 2" xfId="12690"/>
    <cellStyle name="RowTitles1-Detail 2 3 3 3 5 6" xfId="12691"/>
    <cellStyle name="RowTitles1-Detail 2 3 3 3 5 6 2" xfId="12692"/>
    <cellStyle name="RowTitles1-Detail 2 3 3 3 5 7" xfId="12693"/>
    <cellStyle name="RowTitles1-Detail 2 3 3 3 6" xfId="12694"/>
    <cellStyle name="RowTitles1-Detail 2 3 3 3 6 2" xfId="12695"/>
    <cellStyle name="RowTitles1-Detail 2 3 3 3 6 2 2" xfId="12696"/>
    <cellStyle name="RowTitles1-Detail 2 3 3 3 6 2 2 2" xfId="12697"/>
    <cellStyle name="RowTitles1-Detail 2 3 3 3 6 2 2 2 2" xfId="12698"/>
    <cellStyle name="RowTitles1-Detail 2 3 3 3 6 2 2 3" xfId="12699"/>
    <cellStyle name="RowTitles1-Detail 2 3 3 3 6 2 3" xfId="12700"/>
    <cellStyle name="RowTitles1-Detail 2 3 3 3 6 2 3 2" xfId="12701"/>
    <cellStyle name="RowTitles1-Detail 2 3 3 3 6 2 3 2 2" xfId="12702"/>
    <cellStyle name="RowTitles1-Detail 2 3 3 3 6 2 4" xfId="12703"/>
    <cellStyle name="RowTitles1-Detail 2 3 3 3 6 2 4 2" xfId="12704"/>
    <cellStyle name="RowTitles1-Detail 2 3 3 3 6 2 5" xfId="12705"/>
    <cellStyle name="RowTitles1-Detail 2 3 3 3 6 3" xfId="12706"/>
    <cellStyle name="RowTitles1-Detail 2 3 3 3 6 3 2" xfId="12707"/>
    <cellStyle name="RowTitles1-Detail 2 3 3 3 6 3 2 2" xfId="12708"/>
    <cellStyle name="RowTitles1-Detail 2 3 3 3 6 3 2 2 2" xfId="12709"/>
    <cellStyle name="RowTitles1-Detail 2 3 3 3 6 3 2 3" xfId="12710"/>
    <cellStyle name="RowTitles1-Detail 2 3 3 3 6 3 3" xfId="12711"/>
    <cellStyle name="RowTitles1-Detail 2 3 3 3 6 3 3 2" xfId="12712"/>
    <cellStyle name="RowTitles1-Detail 2 3 3 3 6 3 3 2 2" xfId="12713"/>
    <cellStyle name="RowTitles1-Detail 2 3 3 3 6 3 4" xfId="12714"/>
    <cellStyle name="RowTitles1-Detail 2 3 3 3 6 3 4 2" xfId="12715"/>
    <cellStyle name="RowTitles1-Detail 2 3 3 3 6 3 5" xfId="12716"/>
    <cellStyle name="RowTitles1-Detail 2 3 3 3 6 4" xfId="12717"/>
    <cellStyle name="RowTitles1-Detail 2 3 3 3 6 4 2" xfId="12718"/>
    <cellStyle name="RowTitles1-Detail 2 3 3 3 6 4 2 2" xfId="12719"/>
    <cellStyle name="RowTitles1-Detail 2 3 3 3 6 4 3" xfId="12720"/>
    <cellStyle name="RowTitles1-Detail 2 3 3 3 6 5" xfId="12721"/>
    <cellStyle name="RowTitles1-Detail 2 3 3 3 6 5 2" xfId="12722"/>
    <cellStyle name="RowTitles1-Detail 2 3 3 3 6 5 2 2" xfId="12723"/>
    <cellStyle name="RowTitles1-Detail 2 3 3 3 6 6" xfId="12724"/>
    <cellStyle name="RowTitles1-Detail 2 3 3 3 6 6 2" xfId="12725"/>
    <cellStyle name="RowTitles1-Detail 2 3 3 3 6 7" xfId="12726"/>
    <cellStyle name="RowTitles1-Detail 2 3 3 3 7" xfId="12727"/>
    <cellStyle name="RowTitles1-Detail 2 3 3 3 7 2" xfId="12728"/>
    <cellStyle name="RowTitles1-Detail 2 3 3 3 7 2 2" xfId="12729"/>
    <cellStyle name="RowTitles1-Detail 2 3 3 3 7 2 2 2" xfId="12730"/>
    <cellStyle name="RowTitles1-Detail 2 3 3 3 7 2 3" xfId="12731"/>
    <cellStyle name="RowTitles1-Detail 2 3 3 3 7 3" xfId="12732"/>
    <cellStyle name="RowTitles1-Detail 2 3 3 3 7 3 2" xfId="12733"/>
    <cellStyle name="RowTitles1-Detail 2 3 3 3 7 3 2 2" xfId="12734"/>
    <cellStyle name="RowTitles1-Detail 2 3 3 3 7 4" xfId="12735"/>
    <cellStyle name="RowTitles1-Detail 2 3 3 3 7 4 2" xfId="12736"/>
    <cellStyle name="RowTitles1-Detail 2 3 3 3 7 5" xfId="12737"/>
    <cellStyle name="RowTitles1-Detail 2 3 3 3 8" xfId="12738"/>
    <cellStyle name="RowTitles1-Detail 2 3 3 3 8 2" xfId="12739"/>
    <cellStyle name="RowTitles1-Detail 2 3 3 3 8 2 2" xfId="12740"/>
    <cellStyle name="RowTitles1-Detail 2 3 3 3 8 2 2 2" xfId="12741"/>
    <cellStyle name="RowTitles1-Detail 2 3 3 3 8 2 3" xfId="12742"/>
    <cellStyle name="RowTitles1-Detail 2 3 3 3 8 3" xfId="12743"/>
    <cellStyle name="RowTitles1-Detail 2 3 3 3 8 3 2" xfId="12744"/>
    <cellStyle name="RowTitles1-Detail 2 3 3 3 8 3 2 2" xfId="12745"/>
    <cellStyle name="RowTitles1-Detail 2 3 3 3 8 4" xfId="12746"/>
    <cellStyle name="RowTitles1-Detail 2 3 3 3 8 4 2" xfId="12747"/>
    <cellStyle name="RowTitles1-Detail 2 3 3 3 8 5" xfId="12748"/>
    <cellStyle name="RowTitles1-Detail 2 3 3 3 9" xfId="12749"/>
    <cellStyle name="RowTitles1-Detail 2 3 3 3 9 2" xfId="12750"/>
    <cellStyle name="RowTitles1-Detail 2 3 3 3 9 2 2" xfId="12751"/>
    <cellStyle name="RowTitles1-Detail 2 3 3 3_STUD aligned by INSTIT" xfId="12752"/>
    <cellStyle name="RowTitles1-Detail 2 3 3 4" xfId="12753"/>
    <cellStyle name="RowTitles1-Detail 2 3 3 4 2" xfId="12754"/>
    <cellStyle name="RowTitles1-Detail 2 3 3 4 2 2" xfId="12755"/>
    <cellStyle name="RowTitles1-Detail 2 3 3 4 2 2 2" xfId="12756"/>
    <cellStyle name="RowTitles1-Detail 2 3 3 4 2 2 2 2" xfId="12757"/>
    <cellStyle name="RowTitles1-Detail 2 3 3 4 2 2 2 2 2" xfId="12758"/>
    <cellStyle name="RowTitles1-Detail 2 3 3 4 2 2 2 3" xfId="12759"/>
    <cellStyle name="RowTitles1-Detail 2 3 3 4 2 2 3" xfId="12760"/>
    <cellStyle name="RowTitles1-Detail 2 3 3 4 2 2 3 2" xfId="12761"/>
    <cellStyle name="RowTitles1-Detail 2 3 3 4 2 2 3 2 2" xfId="12762"/>
    <cellStyle name="RowTitles1-Detail 2 3 3 4 2 2 4" xfId="12763"/>
    <cellStyle name="RowTitles1-Detail 2 3 3 4 2 2 4 2" xfId="12764"/>
    <cellStyle name="RowTitles1-Detail 2 3 3 4 2 2 5" xfId="12765"/>
    <cellStyle name="RowTitles1-Detail 2 3 3 4 2 3" xfId="12766"/>
    <cellStyle name="RowTitles1-Detail 2 3 3 4 2 3 2" xfId="12767"/>
    <cellStyle name="RowTitles1-Detail 2 3 3 4 2 3 2 2" xfId="12768"/>
    <cellStyle name="RowTitles1-Detail 2 3 3 4 2 3 2 2 2" xfId="12769"/>
    <cellStyle name="RowTitles1-Detail 2 3 3 4 2 3 2 3" xfId="12770"/>
    <cellStyle name="RowTitles1-Detail 2 3 3 4 2 3 3" xfId="12771"/>
    <cellStyle name="RowTitles1-Detail 2 3 3 4 2 3 3 2" xfId="12772"/>
    <cellStyle name="RowTitles1-Detail 2 3 3 4 2 3 3 2 2" xfId="12773"/>
    <cellStyle name="RowTitles1-Detail 2 3 3 4 2 3 4" xfId="12774"/>
    <cellStyle name="RowTitles1-Detail 2 3 3 4 2 3 4 2" xfId="12775"/>
    <cellStyle name="RowTitles1-Detail 2 3 3 4 2 3 5" xfId="12776"/>
    <cellStyle name="RowTitles1-Detail 2 3 3 4 2 4" xfId="12777"/>
    <cellStyle name="RowTitles1-Detail 2 3 3 4 2 4 2" xfId="12778"/>
    <cellStyle name="RowTitles1-Detail 2 3 3 4 2 5" xfId="12779"/>
    <cellStyle name="RowTitles1-Detail 2 3 3 4 2 5 2" xfId="12780"/>
    <cellStyle name="RowTitles1-Detail 2 3 3 4 2 5 2 2" xfId="12781"/>
    <cellStyle name="RowTitles1-Detail 2 3 3 4 2 5 3" xfId="12782"/>
    <cellStyle name="RowTitles1-Detail 2 3 3 4 2 6" xfId="12783"/>
    <cellStyle name="RowTitles1-Detail 2 3 3 4 2 6 2" xfId="12784"/>
    <cellStyle name="RowTitles1-Detail 2 3 3 4 2 6 2 2" xfId="12785"/>
    <cellStyle name="RowTitles1-Detail 2 3 3 4 3" xfId="12786"/>
    <cellStyle name="RowTitles1-Detail 2 3 3 4 3 2" xfId="12787"/>
    <cellStyle name="RowTitles1-Detail 2 3 3 4 3 2 2" xfId="12788"/>
    <cellStyle name="RowTitles1-Detail 2 3 3 4 3 2 2 2" xfId="12789"/>
    <cellStyle name="RowTitles1-Detail 2 3 3 4 3 2 2 2 2" xfId="12790"/>
    <cellStyle name="RowTitles1-Detail 2 3 3 4 3 2 2 3" xfId="12791"/>
    <cellStyle name="RowTitles1-Detail 2 3 3 4 3 2 3" xfId="12792"/>
    <cellStyle name="RowTitles1-Detail 2 3 3 4 3 2 3 2" xfId="12793"/>
    <cellStyle name="RowTitles1-Detail 2 3 3 4 3 2 3 2 2" xfId="12794"/>
    <cellStyle name="RowTitles1-Detail 2 3 3 4 3 2 4" xfId="12795"/>
    <cellStyle name="RowTitles1-Detail 2 3 3 4 3 2 4 2" xfId="12796"/>
    <cellStyle name="RowTitles1-Detail 2 3 3 4 3 2 5" xfId="12797"/>
    <cellStyle name="RowTitles1-Detail 2 3 3 4 3 3" xfId="12798"/>
    <cellStyle name="RowTitles1-Detail 2 3 3 4 3 3 2" xfId="12799"/>
    <cellStyle name="RowTitles1-Detail 2 3 3 4 3 3 2 2" xfId="12800"/>
    <cellStyle name="RowTitles1-Detail 2 3 3 4 3 3 2 2 2" xfId="12801"/>
    <cellStyle name="RowTitles1-Detail 2 3 3 4 3 3 2 3" xfId="12802"/>
    <cellStyle name="RowTitles1-Detail 2 3 3 4 3 3 3" xfId="12803"/>
    <cellStyle name="RowTitles1-Detail 2 3 3 4 3 3 3 2" xfId="12804"/>
    <cellStyle name="RowTitles1-Detail 2 3 3 4 3 3 3 2 2" xfId="12805"/>
    <cellStyle name="RowTitles1-Detail 2 3 3 4 3 3 4" xfId="12806"/>
    <cellStyle name="RowTitles1-Detail 2 3 3 4 3 3 4 2" xfId="12807"/>
    <cellStyle name="RowTitles1-Detail 2 3 3 4 3 3 5" xfId="12808"/>
    <cellStyle name="RowTitles1-Detail 2 3 3 4 3 4" xfId="12809"/>
    <cellStyle name="RowTitles1-Detail 2 3 3 4 3 4 2" xfId="12810"/>
    <cellStyle name="RowTitles1-Detail 2 3 3 4 3 5" xfId="12811"/>
    <cellStyle name="RowTitles1-Detail 2 3 3 4 3 5 2" xfId="12812"/>
    <cellStyle name="RowTitles1-Detail 2 3 3 4 3 5 2 2" xfId="12813"/>
    <cellStyle name="RowTitles1-Detail 2 3 3 4 3 6" xfId="12814"/>
    <cellStyle name="RowTitles1-Detail 2 3 3 4 3 6 2" xfId="12815"/>
    <cellStyle name="RowTitles1-Detail 2 3 3 4 3 7" xfId="12816"/>
    <cellStyle name="RowTitles1-Detail 2 3 3 4 4" xfId="12817"/>
    <cellStyle name="RowTitles1-Detail 2 3 3 4 4 2" xfId="12818"/>
    <cellStyle name="RowTitles1-Detail 2 3 3 4 4 2 2" xfId="12819"/>
    <cellStyle name="RowTitles1-Detail 2 3 3 4 4 2 2 2" xfId="12820"/>
    <cellStyle name="RowTitles1-Detail 2 3 3 4 4 2 2 2 2" xfId="12821"/>
    <cellStyle name="RowTitles1-Detail 2 3 3 4 4 2 2 3" xfId="12822"/>
    <cellStyle name="RowTitles1-Detail 2 3 3 4 4 2 3" xfId="12823"/>
    <cellStyle name="RowTitles1-Detail 2 3 3 4 4 2 3 2" xfId="12824"/>
    <cellStyle name="RowTitles1-Detail 2 3 3 4 4 2 3 2 2" xfId="12825"/>
    <cellStyle name="RowTitles1-Detail 2 3 3 4 4 2 4" xfId="12826"/>
    <cellStyle name="RowTitles1-Detail 2 3 3 4 4 2 4 2" xfId="12827"/>
    <cellStyle name="RowTitles1-Detail 2 3 3 4 4 2 5" xfId="12828"/>
    <cellStyle name="RowTitles1-Detail 2 3 3 4 4 3" xfId="12829"/>
    <cellStyle name="RowTitles1-Detail 2 3 3 4 4 3 2" xfId="12830"/>
    <cellStyle name="RowTitles1-Detail 2 3 3 4 4 3 2 2" xfId="12831"/>
    <cellStyle name="RowTitles1-Detail 2 3 3 4 4 3 2 2 2" xfId="12832"/>
    <cellStyle name="RowTitles1-Detail 2 3 3 4 4 3 2 3" xfId="12833"/>
    <cellStyle name="RowTitles1-Detail 2 3 3 4 4 3 3" xfId="12834"/>
    <cellStyle name="RowTitles1-Detail 2 3 3 4 4 3 3 2" xfId="12835"/>
    <cellStyle name="RowTitles1-Detail 2 3 3 4 4 3 3 2 2" xfId="12836"/>
    <cellStyle name="RowTitles1-Detail 2 3 3 4 4 3 4" xfId="12837"/>
    <cellStyle name="RowTitles1-Detail 2 3 3 4 4 3 4 2" xfId="12838"/>
    <cellStyle name="RowTitles1-Detail 2 3 3 4 4 3 5" xfId="12839"/>
    <cellStyle name="RowTitles1-Detail 2 3 3 4 4 4" xfId="12840"/>
    <cellStyle name="RowTitles1-Detail 2 3 3 4 4 4 2" xfId="12841"/>
    <cellStyle name="RowTitles1-Detail 2 3 3 4 4 5" xfId="12842"/>
    <cellStyle name="RowTitles1-Detail 2 3 3 4 4 5 2" xfId="12843"/>
    <cellStyle name="RowTitles1-Detail 2 3 3 4 4 5 2 2" xfId="12844"/>
    <cellStyle name="RowTitles1-Detail 2 3 3 4 4 5 3" xfId="12845"/>
    <cellStyle name="RowTitles1-Detail 2 3 3 4 4 6" xfId="12846"/>
    <cellStyle name="RowTitles1-Detail 2 3 3 4 4 6 2" xfId="12847"/>
    <cellStyle name="RowTitles1-Detail 2 3 3 4 4 6 2 2" xfId="12848"/>
    <cellStyle name="RowTitles1-Detail 2 3 3 4 4 7" xfId="12849"/>
    <cellStyle name="RowTitles1-Detail 2 3 3 4 4 7 2" xfId="12850"/>
    <cellStyle name="RowTitles1-Detail 2 3 3 4 4 8" xfId="12851"/>
    <cellStyle name="RowTitles1-Detail 2 3 3 4 5" xfId="12852"/>
    <cellStyle name="RowTitles1-Detail 2 3 3 4 5 2" xfId="12853"/>
    <cellStyle name="RowTitles1-Detail 2 3 3 4 5 2 2" xfId="12854"/>
    <cellStyle name="RowTitles1-Detail 2 3 3 4 5 2 2 2" xfId="12855"/>
    <cellStyle name="RowTitles1-Detail 2 3 3 4 5 2 2 2 2" xfId="12856"/>
    <cellStyle name="RowTitles1-Detail 2 3 3 4 5 2 2 3" xfId="12857"/>
    <cellStyle name="RowTitles1-Detail 2 3 3 4 5 2 3" xfId="12858"/>
    <cellStyle name="RowTitles1-Detail 2 3 3 4 5 2 3 2" xfId="12859"/>
    <cellStyle name="RowTitles1-Detail 2 3 3 4 5 2 3 2 2" xfId="12860"/>
    <cellStyle name="RowTitles1-Detail 2 3 3 4 5 2 4" xfId="12861"/>
    <cellStyle name="RowTitles1-Detail 2 3 3 4 5 2 4 2" xfId="12862"/>
    <cellStyle name="RowTitles1-Detail 2 3 3 4 5 2 5" xfId="12863"/>
    <cellStyle name="RowTitles1-Detail 2 3 3 4 5 3" xfId="12864"/>
    <cellStyle name="RowTitles1-Detail 2 3 3 4 5 3 2" xfId="12865"/>
    <cellStyle name="RowTitles1-Detail 2 3 3 4 5 3 2 2" xfId="12866"/>
    <cellStyle name="RowTitles1-Detail 2 3 3 4 5 3 2 2 2" xfId="12867"/>
    <cellStyle name="RowTitles1-Detail 2 3 3 4 5 3 2 3" xfId="12868"/>
    <cellStyle name="RowTitles1-Detail 2 3 3 4 5 3 3" xfId="12869"/>
    <cellStyle name="RowTitles1-Detail 2 3 3 4 5 3 3 2" xfId="12870"/>
    <cellStyle name="RowTitles1-Detail 2 3 3 4 5 3 3 2 2" xfId="12871"/>
    <cellStyle name="RowTitles1-Detail 2 3 3 4 5 3 4" xfId="12872"/>
    <cellStyle name="RowTitles1-Detail 2 3 3 4 5 3 4 2" xfId="12873"/>
    <cellStyle name="RowTitles1-Detail 2 3 3 4 5 3 5" xfId="12874"/>
    <cellStyle name="RowTitles1-Detail 2 3 3 4 5 4" xfId="12875"/>
    <cellStyle name="RowTitles1-Detail 2 3 3 4 5 4 2" xfId="12876"/>
    <cellStyle name="RowTitles1-Detail 2 3 3 4 5 4 2 2" xfId="12877"/>
    <cellStyle name="RowTitles1-Detail 2 3 3 4 5 4 3" xfId="12878"/>
    <cellStyle name="RowTitles1-Detail 2 3 3 4 5 5" xfId="12879"/>
    <cellStyle name="RowTitles1-Detail 2 3 3 4 5 5 2" xfId="12880"/>
    <cellStyle name="RowTitles1-Detail 2 3 3 4 5 5 2 2" xfId="12881"/>
    <cellStyle name="RowTitles1-Detail 2 3 3 4 5 6" xfId="12882"/>
    <cellStyle name="RowTitles1-Detail 2 3 3 4 5 6 2" xfId="12883"/>
    <cellStyle name="RowTitles1-Detail 2 3 3 4 5 7" xfId="12884"/>
    <cellStyle name="RowTitles1-Detail 2 3 3 4 6" xfId="12885"/>
    <cellStyle name="RowTitles1-Detail 2 3 3 4 6 2" xfId="12886"/>
    <cellStyle name="RowTitles1-Detail 2 3 3 4 6 2 2" xfId="12887"/>
    <cellStyle name="RowTitles1-Detail 2 3 3 4 6 2 2 2" xfId="12888"/>
    <cellStyle name="RowTitles1-Detail 2 3 3 4 6 2 2 2 2" xfId="12889"/>
    <cellStyle name="RowTitles1-Detail 2 3 3 4 6 2 2 3" xfId="12890"/>
    <cellStyle name="RowTitles1-Detail 2 3 3 4 6 2 3" xfId="12891"/>
    <cellStyle name="RowTitles1-Detail 2 3 3 4 6 2 3 2" xfId="12892"/>
    <cellStyle name="RowTitles1-Detail 2 3 3 4 6 2 3 2 2" xfId="12893"/>
    <cellStyle name="RowTitles1-Detail 2 3 3 4 6 2 4" xfId="12894"/>
    <cellStyle name="RowTitles1-Detail 2 3 3 4 6 2 4 2" xfId="12895"/>
    <cellStyle name="RowTitles1-Detail 2 3 3 4 6 2 5" xfId="12896"/>
    <cellStyle name="RowTitles1-Detail 2 3 3 4 6 3" xfId="12897"/>
    <cellStyle name="RowTitles1-Detail 2 3 3 4 6 3 2" xfId="12898"/>
    <cellStyle name="RowTitles1-Detail 2 3 3 4 6 3 2 2" xfId="12899"/>
    <cellStyle name="RowTitles1-Detail 2 3 3 4 6 3 2 2 2" xfId="12900"/>
    <cellStyle name="RowTitles1-Detail 2 3 3 4 6 3 2 3" xfId="12901"/>
    <cellStyle name="RowTitles1-Detail 2 3 3 4 6 3 3" xfId="12902"/>
    <cellStyle name="RowTitles1-Detail 2 3 3 4 6 3 3 2" xfId="12903"/>
    <cellStyle name="RowTitles1-Detail 2 3 3 4 6 3 3 2 2" xfId="12904"/>
    <cellStyle name="RowTitles1-Detail 2 3 3 4 6 3 4" xfId="12905"/>
    <cellStyle name="RowTitles1-Detail 2 3 3 4 6 3 4 2" xfId="12906"/>
    <cellStyle name="RowTitles1-Detail 2 3 3 4 6 3 5" xfId="12907"/>
    <cellStyle name="RowTitles1-Detail 2 3 3 4 6 4" xfId="12908"/>
    <cellStyle name="RowTitles1-Detail 2 3 3 4 6 4 2" xfId="12909"/>
    <cellStyle name="RowTitles1-Detail 2 3 3 4 6 4 2 2" xfId="12910"/>
    <cellStyle name="RowTitles1-Detail 2 3 3 4 6 4 3" xfId="12911"/>
    <cellStyle name="RowTitles1-Detail 2 3 3 4 6 5" xfId="12912"/>
    <cellStyle name="RowTitles1-Detail 2 3 3 4 6 5 2" xfId="12913"/>
    <cellStyle name="RowTitles1-Detail 2 3 3 4 6 5 2 2" xfId="12914"/>
    <cellStyle name="RowTitles1-Detail 2 3 3 4 6 6" xfId="12915"/>
    <cellStyle name="RowTitles1-Detail 2 3 3 4 6 6 2" xfId="12916"/>
    <cellStyle name="RowTitles1-Detail 2 3 3 4 6 7" xfId="12917"/>
    <cellStyle name="RowTitles1-Detail 2 3 3 4 7" xfId="12918"/>
    <cellStyle name="RowTitles1-Detail 2 3 3 4 7 2" xfId="12919"/>
    <cellStyle name="RowTitles1-Detail 2 3 3 4 7 2 2" xfId="12920"/>
    <cellStyle name="RowTitles1-Detail 2 3 3 4 7 2 2 2" xfId="12921"/>
    <cellStyle name="RowTitles1-Detail 2 3 3 4 7 2 3" xfId="12922"/>
    <cellStyle name="RowTitles1-Detail 2 3 3 4 7 3" xfId="12923"/>
    <cellStyle name="RowTitles1-Detail 2 3 3 4 7 3 2" xfId="12924"/>
    <cellStyle name="RowTitles1-Detail 2 3 3 4 7 3 2 2" xfId="12925"/>
    <cellStyle name="RowTitles1-Detail 2 3 3 4 7 4" xfId="12926"/>
    <cellStyle name="RowTitles1-Detail 2 3 3 4 7 4 2" xfId="12927"/>
    <cellStyle name="RowTitles1-Detail 2 3 3 4 7 5" xfId="12928"/>
    <cellStyle name="RowTitles1-Detail 2 3 3 4 8" xfId="12929"/>
    <cellStyle name="RowTitles1-Detail 2 3 3 4 8 2" xfId="12930"/>
    <cellStyle name="RowTitles1-Detail 2 3 3 4 9" xfId="12931"/>
    <cellStyle name="RowTitles1-Detail 2 3 3 4 9 2" xfId="12932"/>
    <cellStyle name="RowTitles1-Detail 2 3 3 4 9 2 2" xfId="12933"/>
    <cellStyle name="RowTitles1-Detail 2 3 3 4_STUD aligned by INSTIT" xfId="12934"/>
    <cellStyle name="RowTitles1-Detail 2 3 3 5" xfId="12935"/>
    <cellStyle name="RowTitles1-Detail 2 3 3 5 2" xfId="12936"/>
    <cellStyle name="RowTitles1-Detail 2 3 3 5 2 2" xfId="12937"/>
    <cellStyle name="RowTitles1-Detail 2 3 3 5 2 2 2" xfId="12938"/>
    <cellStyle name="RowTitles1-Detail 2 3 3 5 2 2 2 2" xfId="12939"/>
    <cellStyle name="RowTitles1-Detail 2 3 3 5 2 2 3" xfId="12940"/>
    <cellStyle name="RowTitles1-Detail 2 3 3 5 2 3" xfId="12941"/>
    <cellStyle name="RowTitles1-Detail 2 3 3 5 2 3 2" xfId="12942"/>
    <cellStyle name="RowTitles1-Detail 2 3 3 5 2 3 2 2" xfId="12943"/>
    <cellStyle name="RowTitles1-Detail 2 3 3 5 2 4" xfId="12944"/>
    <cellStyle name="RowTitles1-Detail 2 3 3 5 2 4 2" xfId="12945"/>
    <cellStyle name="RowTitles1-Detail 2 3 3 5 2 5" xfId="12946"/>
    <cellStyle name="RowTitles1-Detail 2 3 3 5 3" xfId="12947"/>
    <cellStyle name="RowTitles1-Detail 2 3 3 5 3 2" xfId="12948"/>
    <cellStyle name="RowTitles1-Detail 2 3 3 5 3 2 2" xfId="12949"/>
    <cellStyle name="RowTitles1-Detail 2 3 3 5 3 2 2 2" xfId="12950"/>
    <cellStyle name="RowTitles1-Detail 2 3 3 5 3 2 3" xfId="12951"/>
    <cellStyle name="RowTitles1-Detail 2 3 3 5 3 3" xfId="12952"/>
    <cellStyle name="RowTitles1-Detail 2 3 3 5 3 3 2" xfId="12953"/>
    <cellStyle name="RowTitles1-Detail 2 3 3 5 3 3 2 2" xfId="12954"/>
    <cellStyle name="RowTitles1-Detail 2 3 3 5 3 4" xfId="12955"/>
    <cellStyle name="RowTitles1-Detail 2 3 3 5 3 4 2" xfId="12956"/>
    <cellStyle name="RowTitles1-Detail 2 3 3 5 3 5" xfId="12957"/>
    <cellStyle name="RowTitles1-Detail 2 3 3 5 4" xfId="12958"/>
    <cellStyle name="RowTitles1-Detail 2 3 3 5 4 2" xfId="12959"/>
    <cellStyle name="RowTitles1-Detail 2 3 3 5 5" xfId="12960"/>
    <cellStyle name="RowTitles1-Detail 2 3 3 5 5 2" xfId="12961"/>
    <cellStyle name="RowTitles1-Detail 2 3 3 5 5 2 2" xfId="12962"/>
    <cellStyle name="RowTitles1-Detail 2 3 3 5 5 3" xfId="12963"/>
    <cellStyle name="RowTitles1-Detail 2 3 3 5 6" xfId="12964"/>
    <cellStyle name="RowTitles1-Detail 2 3 3 5 6 2" xfId="12965"/>
    <cellStyle name="RowTitles1-Detail 2 3 3 5 6 2 2" xfId="12966"/>
    <cellStyle name="RowTitles1-Detail 2 3 3 6" xfId="12967"/>
    <cellStyle name="RowTitles1-Detail 2 3 3 6 2" xfId="12968"/>
    <cellStyle name="RowTitles1-Detail 2 3 3 6 2 2" xfId="12969"/>
    <cellStyle name="RowTitles1-Detail 2 3 3 6 2 2 2" xfId="12970"/>
    <cellStyle name="RowTitles1-Detail 2 3 3 6 2 2 2 2" xfId="12971"/>
    <cellStyle name="RowTitles1-Detail 2 3 3 6 2 2 3" xfId="12972"/>
    <cellStyle name="RowTitles1-Detail 2 3 3 6 2 3" xfId="12973"/>
    <cellStyle name="RowTitles1-Detail 2 3 3 6 2 3 2" xfId="12974"/>
    <cellStyle name="RowTitles1-Detail 2 3 3 6 2 3 2 2" xfId="12975"/>
    <cellStyle name="RowTitles1-Detail 2 3 3 6 2 4" xfId="12976"/>
    <cellStyle name="RowTitles1-Detail 2 3 3 6 2 4 2" xfId="12977"/>
    <cellStyle name="RowTitles1-Detail 2 3 3 6 2 5" xfId="12978"/>
    <cellStyle name="RowTitles1-Detail 2 3 3 6 3" xfId="12979"/>
    <cellStyle name="RowTitles1-Detail 2 3 3 6 3 2" xfId="12980"/>
    <cellStyle name="RowTitles1-Detail 2 3 3 6 3 2 2" xfId="12981"/>
    <cellStyle name="RowTitles1-Detail 2 3 3 6 3 2 2 2" xfId="12982"/>
    <cellStyle name="RowTitles1-Detail 2 3 3 6 3 2 3" xfId="12983"/>
    <cellStyle name="RowTitles1-Detail 2 3 3 6 3 3" xfId="12984"/>
    <cellStyle name="RowTitles1-Detail 2 3 3 6 3 3 2" xfId="12985"/>
    <cellStyle name="RowTitles1-Detail 2 3 3 6 3 3 2 2" xfId="12986"/>
    <cellStyle name="RowTitles1-Detail 2 3 3 6 3 4" xfId="12987"/>
    <cellStyle name="RowTitles1-Detail 2 3 3 6 3 4 2" xfId="12988"/>
    <cellStyle name="RowTitles1-Detail 2 3 3 6 3 5" xfId="12989"/>
    <cellStyle name="RowTitles1-Detail 2 3 3 6 4" xfId="12990"/>
    <cellStyle name="RowTitles1-Detail 2 3 3 6 4 2" xfId="12991"/>
    <cellStyle name="RowTitles1-Detail 2 3 3 6 5" xfId="12992"/>
    <cellStyle name="RowTitles1-Detail 2 3 3 6 5 2" xfId="12993"/>
    <cellStyle name="RowTitles1-Detail 2 3 3 6 5 2 2" xfId="12994"/>
    <cellStyle name="RowTitles1-Detail 2 3 3 6 6" xfId="12995"/>
    <cellStyle name="RowTitles1-Detail 2 3 3 6 6 2" xfId="12996"/>
    <cellStyle name="RowTitles1-Detail 2 3 3 6 7" xfId="12997"/>
    <cellStyle name="RowTitles1-Detail 2 3 3 7" xfId="12998"/>
    <cellStyle name="RowTitles1-Detail 2 3 3 7 2" xfId="12999"/>
    <cellStyle name="RowTitles1-Detail 2 3 3 7 2 2" xfId="13000"/>
    <cellStyle name="RowTitles1-Detail 2 3 3 7 2 2 2" xfId="13001"/>
    <cellStyle name="RowTitles1-Detail 2 3 3 7 2 2 2 2" xfId="13002"/>
    <cellStyle name="RowTitles1-Detail 2 3 3 7 2 2 3" xfId="13003"/>
    <cellStyle name="RowTitles1-Detail 2 3 3 7 2 3" xfId="13004"/>
    <cellStyle name="RowTitles1-Detail 2 3 3 7 2 3 2" xfId="13005"/>
    <cellStyle name="RowTitles1-Detail 2 3 3 7 2 3 2 2" xfId="13006"/>
    <cellStyle name="RowTitles1-Detail 2 3 3 7 2 4" xfId="13007"/>
    <cellStyle name="RowTitles1-Detail 2 3 3 7 2 4 2" xfId="13008"/>
    <cellStyle name="RowTitles1-Detail 2 3 3 7 2 5" xfId="13009"/>
    <cellStyle name="RowTitles1-Detail 2 3 3 7 3" xfId="13010"/>
    <cellStyle name="RowTitles1-Detail 2 3 3 7 3 2" xfId="13011"/>
    <cellStyle name="RowTitles1-Detail 2 3 3 7 3 2 2" xfId="13012"/>
    <cellStyle name="RowTitles1-Detail 2 3 3 7 3 2 2 2" xfId="13013"/>
    <cellStyle name="RowTitles1-Detail 2 3 3 7 3 2 3" xfId="13014"/>
    <cellStyle name="RowTitles1-Detail 2 3 3 7 3 3" xfId="13015"/>
    <cellStyle name="RowTitles1-Detail 2 3 3 7 3 3 2" xfId="13016"/>
    <cellStyle name="RowTitles1-Detail 2 3 3 7 3 3 2 2" xfId="13017"/>
    <cellStyle name="RowTitles1-Detail 2 3 3 7 3 4" xfId="13018"/>
    <cellStyle name="RowTitles1-Detail 2 3 3 7 3 4 2" xfId="13019"/>
    <cellStyle name="RowTitles1-Detail 2 3 3 7 3 5" xfId="13020"/>
    <cellStyle name="RowTitles1-Detail 2 3 3 7 4" xfId="13021"/>
    <cellStyle name="RowTitles1-Detail 2 3 3 7 4 2" xfId="13022"/>
    <cellStyle name="RowTitles1-Detail 2 3 3 7 5" xfId="13023"/>
    <cellStyle name="RowTitles1-Detail 2 3 3 7 5 2" xfId="13024"/>
    <cellStyle name="RowTitles1-Detail 2 3 3 7 5 2 2" xfId="13025"/>
    <cellStyle name="RowTitles1-Detail 2 3 3 7 5 3" xfId="13026"/>
    <cellStyle name="RowTitles1-Detail 2 3 3 7 6" xfId="13027"/>
    <cellStyle name="RowTitles1-Detail 2 3 3 7 6 2" xfId="13028"/>
    <cellStyle name="RowTitles1-Detail 2 3 3 7 6 2 2" xfId="13029"/>
    <cellStyle name="RowTitles1-Detail 2 3 3 7 7" xfId="13030"/>
    <cellStyle name="RowTitles1-Detail 2 3 3 7 7 2" xfId="13031"/>
    <cellStyle name="RowTitles1-Detail 2 3 3 7 8" xfId="13032"/>
    <cellStyle name="RowTitles1-Detail 2 3 3 8" xfId="13033"/>
    <cellStyle name="RowTitles1-Detail 2 3 3 8 2" xfId="13034"/>
    <cellStyle name="RowTitles1-Detail 2 3 3 8 2 2" xfId="13035"/>
    <cellStyle name="RowTitles1-Detail 2 3 3 8 2 2 2" xfId="13036"/>
    <cellStyle name="RowTitles1-Detail 2 3 3 8 2 2 2 2" xfId="13037"/>
    <cellStyle name="RowTitles1-Detail 2 3 3 8 2 2 3" xfId="13038"/>
    <cellStyle name="RowTitles1-Detail 2 3 3 8 2 3" xfId="13039"/>
    <cellStyle name="RowTitles1-Detail 2 3 3 8 2 3 2" xfId="13040"/>
    <cellStyle name="RowTitles1-Detail 2 3 3 8 2 3 2 2" xfId="13041"/>
    <cellStyle name="RowTitles1-Detail 2 3 3 8 2 4" xfId="13042"/>
    <cellStyle name="RowTitles1-Detail 2 3 3 8 2 4 2" xfId="13043"/>
    <cellStyle name="RowTitles1-Detail 2 3 3 8 2 5" xfId="13044"/>
    <cellStyle name="RowTitles1-Detail 2 3 3 8 3" xfId="13045"/>
    <cellStyle name="RowTitles1-Detail 2 3 3 8 3 2" xfId="13046"/>
    <cellStyle name="RowTitles1-Detail 2 3 3 8 3 2 2" xfId="13047"/>
    <cellStyle name="RowTitles1-Detail 2 3 3 8 3 2 2 2" xfId="13048"/>
    <cellStyle name="RowTitles1-Detail 2 3 3 8 3 2 3" xfId="13049"/>
    <cellStyle name="RowTitles1-Detail 2 3 3 8 3 3" xfId="13050"/>
    <cellStyle name="RowTitles1-Detail 2 3 3 8 3 3 2" xfId="13051"/>
    <cellStyle name="RowTitles1-Detail 2 3 3 8 3 3 2 2" xfId="13052"/>
    <cellStyle name="RowTitles1-Detail 2 3 3 8 3 4" xfId="13053"/>
    <cellStyle name="RowTitles1-Detail 2 3 3 8 3 4 2" xfId="13054"/>
    <cellStyle name="RowTitles1-Detail 2 3 3 8 3 5" xfId="13055"/>
    <cellStyle name="RowTitles1-Detail 2 3 3 8 4" xfId="13056"/>
    <cellStyle name="RowTitles1-Detail 2 3 3 8 4 2" xfId="13057"/>
    <cellStyle name="RowTitles1-Detail 2 3 3 8 4 2 2" xfId="13058"/>
    <cellStyle name="RowTitles1-Detail 2 3 3 8 4 3" xfId="13059"/>
    <cellStyle name="RowTitles1-Detail 2 3 3 8 5" xfId="13060"/>
    <cellStyle name="RowTitles1-Detail 2 3 3 8 5 2" xfId="13061"/>
    <cellStyle name="RowTitles1-Detail 2 3 3 8 5 2 2" xfId="13062"/>
    <cellStyle name="RowTitles1-Detail 2 3 3 8 6" xfId="13063"/>
    <cellStyle name="RowTitles1-Detail 2 3 3 8 6 2" xfId="13064"/>
    <cellStyle name="RowTitles1-Detail 2 3 3 8 7" xfId="13065"/>
    <cellStyle name="RowTitles1-Detail 2 3 3 9" xfId="13066"/>
    <cellStyle name="RowTitles1-Detail 2 3 3 9 2" xfId="13067"/>
    <cellStyle name="RowTitles1-Detail 2 3 3 9 2 2" xfId="13068"/>
    <cellStyle name="RowTitles1-Detail 2 3 3 9 2 2 2" xfId="13069"/>
    <cellStyle name="RowTitles1-Detail 2 3 3 9 2 2 2 2" xfId="13070"/>
    <cellStyle name="RowTitles1-Detail 2 3 3 9 2 2 3" xfId="13071"/>
    <cellStyle name="RowTitles1-Detail 2 3 3 9 2 3" xfId="13072"/>
    <cellStyle name="RowTitles1-Detail 2 3 3 9 2 3 2" xfId="13073"/>
    <cellStyle name="RowTitles1-Detail 2 3 3 9 2 3 2 2" xfId="13074"/>
    <cellStyle name="RowTitles1-Detail 2 3 3 9 2 4" xfId="13075"/>
    <cellStyle name="RowTitles1-Detail 2 3 3 9 2 4 2" xfId="13076"/>
    <cellStyle name="RowTitles1-Detail 2 3 3 9 2 5" xfId="13077"/>
    <cellStyle name="RowTitles1-Detail 2 3 3 9 3" xfId="13078"/>
    <cellStyle name="RowTitles1-Detail 2 3 3 9 3 2" xfId="13079"/>
    <cellStyle name="RowTitles1-Detail 2 3 3 9 3 2 2" xfId="13080"/>
    <cellStyle name="RowTitles1-Detail 2 3 3 9 3 2 2 2" xfId="13081"/>
    <cellStyle name="RowTitles1-Detail 2 3 3 9 3 2 3" xfId="13082"/>
    <cellStyle name="RowTitles1-Detail 2 3 3 9 3 3" xfId="13083"/>
    <cellStyle name="RowTitles1-Detail 2 3 3 9 3 3 2" xfId="13084"/>
    <cellStyle name="RowTitles1-Detail 2 3 3 9 3 3 2 2" xfId="13085"/>
    <cellStyle name="RowTitles1-Detail 2 3 3 9 3 4" xfId="13086"/>
    <cellStyle name="RowTitles1-Detail 2 3 3 9 3 4 2" xfId="13087"/>
    <cellStyle name="RowTitles1-Detail 2 3 3 9 3 5" xfId="13088"/>
    <cellStyle name="RowTitles1-Detail 2 3 3 9 4" xfId="13089"/>
    <cellStyle name="RowTitles1-Detail 2 3 3 9 4 2" xfId="13090"/>
    <cellStyle name="RowTitles1-Detail 2 3 3 9 4 2 2" xfId="13091"/>
    <cellStyle name="RowTitles1-Detail 2 3 3 9 4 3" xfId="13092"/>
    <cellStyle name="RowTitles1-Detail 2 3 3 9 5" xfId="13093"/>
    <cellStyle name="RowTitles1-Detail 2 3 3 9 5 2" xfId="13094"/>
    <cellStyle name="RowTitles1-Detail 2 3 3 9 5 2 2" xfId="13095"/>
    <cellStyle name="RowTitles1-Detail 2 3 3 9 6" xfId="13096"/>
    <cellStyle name="RowTitles1-Detail 2 3 3 9 6 2" xfId="13097"/>
    <cellStyle name="RowTitles1-Detail 2 3 3 9 7" xfId="13098"/>
    <cellStyle name="RowTitles1-Detail 2 3 3_STUD aligned by INSTIT" xfId="13099"/>
    <cellStyle name="RowTitles1-Detail 2 3 4" xfId="13100"/>
    <cellStyle name="RowTitles1-Detail 2 3 4 2" xfId="13101"/>
    <cellStyle name="RowTitles1-Detail 2 3 4 2 2" xfId="13102"/>
    <cellStyle name="RowTitles1-Detail 2 3 4 2 2 2" xfId="13103"/>
    <cellStyle name="RowTitles1-Detail 2 3 4 2 2 2 2" xfId="13104"/>
    <cellStyle name="RowTitles1-Detail 2 3 4 2 2 2 2 2" xfId="13105"/>
    <cellStyle name="RowTitles1-Detail 2 3 4 2 2 2 3" xfId="13106"/>
    <cellStyle name="RowTitles1-Detail 2 3 4 2 2 3" xfId="13107"/>
    <cellStyle name="RowTitles1-Detail 2 3 4 2 2 3 2" xfId="13108"/>
    <cellStyle name="RowTitles1-Detail 2 3 4 2 2 3 2 2" xfId="13109"/>
    <cellStyle name="RowTitles1-Detail 2 3 4 2 2 4" xfId="13110"/>
    <cellStyle name="RowTitles1-Detail 2 3 4 2 2 4 2" xfId="13111"/>
    <cellStyle name="RowTitles1-Detail 2 3 4 2 2 5" xfId="13112"/>
    <cellStyle name="RowTitles1-Detail 2 3 4 2 3" xfId="13113"/>
    <cellStyle name="RowTitles1-Detail 2 3 4 2 3 2" xfId="13114"/>
    <cellStyle name="RowTitles1-Detail 2 3 4 2 3 2 2" xfId="13115"/>
    <cellStyle name="RowTitles1-Detail 2 3 4 2 3 2 2 2" xfId="13116"/>
    <cellStyle name="RowTitles1-Detail 2 3 4 2 3 2 3" xfId="13117"/>
    <cellStyle name="RowTitles1-Detail 2 3 4 2 3 3" xfId="13118"/>
    <cellStyle name="RowTitles1-Detail 2 3 4 2 3 3 2" xfId="13119"/>
    <cellStyle name="RowTitles1-Detail 2 3 4 2 3 3 2 2" xfId="13120"/>
    <cellStyle name="RowTitles1-Detail 2 3 4 2 3 4" xfId="13121"/>
    <cellStyle name="RowTitles1-Detail 2 3 4 2 3 4 2" xfId="13122"/>
    <cellStyle name="RowTitles1-Detail 2 3 4 2 3 5" xfId="13123"/>
    <cellStyle name="RowTitles1-Detail 2 3 4 2 4" xfId="13124"/>
    <cellStyle name="RowTitles1-Detail 2 3 4 2 4 2" xfId="13125"/>
    <cellStyle name="RowTitles1-Detail 2 3 4 2 5" xfId="13126"/>
    <cellStyle name="RowTitles1-Detail 2 3 4 2 5 2" xfId="13127"/>
    <cellStyle name="RowTitles1-Detail 2 3 4 2 5 2 2" xfId="13128"/>
    <cellStyle name="RowTitles1-Detail 2 3 4 3" xfId="13129"/>
    <cellStyle name="RowTitles1-Detail 2 3 4 3 2" xfId="13130"/>
    <cellStyle name="RowTitles1-Detail 2 3 4 3 2 2" xfId="13131"/>
    <cellStyle name="RowTitles1-Detail 2 3 4 3 2 2 2" xfId="13132"/>
    <cellStyle name="RowTitles1-Detail 2 3 4 3 2 2 2 2" xfId="13133"/>
    <cellStyle name="RowTitles1-Detail 2 3 4 3 2 2 3" xfId="13134"/>
    <cellStyle name="RowTitles1-Detail 2 3 4 3 2 3" xfId="13135"/>
    <cellStyle name="RowTitles1-Detail 2 3 4 3 2 3 2" xfId="13136"/>
    <cellStyle name="RowTitles1-Detail 2 3 4 3 2 3 2 2" xfId="13137"/>
    <cellStyle name="RowTitles1-Detail 2 3 4 3 2 4" xfId="13138"/>
    <cellStyle name="RowTitles1-Detail 2 3 4 3 2 4 2" xfId="13139"/>
    <cellStyle name="RowTitles1-Detail 2 3 4 3 2 5" xfId="13140"/>
    <cellStyle name="RowTitles1-Detail 2 3 4 3 3" xfId="13141"/>
    <cellStyle name="RowTitles1-Detail 2 3 4 3 3 2" xfId="13142"/>
    <cellStyle name="RowTitles1-Detail 2 3 4 3 3 2 2" xfId="13143"/>
    <cellStyle name="RowTitles1-Detail 2 3 4 3 3 2 2 2" xfId="13144"/>
    <cellStyle name="RowTitles1-Detail 2 3 4 3 3 2 3" xfId="13145"/>
    <cellStyle name="RowTitles1-Detail 2 3 4 3 3 3" xfId="13146"/>
    <cellStyle name="RowTitles1-Detail 2 3 4 3 3 3 2" xfId="13147"/>
    <cellStyle name="RowTitles1-Detail 2 3 4 3 3 3 2 2" xfId="13148"/>
    <cellStyle name="RowTitles1-Detail 2 3 4 3 3 4" xfId="13149"/>
    <cellStyle name="RowTitles1-Detail 2 3 4 3 3 4 2" xfId="13150"/>
    <cellStyle name="RowTitles1-Detail 2 3 4 3 3 5" xfId="13151"/>
    <cellStyle name="RowTitles1-Detail 2 3 4 3 4" xfId="13152"/>
    <cellStyle name="RowTitles1-Detail 2 3 4 3 4 2" xfId="13153"/>
    <cellStyle name="RowTitles1-Detail 2 3 4 3 5" xfId="13154"/>
    <cellStyle name="RowTitles1-Detail 2 3 4 3 5 2" xfId="13155"/>
    <cellStyle name="RowTitles1-Detail 2 3 4 3 5 2 2" xfId="13156"/>
    <cellStyle name="RowTitles1-Detail 2 3 4 3 5 3" xfId="13157"/>
    <cellStyle name="RowTitles1-Detail 2 3 4 3 6" xfId="13158"/>
    <cellStyle name="RowTitles1-Detail 2 3 4 3 6 2" xfId="13159"/>
    <cellStyle name="RowTitles1-Detail 2 3 4 3 6 2 2" xfId="13160"/>
    <cellStyle name="RowTitles1-Detail 2 3 4 3 7" xfId="13161"/>
    <cellStyle name="RowTitles1-Detail 2 3 4 3 7 2" xfId="13162"/>
    <cellStyle name="RowTitles1-Detail 2 3 4 3 8" xfId="13163"/>
    <cellStyle name="RowTitles1-Detail 2 3 4 4" xfId="13164"/>
    <cellStyle name="RowTitles1-Detail 2 3 4 4 2" xfId="13165"/>
    <cellStyle name="RowTitles1-Detail 2 3 4 4 2 2" xfId="13166"/>
    <cellStyle name="RowTitles1-Detail 2 3 4 4 2 2 2" xfId="13167"/>
    <cellStyle name="RowTitles1-Detail 2 3 4 4 2 2 2 2" xfId="13168"/>
    <cellStyle name="RowTitles1-Detail 2 3 4 4 2 2 3" xfId="13169"/>
    <cellStyle name="RowTitles1-Detail 2 3 4 4 2 3" xfId="13170"/>
    <cellStyle name="RowTitles1-Detail 2 3 4 4 2 3 2" xfId="13171"/>
    <cellStyle name="RowTitles1-Detail 2 3 4 4 2 3 2 2" xfId="13172"/>
    <cellStyle name="RowTitles1-Detail 2 3 4 4 2 4" xfId="13173"/>
    <cellStyle name="RowTitles1-Detail 2 3 4 4 2 4 2" xfId="13174"/>
    <cellStyle name="RowTitles1-Detail 2 3 4 4 2 5" xfId="13175"/>
    <cellStyle name="RowTitles1-Detail 2 3 4 4 3" xfId="13176"/>
    <cellStyle name="RowTitles1-Detail 2 3 4 4 3 2" xfId="13177"/>
    <cellStyle name="RowTitles1-Detail 2 3 4 4 3 2 2" xfId="13178"/>
    <cellStyle name="RowTitles1-Detail 2 3 4 4 3 2 2 2" xfId="13179"/>
    <cellStyle name="RowTitles1-Detail 2 3 4 4 3 2 3" xfId="13180"/>
    <cellStyle name="RowTitles1-Detail 2 3 4 4 3 3" xfId="13181"/>
    <cellStyle name="RowTitles1-Detail 2 3 4 4 3 3 2" xfId="13182"/>
    <cellStyle name="RowTitles1-Detail 2 3 4 4 3 3 2 2" xfId="13183"/>
    <cellStyle name="RowTitles1-Detail 2 3 4 4 3 4" xfId="13184"/>
    <cellStyle name="RowTitles1-Detail 2 3 4 4 3 4 2" xfId="13185"/>
    <cellStyle name="RowTitles1-Detail 2 3 4 4 3 5" xfId="13186"/>
    <cellStyle name="RowTitles1-Detail 2 3 4 4 4" xfId="13187"/>
    <cellStyle name="RowTitles1-Detail 2 3 4 4 4 2" xfId="13188"/>
    <cellStyle name="RowTitles1-Detail 2 3 4 4 4 2 2" xfId="13189"/>
    <cellStyle name="RowTitles1-Detail 2 3 4 4 4 3" xfId="13190"/>
    <cellStyle name="RowTitles1-Detail 2 3 4 4 5" xfId="13191"/>
    <cellStyle name="RowTitles1-Detail 2 3 4 4 5 2" xfId="13192"/>
    <cellStyle name="RowTitles1-Detail 2 3 4 4 5 2 2" xfId="13193"/>
    <cellStyle name="RowTitles1-Detail 2 3 4 4 6" xfId="13194"/>
    <cellStyle name="RowTitles1-Detail 2 3 4 4 6 2" xfId="13195"/>
    <cellStyle name="RowTitles1-Detail 2 3 4 4 7" xfId="13196"/>
    <cellStyle name="RowTitles1-Detail 2 3 4 5" xfId="13197"/>
    <cellStyle name="RowTitles1-Detail 2 3 4 5 2" xfId="13198"/>
    <cellStyle name="RowTitles1-Detail 2 3 4 5 2 2" xfId="13199"/>
    <cellStyle name="RowTitles1-Detail 2 3 4 5 2 2 2" xfId="13200"/>
    <cellStyle name="RowTitles1-Detail 2 3 4 5 2 2 2 2" xfId="13201"/>
    <cellStyle name="RowTitles1-Detail 2 3 4 5 2 2 3" xfId="13202"/>
    <cellStyle name="RowTitles1-Detail 2 3 4 5 2 3" xfId="13203"/>
    <cellStyle name="RowTitles1-Detail 2 3 4 5 2 3 2" xfId="13204"/>
    <cellStyle name="RowTitles1-Detail 2 3 4 5 2 3 2 2" xfId="13205"/>
    <cellStyle name="RowTitles1-Detail 2 3 4 5 2 4" xfId="13206"/>
    <cellStyle name="RowTitles1-Detail 2 3 4 5 2 4 2" xfId="13207"/>
    <cellStyle name="RowTitles1-Detail 2 3 4 5 2 5" xfId="13208"/>
    <cellStyle name="RowTitles1-Detail 2 3 4 5 3" xfId="13209"/>
    <cellStyle name="RowTitles1-Detail 2 3 4 5 3 2" xfId="13210"/>
    <cellStyle name="RowTitles1-Detail 2 3 4 5 3 2 2" xfId="13211"/>
    <cellStyle name="RowTitles1-Detail 2 3 4 5 3 2 2 2" xfId="13212"/>
    <cellStyle name="RowTitles1-Detail 2 3 4 5 3 2 3" xfId="13213"/>
    <cellStyle name="RowTitles1-Detail 2 3 4 5 3 3" xfId="13214"/>
    <cellStyle name="RowTitles1-Detail 2 3 4 5 3 3 2" xfId="13215"/>
    <cellStyle name="RowTitles1-Detail 2 3 4 5 3 3 2 2" xfId="13216"/>
    <cellStyle name="RowTitles1-Detail 2 3 4 5 3 4" xfId="13217"/>
    <cellStyle name="RowTitles1-Detail 2 3 4 5 3 4 2" xfId="13218"/>
    <cellStyle name="RowTitles1-Detail 2 3 4 5 3 5" xfId="13219"/>
    <cellStyle name="RowTitles1-Detail 2 3 4 5 4" xfId="13220"/>
    <cellStyle name="RowTitles1-Detail 2 3 4 5 4 2" xfId="13221"/>
    <cellStyle name="RowTitles1-Detail 2 3 4 5 4 2 2" xfId="13222"/>
    <cellStyle name="RowTitles1-Detail 2 3 4 5 4 3" xfId="13223"/>
    <cellStyle name="RowTitles1-Detail 2 3 4 5 5" xfId="13224"/>
    <cellStyle name="RowTitles1-Detail 2 3 4 5 5 2" xfId="13225"/>
    <cellStyle name="RowTitles1-Detail 2 3 4 5 5 2 2" xfId="13226"/>
    <cellStyle name="RowTitles1-Detail 2 3 4 5 6" xfId="13227"/>
    <cellStyle name="RowTitles1-Detail 2 3 4 5 6 2" xfId="13228"/>
    <cellStyle name="RowTitles1-Detail 2 3 4 5 7" xfId="13229"/>
    <cellStyle name="RowTitles1-Detail 2 3 4 6" xfId="13230"/>
    <cellStyle name="RowTitles1-Detail 2 3 4 6 2" xfId="13231"/>
    <cellStyle name="RowTitles1-Detail 2 3 4 6 2 2" xfId="13232"/>
    <cellStyle name="RowTitles1-Detail 2 3 4 6 2 2 2" xfId="13233"/>
    <cellStyle name="RowTitles1-Detail 2 3 4 6 2 2 2 2" xfId="13234"/>
    <cellStyle name="RowTitles1-Detail 2 3 4 6 2 2 3" xfId="13235"/>
    <cellStyle name="RowTitles1-Detail 2 3 4 6 2 3" xfId="13236"/>
    <cellStyle name="RowTitles1-Detail 2 3 4 6 2 3 2" xfId="13237"/>
    <cellStyle name="RowTitles1-Detail 2 3 4 6 2 3 2 2" xfId="13238"/>
    <cellStyle name="RowTitles1-Detail 2 3 4 6 2 4" xfId="13239"/>
    <cellStyle name="RowTitles1-Detail 2 3 4 6 2 4 2" xfId="13240"/>
    <cellStyle name="RowTitles1-Detail 2 3 4 6 2 5" xfId="13241"/>
    <cellStyle name="RowTitles1-Detail 2 3 4 6 3" xfId="13242"/>
    <cellStyle name="RowTitles1-Detail 2 3 4 6 3 2" xfId="13243"/>
    <cellStyle name="RowTitles1-Detail 2 3 4 6 3 2 2" xfId="13244"/>
    <cellStyle name="RowTitles1-Detail 2 3 4 6 3 2 2 2" xfId="13245"/>
    <cellStyle name="RowTitles1-Detail 2 3 4 6 3 2 3" xfId="13246"/>
    <cellStyle name="RowTitles1-Detail 2 3 4 6 3 3" xfId="13247"/>
    <cellStyle name="RowTitles1-Detail 2 3 4 6 3 3 2" xfId="13248"/>
    <cellStyle name="RowTitles1-Detail 2 3 4 6 3 3 2 2" xfId="13249"/>
    <cellStyle name="RowTitles1-Detail 2 3 4 6 3 4" xfId="13250"/>
    <cellStyle name="RowTitles1-Detail 2 3 4 6 3 4 2" xfId="13251"/>
    <cellStyle name="RowTitles1-Detail 2 3 4 6 3 5" xfId="13252"/>
    <cellStyle name="RowTitles1-Detail 2 3 4 6 4" xfId="13253"/>
    <cellStyle name="RowTitles1-Detail 2 3 4 6 4 2" xfId="13254"/>
    <cellStyle name="RowTitles1-Detail 2 3 4 6 4 2 2" xfId="13255"/>
    <cellStyle name="RowTitles1-Detail 2 3 4 6 4 3" xfId="13256"/>
    <cellStyle name="RowTitles1-Detail 2 3 4 6 5" xfId="13257"/>
    <cellStyle name="RowTitles1-Detail 2 3 4 6 5 2" xfId="13258"/>
    <cellStyle name="RowTitles1-Detail 2 3 4 6 5 2 2" xfId="13259"/>
    <cellStyle name="RowTitles1-Detail 2 3 4 6 6" xfId="13260"/>
    <cellStyle name="RowTitles1-Detail 2 3 4 6 6 2" xfId="13261"/>
    <cellStyle name="RowTitles1-Detail 2 3 4 6 7" xfId="13262"/>
    <cellStyle name="RowTitles1-Detail 2 3 4 7" xfId="13263"/>
    <cellStyle name="RowTitles1-Detail 2 3 4 7 2" xfId="13264"/>
    <cellStyle name="RowTitles1-Detail 2 3 4 7 2 2" xfId="13265"/>
    <cellStyle name="RowTitles1-Detail 2 3 4 7 2 2 2" xfId="13266"/>
    <cellStyle name="RowTitles1-Detail 2 3 4 7 2 3" xfId="13267"/>
    <cellStyle name="RowTitles1-Detail 2 3 4 7 3" xfId="13268"/>
    <cellStyle name="RowTitles1-Detail 2 3 4 7 3 2" xfId="13269"/>
    <cellStyle name="RowTitles1-Detail 2 3 4 7 3 2 2" xfId="13270"/>
    <cellStyle name="RowTitles1-Detail 2 3 4 7 4" xfId="13271"/>
    <cellStyle name="RowTitles1-Detail 2 3 4 7 4 2" xfId="13272"/>
    <cellStyle name="RowTitles1-Detail 2 3 4 7 5" xfId="13273"/>
    <cellStyle name="RowTitles1-Detail 2 3 4 8" xfId="13274"/>
    <cellStyle name="RowTitles1-Detail 2 3 4 8 2" xfId="13275"/>
    <cellStyle name="RowTitles1-Detail 2 3 4 9" xfId="13276"/>
    <cellStyle name="RowTitles1-Detail 2 3 4 9 2" xfId="13277"/>
    <cellStyle name="RowTitles1-Detail 2 3 4 9 2 2" xfId="13278"/>
    <cellStyle name="RowTitles1-Detail 2 3 4_STUD aligned by INSTIT" xfId="13279"/>
    <cellStyle name="RowTitles1-Detail 2 3 5" xfId="13280"/>
    <cellStyle name="RowTitles1-Detail 2 3 5 2" xfId="13281"/>
    <cellStyle name="RowTitles1-Detail 2 3 5 2 2" xfId="13282"/>
    <cellStyle name="RowTitles1-Detail 2 3 5 2 2 2" xfId="13283"/>
    <cellStyle name="RowTitles1-Detail 2 3 5 2 2 2 2" xfId="13284"/>
    <cellStyle name="RowTitles1-Detail 2 3 5 2 2 2 2 2" xfId="13285"/>
    <cellStyle name="RowTitles1-Detail 2 3 5 2 2 2 3" xfId="13286"/>
    <cellStyle name="RowTitles1-Detail 2 3 5 2 2 3" xfId="13287"/>
    <cellStyle name="RowTitles1-Detail 2 3 5 2 2 3 2" xfId="13288"/>
    <cellStyle name="RowTitles1-Detail 2 3 5 2 2 3 2 2" xfId="13289"/>
    <cellStyle name="RowTitles1-Detail 2 3 5 2 2 4" xfId="13290"/>
    <cellStyle name="RowTitles1-Detail 2 3 5 2 2 4 2" xfId="13291"/>
    <cellStyle name="RowTitles1-Detail 2 3 5 2 2 5" xfId="13292"/>
    <cellStyle name="RowTitles1-Detail 2 3 5 2 3" xfId="13293"/>
    <cellStyle name="RowTitles1-Detail 2 3 5 2 3 2" xfId="13294"/>
    <cellStyle name="RowTitles1-Detail 2 3 5 2 3 2 2" xfId="13295"/>
    <cellStyle name="RowTitles1-Detail 2 3 5 2 3 2 2 2" xfId="13296"/>
    <cellStyle name="RowTitles1-Detail 2 3 5 2 3 2 3" xfId="13297"/>
    <cellStyle name="RowTitles1-Detail 2 3 5 2 3 3" xfId="13298"/>
    <cellStyle name="RowTitles1-Detail 2 3 5 2 3 3 2" xfId="13299"/>
    <cellStyle name="RowTitles1-Detail 2 3 5 2 3 3 2 2" xfId="13300"/>
    <cellStyle name="RowTitles1-Detail 2 3 5 2 3 4" xfId="13301"/>
    <cellStyle name="RowTitles1-Detail 2 3 5 2 3 4 2" xfId="13302"/>
    <cellStyle name="RowTitles1-Detail 2 3 5 2 3 5" xfId="13303"/>
    <cellStyle name="RowTitles1-Detail 2 3 5 2 4" xfId="13304"/>
    <cellStyle name="RowTitles1-Detail 2 3 5 2 4 2" xfId="13305"/>
    <cellStyle name="RowTitles1-Detail 2 3 5 2 5" xfId="13306"/>
    <cellStyle name="RowTitles1-Detail 2 3 5 2 5 2" xfId="13307"/>
    <cellStyle name="RowTitles1-Detail 2 3 5 2 5 2 2" xfId="13308"/>
    <cellStyle name="RowTitles1-Detail 2 3 5 2 5 3" xfId="13309"/>
    <cellStyle name="RowTitles1-Detail 2 3 5 2 6" xfId="13310"/>
    <cellStyle name="RowTitles1-Detail 2 3 5 2 6 2" xfId="13311"/>
    <cellStyle name="RowTitles1-Detail 2 3 5 2 6 2 2" xfId="13312"/>
    <cellStyle name="RowTitles1-Detail 2 3 5 2 7" xfId="13313"/>
    <cellStyle name="RowTitles1-Detail 2 3 5 2 7 2" xfId="13314"/>
    <cellStyle name="RowTitles1-Detail 2 3 5 2 8" xfId="13315"/>
    <cellStyle name="RowTitles1-Detail 2 3 5 3" xfId="13316"/>
    <cellStyle name="RowTitles1-Detail 2 3 5 3 2" xfId="13317"/>
    <cellStyle name="RowTitles1-Detail 2 3 5 3 2 2" xfId="13318"/>
    <cellStyle name="RowTitles1-Detail 2 3 5 3 2 2 2" xfId="13319"/>
    <cellStyle name="RowTitles1-Detail 2 3 5 3 2 2 2 2" xfId="13320"/>
    <cellStyle name="RowTitles1-Detail 2 3 5 3 2 2 3" xfId="13321"/>
    <cellStyle name="RowTitles1-Detail 2 3 5 3 2 3" xfId="13322"/>
    <cellStyle name="RowTitles1-Detail 2 3 5 3 2 3 2" xfId="13323"/>
    <cellStyle name="RowTitles1-Detail 2 3 5 3 2 3 2 2" xfId="13324"/>
    <cellStyle name="RowTitles1-Detail 2 3 5 3 2 4" xfId="13325"/>
    <cellStyle name="RowTitles1-Detail 2 3 5 3 2 4 2" xfId="13326"/>
    <cellStyle name="RowTitles1-Detail 2 3 5 3 2 5" xfId="13327"/>
    <cellStyle name="RowTitles1-Detail 2 3 5 3 3" xfId="13328"/>
    <cellStyle name="RowTitles1-Detail 2 3 5 3 3 2" xfId="13329"/>
    <cellStyle name="RowTitles1-Detail 2 3 5 3 3 2 2" xfId="13330"/>
    <cellStyle name="RowTitles1-Detail 2 3 5 3 3 2 2 2" xfId="13331"/>
    <cellStyle name="RowTitles1-Detail 2 3 5 3 3 2 3" xfId="13332"/>
    <cellStyle name="RowTitles1-Detail 2 3 5 3 3 3" xfId="13333"/>
    <cellStyle name="RowTitles1-Detail 2 3 5 3 3 3 2" xfId="13334"/>
    <cellStyle name="RowTitles1-Detail 2 3 5 3 3 3 2 2" xfId="13335"/>
    <cellStyle name="RowTitles1-Detail 2 3 5 3 3 4" xfId="13336"/>
    <cellStyle name="RowTitles1-Detail 2 3 5 3 3 4 2" xfId="13337"/>
    <cellStyle name="RowTitles1-Detail 2 3 5 3 3 5" xfId="13338"/>
    <cellStyle name="RowTitles1-Detail 2 3 5 3 4" xfId="13339"/>
    <cellStyle name="RowTitles1-Detail 2 3 5 3 4 2" xfId="13340"/>
    <cellStyle name="RowTitles1-Detail 2 3 5 3 5" xfId="13341"/>
    <cellStyle name="RowTitles1-Detail 2 3 5 3 5 2" xfId="13342"/>
    <cellStyle name="RowTitles1-Detail 2 3 5 3 5 2 2" xfId="13343"/>
    <cellStyle name="RowTitles1-Detail 2 3 5 4" xfId="13344"/>
    <cellStyle name="RowTitles1-Detail 2 3 5 4 2" xfId="13345"/>
    <cellStyle name="RowTitles1-Detail 2 3 5 4 2 2" xfId="13346"/>
    <cellStyle name="RowTitles1-Detail 2 3 5 4 2 2 2" xfId="13347"/>
    <cellStyle name="RowTitles1-Detail 2 3 5 4 2 2 2 2" xfId="13348"/>
    <cellStyle name="RowTitles1-Detail 2 3 5 4 2 2 3" xfId="13349"/>
    <cellStyle name="RowTitles1-Detail 2 3 5 4 2 3" xfId="13350"/>
    <cellStyle name="RowTitles1-Detail 2 3 5 4 2 3 2" xfId="13351"/>
    <cellStyle name="RowTitles1-Detail 2 3 5 4 2 3 2 2" xfId="13352"/>
    <cellStyle name="RowTitles1-Detail 2 3 5 4 2 4" xfId="13353"/>
    <cellStyle name="RowTitles1-Detail 2 3 5 4 2 4 2" xfId="13354"/>
    <cellStyle name="RowTitles1-Detail 2 3 5 4 2 5" xfId="13355"/>
    <cellStyle name="RowTitles1-Detail 2 3 5 4 3" xfId="13356"/>
    <cellStyle name="RowTitles1-Detail 2 3 5 4 3 2" xfId="13357"/>
    <cellStyle name="RowTitles1-Detail 2 3 5 4 3 2 2" xfId="13358"/>
    <cellStyle name="RowTitles1-Detail 2 3 5 4 3 2 2 2" xfId="13359"/>
    <cellStyle name="RowTitles1-Detail 2 3 5 4 3 2 3" xfId="13360"/>
    <cellStyle name="RowTitles1-Detail 2 3 5 4 3 3" xfId="13361"/>
    <cellStyle name="RowTitles1-Detail 2 3 5 4 3 3 2" xfId="13362"/>
    <cellStyle name="RowTitles1-Detail 2 3 5 4 3 3 2 2" xfId="13363"/>
    <cellStyle name="RowTitles1-Detail 2 3 5 4 3 4" xfId="13364"/>
    <cellStyle name="RowTitles1-Detail 2 3 5 4 3 4 2" xfId="13365"/>
    <cellStyle name="RowTitles1-Detail 2 3 5 4 3 5" xfId="13366"/>
    <cellStyle name="RowTitles1-Detail 2 3 5 4 4" xfId="13367"/>
    <cellStyle name="RowTitles1-Detail 2 3 5 4 4 2" xfId="13368"/>
    <cellStyle name="RowTitles1-Detail 2 3 5 4 4 2 2" xfId="13369"/>
    <cellStyle name="RowTitles1-Detail 2 3 5 4 4 3" xfId="13370"/>
    <cellStyle name="RowTitles1-Detail 2 3 5 4 5" xfId="13371"/>
    <cellStyle name="RowTitles1-Detail 2 3 5 4 5 2" xfId="13372"/>
    <cellStyle name="RowTitles1-Detail 2 3 5 4 5 2 2" xfId="13373"/>
    <cellStyle name="RowTitles1-Detail 2 3 5 4 6" xfId="13374"/>
    <cellStyle name="RowTitles1-Detail 2 3 5 4 6 2" xfId="13375"/>
    <cellStyle name="RowTitles1-Detail 2 3 5 4 7" xfId="13376"/>
    <cellStyle name="RowTitles1-Detail 2 3 5 5" xfId="13377"/>
    <cellStyle name="RowTitles1-Detail 2 3 5 5 2" xfId="13378"/>
    <cellStyle name="RowTitles1-Detail 2 3 5 5 2 2" xfId="13379"/>
    <cellStyle name="RowTitles1-Detail 2 3 5 5 2 2 2" xfId="13380"/>
    <cellStyle name="RowTitles1-Detail 2 3 5 5 2 2 2 2" xfId="13381"/>
    <cellStyle name="RowTitles1-Detail 2 3 5 5 2 2 3" xfId="13382"/>
    <cellStyle name="RowTitles1-Detail 2 3 5 5 2 3" xfId="13383"/>
    <cellStyle name="RowTitles1-Detail 2 3 5 5 2 3 2" xfId="13384"/>
    <cellStyle name="RowTitles1-Detail 2 3 5 5 2 3 2 2" xfId="13385"/>
    <cellStyle name="RowTitles1-Detail 2 3 5 5 2 4" xfId="13386"/>
    <cellStyle name="RowTitles1-Detail 2 3 5 5 2 4 2" xfId="13387"/>
    <cellStyle name="RowTitles1-Detail 2 3 5 5 2 5" xfId="13388"/>
    <cellStyle name="RowTitles1-Detail 2 3 5 5 3" xfId="13389"/>
    <cellStyle name="RowTitles1-Detail 2 3 5 5 3 2" xfId="13390"/>
    <cellStyle name="RowTitles1-Detail 2 3 5 5 3 2 2" xfId="13391"/>
    <cellStyle name="RowTitles1-Detail 2 3 5 5 3 2 2 2" xfId="13392"/>
    <cellStyle name="RowTitles1-Detail 2 3 5 5 3 2 3" xfId="13393"/>
    <cellStyle name="RowTitles1-Detail 2 3 5 5 3 3" xfId="13394"/>
    <cellStyle name="RowTitles1-Detail 2 3 5 5 3 3 2" xfId="13395"/>
    <cellStyle name="RowTitles1-Detail 2 3 5 5 3 3 2 2" xfId="13396"/>
    <cellStyle name="RowTitles1-Detail 2 3 5 5 3 4" xfId="13397"/>
    <cellStyle name="RowTitles1-Detail 2 3 5 5 3 4 2" xfId="13398"/>
    <cellStyle name="RowTitles1-Detail 2 3 5 5 3 5" xfId="13399"/>
    <cellStyle name="RowTitles1-Detail 2 3 5 5 4" xfId="13400"/>
    <cellStyle name="RowTitles1-Detail 2 3 5 5 4 2" xfId="13401"/>
    <cellStyle name="RowTitles1-Detail 2 3 5 5 4 2 2" xfId="13402"/>
    <cellStyle name="RowTitles1-Detail 2 3 5 5 4 3" xfId="13403"/>
    <cellStyle name="RowTitles1-Detail 2 3 5 5 5" xfId="13404"/>
    <cellStyle name="RowTitles1-Detail 2 3 5 5 5 2" xfId="13405"/>
    <cellStyle name="RowTitles1-Detail 2 3 5 5 5 2 2" xfId="13406"/>
    <cellStyle name="RowTitles1-Detail 2 3 5 5 6" xfId="13407"/>
    <cellStyle name="RowTitles1-Detail 2 3 5 5 6 2" xfId="13408"/>
    <cellStyle name="RowTitles1-Detail 2 3 5 5 7" xfId="13409"/>
    <cellStyle name="RowTitles1-Detail 2 3 5 6" xfId="13410"/>
    <cellStyle name="RowTitles1-Detail 2 3 5 6 2" xfId="13411"/>
    <cellStyle name="RowTitles1-Detail 2 3 5 6 2 2" xfId="13412"/>
    <cellStyle name="RowTitles1-Detail 2 3 5 6 2 2 2" xfId="13413"/>
    <cellStyle name="RowTitles1-Detail 2 3 5 6 2 2 2 2" xfId="13414"/>
    <cellStyle name="RowTitles1-Detail 2 3 5 6 2 2 3" xfId="13415"/>
    <cellStyle name="RowTitles1-Detail 2 3 5 6 2 3" xfId="13416"/>
    <cellStyle name="RowTitles1-Detail 2 3 5 6 2 3 2" xfId="13417"/>
    <cellStyle name="RowTitles1-Detail 2 3 5 6 2 3 2 2" xfId="13418"/>
    <cellStyle name="RowTitles1-Detail 2 3 5 6 2 4" xfId="13419"/>
    <cellStyle name="RowTitles1-Detail 2 3 5 6 2 4 2" xfId="13420"/>
    <cellStyle name="RowTitles1-Detail 2 3 5 6 2 5" xfId="13421"/>
    <cellStyle name="RowTitles1-Detail 2 3 5 6 3" xfId="13422"/>
    <cellStyle name="RowTitles1-Detail 2 3 5 6 3 2" xfId="13423"/>
    <cellStyle name="RowTitles1-Detail 2 3 5 6 3 2 2" xfId="13424"/>
    <cellStyle name="RowTitles1-Detail 2 3 5 6 3 2 2 2" xfId="13425"/>
    <cellStyle name="RowTitles1-Detail 2 3 5 6 3 2 3" xfId="13426"/>
    <cellStyle name="RowTitles1-Detail 2 3 5 6 3 3" xfId="13427"/>
    <cellStyle name="RowTitles1-Detail 2 3 5 6 3 3 2" xfId="13428"/>
    <cellStyle name="RowTitles1-Detail 2 3 5 6 3 3 2 2" xfId="13429"/>
    <cellStyle name="RowTitles1-Detail 2 3 5 6 3 4" xfId="13430"/>
    <cellStyle name="RowTitles1-Detail 2 3 5 6 3 4 2" xfId="13431"/>
    <cellStyle name="RowTitles1-Detail 2 3 5 6 3 5" xfId="13432"/>
    <cellStyle name="RowTitles1-Detail 2 3 5 6 4" xfId="13433"/>
    <cellStyle name="RowTitles1-Detail 2 3 5 6 4 2" xfId="13434"/>
    <cellStyle name="RowTitles1-Detail 2 3 5 6 4 2 2" xfId="13435"/>
    <cellStyle name="RowTitles1-Detail 2 3 5 6 4 3" xfId="13436"/>
    <cellStyle name="RowTitles1-Detail 2 3 5 6 5" xfId="13437"/>
    <cellStyle name="RowTitles1-Detail 2 3 5 6 5 2" xfId="13438"/>
    <cellStyle name="RowTitles1-Detail 2 3 5 6 5 2 2" xfId="13439"/>
    <cellStyle name="RowTitles1-Detail 2 3 5 6 6" xfId="13440"/>
    <cellStyle name="RowTitles1-Detail 2 3 5 6 6 2" xfId="13441"/>
    <cellStyle name="RowTitles1-Detail 2 3 5 6 7" xfId="13442"/>
    <cellStyle name="RowTitles1-Detail 2 3 5 7" xfId="13443"/>
    <cellStyle name="RowTitles1-Detail 2 3 5 7 2" xfId="13444"/>
    <cellStyle name="RowTitles1-Detail 2 3 5 7 2 2" xfId="13445"/>
    <cellStyle name="RowTitles1-Detail 2 3 5 7 2 2 2" xfId="13446"/>
    <cellStyle name="RowTitles1-Detail 2 3 5 7 2 3" xfId="13447"/>
    <cellStyle name="RowTitles1-Detail 2 3 5 7 3" xfId="13448"/>
    <cellStyle name="RowTitles1-Detail 2 3 5 7 3 2" xfId="13449"/>
    <cellStyle name="RowTitles1-Detail 2 3 5 7 3 2 2" xfId="13450"/>
    <cellStyle name="RowTitles1-Detail 2 3 5 7 4" xfId="13451"/>
    <cellStyle name="RowTitles1-Detail 2 3 5 7 4 2" xfId="13452"/>
    <cellStyle name="RowTitles1-Detail 2 3 5 7 5" xfId="13453"/>
    <cellStyle name="RowTitles1-Detail 2 3 5 8" xfId="13454"/>
    <cellStyle name="RowTitles1-Detail 2 3 5 8 2" xfId="13455"/>
    <cellStyle name="RowTitles1-Detail 2 3 5 8 2 2" xfId="13456"/>
    <cellStyle name="RowTitles1-Detail 2 3 5 8 2 2 2" xfId="13457"/>
    <cellStyle name="RowTitles1-Detail 2 3 5 8 2 3" xfId="13458"/>
    <cellStyle name="RowTitles1-Detail 2 3 5 8 3" xfId="13459"/>
    <cellStyle name="RowTitles1-Detail 2 3 5 8 3 2" xfId="13460"/>
    <cellStyle name="RowTitles1-Detail 2 3 5 8 3 2 2" xfId="13461"/>
    <cellStyle name="RowTitles1-Detail 2 3 5 8 4" xfId="13462"/>
    <cellStyle name="RowTitles1-Detail 2 3 5 8 4 2" xfId="13463"/>
    <cellStyle name="RowTitles1-Detail 2 3 5 8 5" xfId="13464"/>
    <cellStyle name="RowTitles1-Detail 2 3 5 9" xfId="13465"/>
    <cellStyle name="RowTitles1-Detail 2 3 5 9 2" xfId="13466"/>
    <cellStyle name="RowTitles1-Detail 2 3 5 9 2 2" xfId="13467"/>
    <cellStyle name="RowTitles1-Detail 2 3 5_STUD aligned by INSTIT" xfId="13468"/>
    <cellStyle name="RowTitles1-Detail 2 3 6" xfId="13469"/>
    <cellStyle name="RowTitles1-Detail 2 3 6 2" xfId="13470"/>
    <cellStyle name="RowTitles1-Detail 2 3 6 2 2" xfId="13471"/>
    <cellStyle name="RowTitles1-Detail 2 3 6 2 2 2" xfId="13472"/>
    <cellStyle name="RowTitles1-Detail 2 3 6 2 2 2 2" xfId="13473"/>
    <cellStyle name="RowTitles1-Detail 2 3 6 2 2 2 2 2" xfId="13474"/>
    <cellStyle name="RowTitles1-Detail 2 3 6 2 2 2 3" xfId="13475"/>
    <cellStyle name="RowTitles1-Detail 2 3 6 2 2 3" xfId="13476"/>
    <cellStyle name="RowTitles1-Detail 2 3 6 2 2 3 2" xfId="13477"/>
    <cellStyle name="RowTitles1-Detail 2 3 6 2 2 3 2 2" xfId="13478"/>
    <cellStyle name="RowTitles1-Detail 2 3 6 2 2 4" xfId="13479"/>
    <cellStyle name="RowTitles1-Detail 2 3 6 2 2 4 2" xfId="13480"/>
    <cellStyle name="RowTitles1-Detail 2 3 6 2 2 5" xfId="13481"/>
    <cellStyle name="RowTitles1-Detail 2 3 6 2 3" xfId="13482"/>
    <cellStyle name="RowTitles1-Detail 2 3 6 2 3 2" xfId="13483"/>
    <cellStyle name="RowTitles1-Detail 2 3 6 2 3 2 2" xfId="13484"/>
    <cellStyle name="RowTitles1-Detail 2 3 6 2 3 2 2 2" xfId="13485"/>
    <cellStyle name="RowTitles1-Detail 2 3 6 2 3 2 3" xfId="13486"/>
    <cellStyle name="RowTitles1-Detail 2 3 6 2 3 3" xfId="13487"/>
    <cellStyle name="RowTitles1-Detail 2 3 6 2 3 3 2" xfId="13488"/>
    <cellStyle name="RowTitles1-Detail 2 3 6 2 3 3 2 2" xfId="13489"/>
    <cellStyle name="RowTitles1-Detail 2 3 6 2 3 4" xfId="13490"/>
    <cellStyle name="RowTitles1-Detail 2 3 6 2 3 4 2" xfId="13491"/>
    <cellStyle name="RowTitles1-Detail 2 3 6 2 3 5" xfId="13492"/>
    <cellStyle name="RowTitles1-Detail 2 3 6 2 4" xfId="13493"/>
    <cellStyle name="RowTitles1-Detail 2 3 6 2 4 2" xfId="13494"/>
    <cellStyle name="RowTitles1-Detail 2 3 6 2 5" xfId="13495"/>
    <cellStyle name="RowTitles1-Detail 2 3 6 2 5 2" xfId="13496"/>
    <cellStyle name="RowTitles1-Detail 2 3 6 2 5 2 2" xfId="13497"/>
    <cellStyle name="RowTitles1-Detail 2 3 6 2 5 3" xfId="13498"/>
    <cellStyle name="RowTitles1-Detail 2 3 6 2 6" xfId="13499"/>
    <cellStyle name="RowTitles1-Detail 2 3 6 2 6 2" xfId="13500"/>
    <cellStyle name="RowTitles1-Detail 2 3 6 2 6 2 2" xfId="13501"/>
    <cellStyle name="RowTitles1-Detail 2 3 6 3" xfId="13502"/>
    <cellStyle name="RowTitles1-Detail 2 3 6 3 2" xfId="13503"/>
    <cellStyle name="RowTitles1-Detail 2 3 6 3 2 2" xfId="13504"/>
    <cellStyle name="RowTitles1-Detail 2 3 6 3 2 2 2" xfId="13505"/>
    <cellStyle name="RowTitles1-Detail 2 3 6 3 2 2 2 2" xfId="13506"/>
    <cellStyle name="RowTitles1-Detail 2 3 6 3 2 2 3" xfId="13507"/>
    <cellStyle name="RowTitles1-Detail 2 3 6 3 2 3" xfId="13508"/>
    <cellStyle name="RowTitles1-Detail 2 3 6 3 2 3 2" xfId="13509"/>
    <cellStyle name="RowTitles1-Detail 2 3 6 3 2 3 2 2" xfId="13510"/>
    <cellStyle name="RowTitles1-Detail 2 3 6 3 2 4" xfId="13511"/>
    <cellStyle name="RowTitles1-Detail 2 3 6 3 2 4 2" xfId="13512"/>
    <cellStyle name="RowTitles1-Detail 2 3 6 3 2 5" xfId="13513"/>
    <cellStyle name="RowTitles1-Detail 2 3 6 3 3" xfId="13514"/>
    <cellStyle name="RowTitles1-Detail 2 3 6 3 3 2" xfId="13515"/>
    <cellStyle name="RowTitles1-Detail 2 3 6 3 3 2 2" xfId="13516"/>
    <cellStyle name="RowTitles1-Detail 2 3 6 3 3 2 2 2" xfId="13517"/>
    <cellStyle name="RowTitles1-Detail 2 3 6 3 3 2 3" xfId="13518"/>
    <cellStyle name="RowTitles1-Detail 2 3 6 3 3 3" xfId="13519"/>
    <cellStyle name="RowTitles1-Detail 2 3 6 3 3 3 2" xfId="13520"/>
    <cellStyle name="RowTitles1-Detail 2 3 6 3 3 3 2 2" xfId="13521"/>
    <cellStyle name="RowTitles1-Detail 2 3 6 3 3 4" xfId="13522"/>
    <cellStyle name="RowTitles1-Detail 2 3 6 3 3 4 2" xfId="13523"/>
    <cellStyle name="RowTitles1-Detail 2 3 6 3 3 5" xfId="13524"/>
    <cellStyle name="RowTitles1-Detail 2 3 6 3 4" xfId="13525"/>
    <cellStyle name="RowTitles1-Detail 2 3 6 3 4 2" xfId="13526"/>
    <cellStyle name="RowTitles1-Detail 2 3 6 3 5" xfId="13527"/>
    <cellStyle name="RowTitles1-Detail 2 3 6 3 5 2" xfId="13528"/>
    <cellStyle name="RowTitles1-Detail 2 3 6 3 5 2 2" xfId="13529"/>
    <cellStyle name="RowTitles1-Detail 2 3 6 3 6" xfId="13530"/>
    <cellStyle name="RowTitles1-Detail 2 3 6 3 6 2" xfId="13531"/>
    <cellStyle name="RowTitles1-Detail 2 3 6 3 7" xfId="13532"/>
    <cellStyle name="RowTitles1-Detail 2 3 6 4" xfId="13533"/>
    <cellStyle name="RowTitles1-Detail 2 3 6 4 2" xfId="13534"/>
    <cellStyle name="RowTitles1-Detail 2 3 6 4 2 2" xfId="13535"/>
    <cellStyle name="RowTitles1-Detail 2 3 6 4 2 2 2" xfId="13536"/>
    <cellStyle name="RowTitles1-Detail 2 3 6 4 2 2 2 2" xfId="13537"/>
    <cellStyle name="RowTitles1-Detail 2 3 6 4 2 2 3" xfId="13538"/>
    <cellStyle name="RowTitles1-Detail 2 3 6 4 2 3" xfId="13539"/>
    <cellStyle name="RowTitles1-Detail 2 3 6 4 2 3 2" xfId="13540"/>
    <cellStyle name="RowTitles1-Detail 2 3 6 4 2 3 2 2" xfId="13541"/>
    <cellStyle name="RowTitles1-Detail 2 3 6 4 2 4" xfId="13542"/>
    <cellStyle name="RowTitles1-Detail 2 3 6 4 2 4 2" xfId="13543"/>
    <cellStyle name="RowTitles1-Detail 2 3 6 4 2 5" xfId="13544"/>
    <cellStyle name="RowTitles1-Detail 2 3 6 4 3" xfId="13545"/>
    <cellStyle name="RowTitles1-Detail 2 3 6 4 3 2" xfId="13546"/>
    <cellStyle name="RowTitles1-Detail 2 3 6 4 3 2 2" xfId="13547"/>
    <cellStyle name="RowTitles1-Detail 2 3 6 4 3 2 2 2" xfId="13548"/>
    <cellStyle name="RowTitles1-Detail 2 3 6 4 3 2 3" xfId="13549"/>
    <cellStyle name="RowTitles1-Detail 2 3 6 4 3 3" xfId="13550"/>
    <cellStyle name="RowTitles1-Detail 2 3 6 4 3 3 2" xfId="13551"/>
    <cellStyle name="RowTitles1-Detail 2 3 6 4 3 3 2 2" xfId="13552"/>
    <cellStyle name="RowTitles1-Detail 2 3 6 4 3 4" xfId="13553"/>
    <cellStyle name="RowTitles1-Detail 2 3 6 4 3 4 2" xfId="13554"/>
    <cellStyle name="RowTitles1-Detail 2 3 6 4 3 5" xfId="13555"/>
    <cellStyle name="RowTitles1-Detail 2 3 6 4 4" xfId="13556"/>
    <cellStyle name="RowTitles1-Detail 2 3 6 4 4 2" xfId="13557"/>
    <cellStyle name="RowTitles1-Detail 2 3 6 4 5" xfId="13558"/>
    <cellStyle name="RowTitles1-Detail 2 3 6 4 5 2" xfId="13559"/>
    <cellStyle name="RowTitles1-Detail 2 3 6 4 5 2 2" xfId="13560"/>
    <cellStyle name="RowTitles1-Detail 2 3 6 4 5 3" xfId="13561"/>
    <cellStyle name="RowTitles1-Detail 2 3 6 4 6" xfId="13562"/>
    <cellStyle name="RowTitles1-Detail 2 3 6 4 6 2" xfId="13563"/>
    <cellStyle name="RowTitles1-Detail 2 3 6 4 6 2 2" xfId="13564"/>
    <cellStyle name="RowTitles1-Detail 2 3 6 4 7" xfId="13565"/>
    <cellStyle name="RowTitles1-Detail 2 3 6 4 7 2" xfId="13566"/>
    <cellStyle name="RowTitles1-Detail 2 3 6 4 8" xfId="13567"/>
    <cellStyle name="RowTitles1-Detail 2 3 6 5" xfId="13568"/>
    <cellStyle name="RowTitles1-Detail 2 3 6 5 2" xfId="13569"/>
    <cellStyle name="RowTitles1-Detail 2 3 6 5 2 2" xfId="13570"/>
    <cellStyle name="RowTitles1-Detail 2 3 6 5 2 2 2" xfId="13571"/>
    <cellStyle name="RowTitles1-Detail 2 3 6 5 2 2 2 2" xfId="13572"/>
    <cellStyle name="RowTitles1-Detail 2 3 6 5 2 2 3" xfId="13573"/>
    <cellStyle name="RowTitles1-Detail 2 3 6 5 2 3" xfId="13574"/>
    <cellStyle name="RowTitles1-Detail 2 3 6 5 2 3 2" xfId="13575"/>
    <cellStyle name="RowTitles1-Detail 2 3 6 5 2 3 2 2" xfId="13576"/>
    <cellStyle name="RowTitles1-Detail 2 3 6 5 2 4" xfId="13577"/>
    <cellStyle name="RowTitles1-Detail 2 3 6 5 2 4 2" xfId="13578"/>
    <cellStyle name="RowTitles1-Detail 2 3 6 5 2 5" xfId="13579"/>
    <cellStyle name="RowTitles1-Detail 2 3 6 5 3" xfId="13580"/>
    <cellStyle name="RowTitles1-Detail 2 3 6 5 3 2" xfId="13581"/>
    <cellStyle name="RowTitles1-Detail 2 3 6 5 3 2 2" xfId="13582"/>
    <cellStyle name="RowTitles1-Detail 2 3 6 5 3 2 2 2" xfId="13583"/>
    <cellStyle name="RowTitles1-Detail 2 3 6 5 3 2 3" xfId="13584"/>
    <cellStyle name="RowTitles1-Detail 2 3 6 5 3 3" xfId="13585"/>
    <cellStyle name="RowTitles1-Detail 2 3 6 5 3 3 2" xfId="13586"/>
    <cellStyle name="RowTitles1-Detail 2 3 6 5 3 3 2 2" xfId="13587"/>
    <cellStyle name="RowTitles1-Detail 2 3 6 5 3 4" xfId="13588"/>
    <cellStyle name="RowTitles1-Detail 2 3 6 5 3 4 2" xfId="13589"/>
    <cellStyle name="RowTitles1-Detail 2 3 6 5 3 5" xfId="13590"/>
    <cellStyle name="RowTitles1-Detail 2 3 6 5 4" xfId="13591"/>
    <cellStyle name="RowTitles1-Detail 2 3 6 5 4 2" xfId="13592"/>
    <cellStyle name="RowTitles1-Detail 2 3 6 5 4 2 2" xfId="13593"/>
    <cellStyle name="RowTitles1-Detail 2 3 6 5 4 3" xfId="13594"/>
    <cellStyle name="RowTitles1-Detail 2 3 6 5 5" xfId="13595"/>
    <cellStyle name="RowTitles1-Detail 2 3 6 5 5 2" xfId="13596"/>
    <cellStyle name="RowTitles1-Detail 2 3 6 5 5 2 2" xfId="13597"/>
    <cellStyle name="RowTitles1-Detail 2 3 6 5 6" xfId="13598"/>
    <cellStyle name="RowTitles1-Detail 2 3 6 5 6 2" xfId="13599"/>
    <cellStyle name="RowTitles1-Detail 2 3 6 5 7" xfId="13600"/>
    <cellStyle name="RowTitles1-Detail 2 3 6 6" xfId="13601"/>
    <cellStyle name="RowTitles1-Detail 2 3 6 6 2" xfId="13602"/>
    <cellStyle name="RowTitles1-Detail 2 3 6 6 2 2" xfId="13603"/>
    <cellStyle name="RowTitles1-Detail 2 3 6 6 2 2 2" xfId="13604"/>
    <cellStyle name="RowTitles1-Detail 2 3 6 6 2 2 2 2" xfId="13605"/>
    <cellStyle name="RowTitles1-Detail 2 3 6 6 2 2 3" xfId="13606"/>
    <cellStyle name="RowTitles1-Detail 2 3 6 6 2 3" xfId="13607"/>
    <cellStyle name="RowTitles1-Detail 2 3 6 6 2 3 2" xfId="13608"/>
    <cellStyle name="RowTitles1-Detail 2 3 6 6 2 3 2 2" xfId="13609"/>
    <cellStyle name="RowTitles1-Detail 2 3 6 6 2 4" xfId="13610"/>
    <cellStyle name="RowTitles1-Detail 2 3 6 6 2 4 2" xfId="13611"/>
    <cellStyle name="RowTitles1-Detail 2 3 6 6 2 5" xfId="13612"/>
    <cellStyle name="RowTitles1-Detail 2 3 6 6 3" xfId="13613"/>
    <cellStyle name="RowTitles1-Detail 2 3 6 6 3 2" xfId="13614"/>
    <cellStyle name="RowTitles1-Detail 2 3 6 6 3 2 2" xfId="13615"/>
    <cellStyle name="RowTitles1-Detail 2 3 6 6 3 2 2 2" xfId="13616"/>
    <cellStyle name="RowTitles1-Detail 2 3 6 6 3 2 3" xfId="13617"/>
    <cellStyle name="RowTitles1-Detail 2 3 6 6 3 3" xfId="13618"/>
    <cellStyle name="RowTitles1-Detail 2 3 6 6 3 3 2" xfId="13619"/>
    <cellStyle name="RowTitles1-Detail 2 3 6 6 3 3 2 2" xfId="13620"/>
    <cellStyle name="RowTitles1-Detail 2 3 6 6 3 4" xfId="13621"/>
    <cellStyle name="RowTitles1-Detail 2 3 6 6 3 4 2" xfId="13622"/>
    <cellStyle name="RowTitles1-Detail 2 3 6 6 3 5" xfId="13623"/>
    <cellStyle name="RowTitles1-Detail 2 3 6 6 4" xfId="13624"/>
    <cellStyle name="RowTitles1-Detail 2 3 6 6 4 2" xfId="13625"/>
    <cellStyle name="RowTitles1-Detail 2 3 6 6 4 2 2" xfId="13626"/>
    <cellStyle name="RowTitles1-Detail 2 3 6 6 4 3" xfId="13627"/>
    <cellStyle name="RowTitles1-Detail 2 3 6 6 5" xfId="13628"/>
    <cellStyle name="RowTitles1-Detail 2 3 6 6 5 2" xfId="13629"/>
    <cellStyle name="RowTitles1-Detail 2 3 6 6 5 2 2" xfId="13630"/>
    <cellStyle name="RowTitles1-Detail 2 3 6 6 6" xfId="13631"/>
    <cellStyle name="RowTitles1-Detail 2 3 6 6 6 2" xfId="13632"/>
    <cellStyle name="RowTitles1-Detail 2 3 6 6 7" xfId="13633"/>
    <cellStyle name="RowTitles1-Detail 2 3 6 7" xfId="13634"/>
    <cellStyle name="RowTitles1-Detail 2 3 6 7 2" xfId="13635"/>
    <cellStyle name="RowTitles1-Detail 2 3 6 7 2 2" xfId="13636"/>
    <cellStyle name="RowTitles1-Detail 2 3 6 7 2 2 2" xfId="13637"/>
    <cellStyle name="RowTitles1-Detail 2 3 6 7 2 3" xfId="13638"/>
    <cellStyle name="RowTitles1-Detail 2 3 6 7 3" xfId="13639"/>
    <cellStyle name="RowTitles1-Detail 2 3 6 7 3 2" xfId="13640"/>
    <cellStyle name="RowTitles1-Detail 2 3 6 7 3 2 2" xfId="13641"/>
    <cellStyle name="RowTitles1-Detail 2 3 6 7 4" xfId="13642"/>
    <cellStyle name="RowTitles1-Detail 2 3 6 7 4 2" xfId="13643"/>
    <cellStyle name="RowTitles1-Detail 2 3 6 7 5" xfId="13644"/>
    <cellStyle name="RowTitles1-Detail 2 3 6 8" xfId="13645"/>
    <cellStyle name="RowTitles1-Detail 2 3 6 8 2" xfId="13646"/>
    <cellStyle name="RowTitles1-Detail 2 3 6 9" xfId="13647"/>
    <cellStyle name="RowTitles1-Detail 2 3 6 9 2" xfId="13648"/>
    <cellStyle name="RowTitles1-Detail 2 3 6 9 2 2" xfId="13649"/>
    <cellStyle name="RowTitles1-Detail 2 3 6_STUD aligned by INSTIT" xfId="13650"/>
    <cellStyle name="RowTitles1-Detail 2 3 7" xfId="13651"/>
    <cellStyle name="RowTitles1-Detail 2 3 7 2" xfId="13652"/>
    <cellStyle name="RowTitles1-Detail 2 3 7 2 2" xfId="13653"/>
    <cellStyle name="RowTitles1-Detail 2 3 7 2 2 2" xfId="13654"/>
    <cellStyle name="RowTitles1-Detail 2 3 7 2 2 2 2" xfId="13655"/>
    <cellStyle name="RowTitles1-Detail 2 3 7 2 2 3" xfId="13656"/>
    <cellStyle name="RowTitles1-Detail 2 3 7 2 3" xfId="13657"/>
    <cellStyle name="RowTitles1-Detail 2 3 7 2 3 2" xfId="13658"/>
    <cellStyle name="RowTitles1-Detail 2 3 7 2 3 2 2" xfId="13659"/>
    <cellStyle name="RowTitles1-Detail 2 3 7 2 4" xfId="13660"/>
    <cellStyle name="RowTitles1-Detail 2 3 7 2 4 2" xfId="13661"/>
    <cellStyle name="RowTitles1-Detail 2 3 7 2 5" xfId="13662"/>
    <cellStyle name="RowTitles1-Detail 2 3 7 3" xfId="13663"/>
    <cellStyle name="RowTitles1-Detail 2 3 7 3 2" xfId="13664"/>
    <cellStyle name="RowTitles1-Detail 2 3 7 3 2 2" xfId="13665"/>
    <cellStyle name="RowTitles1-Detail 2 3 7 3 2 2 2" xfId="13666"/>
    <cellStyle name="RowTitles1-Detail 2 3 7 3 2 3" xfId="13667"/>
    <cellStyle name="RowTitles1-Detail 2 3 7 3 3" xfId="13668"/>
    <cellStyle name="RowTitles1-Detail 2 3 7 3 3 2" xfId="13669"/>
    <cellStyle name="RowTitles1-Detail 2 3 7 3 3 2 2" xfId="13670"/>
    <cellStyle name="RowTitles1-Detail 2 3 7 3 4" xfId="13671"/>
    <cellStyle name="RowTitles1-Detail 2 3 7 3 4 2" xfId="13672"/>
    <cellStyle name="RowTitles1-Detail 2 3 7 3 5" xfId="13673"/>
    <cellStyle name="RowTitles1-Detail 2 3 7 4" xfId="13674"/>
    <cellStyle name="RowTitles1-Detail 2 3 7 4 2" xfId="13675"/>
    <cellStyle name="RowTitles1-Detail 2 3 7 5" xfId="13676"/>
    <cellStyle name="RowTitles1-Detail 2 3 7 5 2" xfId="13677"/>
    <cellStyle name="RowTitles1-Detail 2 3 7 5 2 2" xfId="13678"/>
    <cellStyle name="RowTitles1-Detail 2 3 7 5 3" xfId="13679"/>
    <cellStyle name="RowTitles1-Detail 2 3 7 6" xfId="13680"/>
    <cellStyle name="RowTitles1-Detail 2 3 7 6 2" xfId="13681"/>
    <cellStyle name="RowTitles1-Detail 2 3 7 6 2 2" xfId="13682"/>
    <cellStyle name="RowTitles1-Detail 2 3 8" xfId="13683"/>
    <cellStyle name="RowTitles1-Detail 2 3 8 2" xfId="13684"/>
    <cellStyle name="RowTitles1-Detail 2 3 8 2 2" xfId="13685"/>
    <cellStyle name="RowTitles1-Detail 2 3 8 2 2 2" xfId="13686"/>
    <cellStyle name="RowTitles1-Detail 2 3 8 2 2 2 2" xfId="13687"/>
    <cellStyle name="RowTitles1-Detail 2 3 8 2 2 3" xfId="13688"/>
    <cellStyle name="RowTitles1-Detail 2 3 8 2 3" xfId="13689"/>
    <cellStyle name="RowTitles1-Detail 2 3 8 2 3 2" xfId="13690"/>
    <cellStyle name="RowTitles1-Detail 2 3 8 2 3 2 2" xfId="13691"/>
    <cellStyle name="RowTitles1-Detail 2 3 8 2 4" xfId="13692"/>
    <cellStyle name="RowTitles1-Detail 2 3 8 2 4 2" xfId="13693"/>
    <cellStyle name="RowTitles1-Detail 2 3 8 2 5" xfId="13694"/>
    <cellStyle name="RowTitles1-Detail 2 3 8 3" xfId="13695"/>
    <cellStyle name="RowTitles1-Detail 2 3 8 3 2" xfId="13696"/>
    <cellStyle name="RowTitles1-Detail 2 3 8 3 2 2" xfId="13697"/>
    <cellStyle name="RowTitles1-Detail 2 3 8 3 2 2 2" xfId="13698"/>
    <cellStyle name="RowTitles1-Detail 2 3 8 3 2 3" xfId="13699"/>
    <cellStyle name="RowTitles1-Detail 2 3 8 3 3" xfId="13700"/>
    <cellStyle name="RowTitles1-Detail 2 3 8 3 3 2" xfId="13701"/>
    <cellStyle name="RowTitles1-Detail 2 3 8 3 3 2 2" xfId="13702"/>
    <cellStyle name="RowTitles1-Detail 2 3 8 3 4" xfId="13703"/>
    <cellStyle name="RowTitles1-Detail 2 3 8 3 4 2" xfId="13704"/>
    <cellStyle name="RowTitles1-Detail 2 3 8 3 5" xfId="13705"/>
    <cellStyle name="RowTitles1-Detail 2 3 8 4" xfId="13706"/>
    <cellStyle name="RowTitles1-Detail 2 3 8 4 2" xfId="13707"/>
    <cellStyle name="RowTitles1-Detail 2 3 8 5" xfId="13708"/>
    <cellStyle name="RowTitles1-Detail 2 3 8 5 2" xfId="13709"/>
    <cellStyle name="RowTitles1-Detail 2 3 8 5 2 2" xfId="13710"/>
    <cellStyle name="RowTitles1-Detail 2 3 8 6" xfId="13711"/>
    <cellStyle name="RowTitles1-Detail 2 3 8 6 2" xfId="13712"/>
    <cellStyle name="RowTitles1-Detail 2 3 8 7" xfId="13713"/>
    <cellStyle name="RowTitles1-Detail 2 3 9" xfId="13714"/>
    <cellStyle name="RowTitles1-Detail 2 3 9 2" xfId="13715"/>
    <cellStyle name="RowTitles1-Detail 2 3 9 2 2" xfId="13716"/>
    <cellStyle name="RowTitles1-Detail 2 3 9 2 2 2" xfId="13717"/>
    <cellStyle name="RowTitles1-Detail 2 3 9 2 2 2 2" xfId="13718"/>
    <cellStyle name="RowTitles1-Detail 2 3 9 2 2 3" xfId="13719"/>
    <cellStyle name="RowTitles1-Detail 2 3 9 2 3" xfId="13720"/>
    <cellStyle name="RowTitles1-Detail 2 3 9 2 3 2" xfId="13721"/>
    <cellStyle name="RowTitles1-Detail 2 3 9 2 3 2 2" xfId="13722"/>
    <cellStyle name="RowTitles1-Detail 2 3 9 2 4" xfId="13723"/>
    <cellStyle name="RowTitles1-Detail 2 3 9 2 4 2" xfId="13724"/>
    <cellStyle name="RowTitles1-Detail 2 3 9 2 5" xfId="13725"/>
    <cellStyle name="RowTitles1-Detail 2 3 9 3" xfId="13726"/>
    <cellStyle name="RowTitles1-Detail 2 3 9 3 2" xfId="13727"/>
    <cellStyle name="RowTitles1-Detail 2 3 9 3 2 2" xfId="13728"/>
    <cellStyle name="RowTitles1-Detail 2 3 9 3 2 2 2" xfId="13729"/>
    <cellStyle name="RowTitles1-Detail 2 3 9 3 2 3" xfId="13730"/>
    <cellStyle name="RowTitles1-Detail 2 3 9 3 3" xfId="13731"/>
    <cellStyle name="RowTitles1-Detail 2 3 9 3 3 2" xfId="13732"/>
    <cellStyle name="RowTitles1-Detail 2 3 9 3 3 2 2" xfId="13733"/>
    <cellStyle name="RowTitles1-Detail 2 3 9 3 4" xfId="13734"/>
    <cellStyle name="RowTitles1-Detail 2 3 9 3 4 2" xfId="13735"/>
    <cellStyle name="RowTitles1-Detail 2 3 9 3 5" xfId="13736"/>
    <cellStyle name="RowTitles1-Detail 2 3 9 4" xfId="13737"/>
    <cellStyle name="RowTitles1-Detail 2 3 9 4 2" xfId="13738"/>
    <cellStyle name="RowTitles1-Detail 2 3 9 5" xfId="13739"/>
    <cellStyle name="RowTitles1-Detail 2 3 9 5 2" xfId="13740"/>
    <cellStyle name="RowTitles1-Detail 2 3 9 5 2 2" xfId="13741"/>
    <cellStyle name="RowTitles1-Detail 2 3 9 5 3" xfId="13742"/>
    <cellStyle name="RowTitles1-Detail 2 3 9 6" xfId="13743"/>
    <cellStyle name="RowTitles1-Detail 2 3 9 6 2" xfId="13744"/>
    <cellStyle name="RowTitles1-Detail 2 3 9 6 2 2" xfId="13745"/>
    <cellStyle name="RowTitles1-Detail 2 3 9 7" xfId="13746"/>
    <cellStyle name="RowTitles1-Detail 2 3 9 7 2" xfId="13747"/>
    <cellStyle name="RowTitles1-Detail 2 3 9 8" xfId="13748"/>
    <cellStyle name="RowTitles1-Detail 2 3_STUD aligned by INSTIT" xfId="13749"/>
    <cellStyle name="RowTitles1-Detail 2 4" xfId="13750"/>
    <cellStyle name="RowTitles1-Detail 2 4 10" xfId="13751"/>
    <cellStyle name="RowTitles1-Detail 2 4 10 2" xfId="13752"/>
    <cellStyle name="RowTitles1-Detail 2 4 10 2 2" xfId="13753"/>
    <cellStyle name="RowTitles1-Detail 2 4 10 2 2 2" xfId="13754"/>
    <cellStyle name="RowTitles1-Detail 2 4 10 2 3" xfId="13755"/>
    <cellStyle name="RowTitles1-Detail 2 4 10 3" xfId="13756"/>
    <cellStyle name="RowTitles1-Detail 2 4 10 3 2" xfId="13757"/>
    <cellStyle name="RowTitles1-Detail 2 4 10 3 2 2" xfId="13758"/>
    <cellStyle name="RowTitles1-Detail 2 4 10 4" xfId="13759"/>
    <cellStyle name="RowTitles1-Detail 2 4 10 4 2" xfId="13760"/>
    <cellStyle name="RowTitles1-Detail 2 4 10 5" xfId="13761"/>
    <cellStyle name="RowTitles1-Detail 2 4 11" xfId="13762"/>
    <cellStyle name="RowTitles1-Detail 2 4 11 2" xfId="13763"/>
    <cellStyle name="RowTitles1-Detail 2 4 12" xfId="13764"/>
    <cellStyle name="RowTitles1-Detail 2 4 12 2" xfId="13765"/>
    <cellStyle name="RowTitles1-Detail 2 4 12 2 2" xfId="13766"/>
    <cellStyle name="RowTitles1-Detail 2 4 2" xfId="13767"/>
    <cellStyle name="RowTitles1-Detail 2 4 2 2" xfId="13768"/>
    <cellStyle name="RowTitles1-Detail 2 4 2 2 2" xfId="13769"/>
    <cellStyle name="RowTitles1-Detail 2 4 2 2 2 2" xfId="13770"/>
    <cellStyle name="RowTitles1-Detail 2 4 2 2 2 2 2" xfId="13771"/>
    <cellStyle name="RowTitles1-Detail 2 4 2 2 2 2 2 2" xfId="13772"/>
    <cellStyle name="RowTitles1-Detail 2 4 2 2 2 2 3" xfId="13773"/>
    <cellStyle name="RowTitles1-Detail 2 4 2 2 2 3" xfId="13774"/>
    <cellStyle name="RowTitles1-Detail 2 4 2 2 2 3 2" xfId="13775"/>
    <cellStyle name="RowTitles1-Detail 2 4 2 2 2 3 2 2" xfId="13776"/>
    <cellStyle name="RowTitles1-Detail 2 4 2 2 2 4" xfId="13777"/>
    <cellStyle name="RowTitles1-Detail 2 4 2 2 2 4 2" xfId="13778"/>
    <cellStyle name="RowTitles1-Detail 2 4 2 2 2 5" xfId="13779"/>
    <cellStyle name="RowTitles1-Detail 2 4 2 2 3" xfId="13780"/>
    <cellStyle name="RowTitles1-Detail 2 4 2 2 3 2" xfId="13781"/>
    <cellStyle name="RowTitles1-Detail 2 4 2 2 3 2 2" xfId="13782"/>
    <cellStyle name="RowTitles1-Detail 2 4 2 2 3 2 2 2" xfId="13783"/>
    <cellStyle name="RowTitles1-Detail 2 4 2 2 3 2 3" xfId="13784"/>
    <cellStyle name="RowTitles1-Detail 2 4 2 2 3 3" xfId="13785"/>
    <cellStyle name="RowTitles1-Detail 2 4 2 2 3 3 2" xfId="13786"/>
    <cellStyle name="RowTitles1-Detail 2 4 2 2 3 3 2 2" xfId="13787"/>
    <cellStyle name="RowTitles1-Detail 2 4 2 2 3 4" xfId="13788"/>
    <cellStyle name="RowTitles1-Detail 2 4 2 2 3 4 2" xfId="13789"/>
    <cellStyle name="RowTitles1-Detail 2 4 2 2 3 5" xfId="13790"/>
    <cellStyle name="RowTitles1-Detail 2 4 2 2 4" xfId="13791"/>
    <cellStyle name="RowTitles1-Detail 2 4 2 2 4 2" xfId="13792"/>
    <cellStyle name="RowTitles1-Detail 2 4 2 2 5" xfId="13793"/>
    <cellStyle name="RowTitles1-Detail 2 4 2 2 5 2" xfId="13794"/>
    <cellStyle name="RowTitles1-Detail 2 4 2 2 5 2 2" xfId="13795"/>
    <cellStyle name="RowTitles1-Detail 2 4 2 3" xfId="13796"/>
    <cellStyle name="RowTitles1-Detail 2 4 2 3 2" xfId="13797"/>
    <cellStyle name="RowTitles1-Detail 2 4 2 3 2 2" xfId="13798"/>
    <cellStyle name="RowTitles1-Detail 2 4 2 3 2 2 2" xfId="13799"/>
    <cellStyle name="RowTitles1-Detail 2 4 2 3 2 2 2 2" xfId="13800"/>
    <cellStyle name="RowTitles1-Detail 2 4 2 3 2 2 3" xfId="13801"/>
    <cellStyle name="RowTitles1-Detail 2 4 2 3 2 3" xfId="13802"/>
    <cellStyle name="RowTitles1-Detail 2 4 2 3 2 3 2" xfId="13803"/>
    <cellStyle name="RowTitles1-Detail 2 4 2 3 2 3 2 2" xfId="13804"/>
    <cellStyle name="RowTitles1-Detail 2 4 2 3 2 4" xfId="13805"/>
    <cellStyle name="RowTitles1-Detail 2 4 2 3 2 4 2" xfId="13806"/>
    <cellStyle name="RowTitles1-Detail 2 4 2 3 2 5" xfId="13807"/>
    <cellStyle name="RowTitles1-Detail 2 4 2 3 3" xfId="13808"/>
    <cellStyle name="RowTitles1-Detail 2 4 2 3 3 2" xfId="13809"/>
    <cellStyle name="RowTitles1-Detail 2 4 2 3 3 2 2" xfId="13810"/>
    <cellStyle name="RowTitles1-Detail 2 4 2 3 3 2 2 2" xfId="13811"/>
    <cellStyle name="RowTitles1-Detail 2 4 2 3 3 2 3" xfId="13812"/>
    <cellStyle name="RowTitles1-Detail 2 4 2 3 3 3" xfId="13813"/>
    <cellStyle name="RowTitles1-Detail 2 4 2 3 3 3 2" xfId="13814"/>
    <cellStyle name="RowTitles1-Detail 2 4 2 3 3 3 2 2" xfId="13815"/>
    <cellStyle name="RowTitles1-Detail 2 4 2 3 3 4" xfId="13816"/>
    <cellStyle name="RowTitles1-Detail 2 4 2 3 3 4 2" xfId="13817"/>
    <cellStyle name="RowTitles1-Detail 2 4 2 3 3 5" xfId="13818"/>
    <cellStyle name="RowTitles1-Detail 2 4 2 3 4" xfId="13819"/>
    <cellStyle name="RowTitles1-Detail 2 4 2 3 4 2" xfId="13820"/>
    <cellStyle name="RowTitles1-Detail 2 4 2 3 5" xfId="13821"/>
    <cellStyle name="RowTitles1-Detail 2 4 2 3 5 2" xfId="13822"/>
    <cellStyle name="RowTitles1-Detail 2 4 2 3 5 2 2" xfId="13823"/>
    <cellStyle name="RowTitles1-Detail 2 4 2 3 5 3" xfId="13824"/>
    <cellStyle name="RowTitles1-Detail 2 4 2 3 6" xfId="13825"/>
    <cellStyle name="RowTitles1-Detail 2 4 2 3 6 2" xfId="13826"/>
    <cellStyle name="RowTitles1-Detail 2 4 2 3 6 2 2" xfId="13827"/>
    <cellStyle name="RowTitles1-Detail 2 4 2 3 7" xfId="13828"/>
    <cellStyle name="RowTitles1-Detail 2 4 2 3 7 2" xfId="13829"/>
    <cellStyle name="RowTitles1-Detail 2 4 2 3 8" xfId="13830"/>
    <cellStyle name="RowTitles1-Detail 2 4 2 4" xfId="13831"/>
    <cellStyle name="RowTitles1-Detail 2 4 2 4 2" xfId="13832"/>
    <cellStyle name="RowTitles1-Detail 2 4 2 4 2 2" xfId="13833"/>
    <cellStyle name="RowTitles1-Detail 2 4 2 4 2 2 2" xfId="13834"/>
    <cellStyle name="RowTitles1-Detail 2 4 2 4 2 2 2 2" xfId="13835"/>
    <cellStyle name="RowTitles1-Detail 2 4 2 4 2 2 3" xfId="13836"/>
    <cellStyle name="RowTitles1-Detail 2 4 2 4 2 3" xfId="13837"/>
    <cellStyle name="RowTitles1-Detail 2 4 2 4 2 3 2" xfId="13838"/>
    <cellStyle name="RowTitles1-Detail 2 4 2 4 2 3 2 2" xfId="13839"/>
    <cellStyle name="RowTitles1-Detail 2 4 2 4 2 4" xfId="13840"/>
    <cellStyle name="RowTitles1-Detail 2 4 2 4 2 4 2" xfId="13841"/>
    <cellStyle name="RowTitles1-Detail 2 4 2 4 2 5" xfId="13842"/>
    <cellStyle name="RowTitles1-Detail 2 4 2 4 3" xfId="13843"/>
    <cellStyle name="RowTitles1-Detail 2 4 2 4 3 2" xfId="13844"/>
    <cellStyle name="RowTitles1-Detail 2 4 2 4 3 2 2" xfId="13845"/>
    <cellStyle name="RowTitles1-Detail 2 4 2 4 3 2 2 2" xfId="13846"/>
    <cellStyle name="RowTitles1-Detail 2 4 2 4 3 2 3" xfId="13847"/>
    <cellStyle name="RowTitles1-Detail 2 4 2 4 3 3" xfId="13848"/>
    <cellStyle name="RowTitles1-Detail 2 4 2 4 3 3 2" xfId="13849"/>
    <cellStyle name="RowTitles1-Detail 2 4 2 4 3 3 2 2" xfId="13850"/>
    <cellStyle name="RowTitles1-Detail 2 4 2 4 3 4" xfId="13851"/>
    <cellStyle name="RowTitles1-Detail 2 4 2 4 3 4 2" xfId="13852"/>
    <cellStyle name="RowTitles1-Detail 2 4 2 4 3 5" xfId="13853"/>
    <cellStyle name="RowTitles1-Detail 2 4 2 4 4" xfId="13854"/>
    <cellStyle name="RowTitles1-Detail 2 4 2 4 4 2" xfId="13855"/>
    <cellStyle name="RowTitles1-Detail 2 4 2 4 4 2 2" xfId="13856"/>
    <cellStyle name="RowTitles1-Detail 2 4 2 4 4 3" xfId="13857"/>
    <cellStyle name="RowTitles1-Detail 2 4 2 4 5" xfId="13858"/>
    <cellStyle name="RowTitles1-Detail 2 4 2 4 5 2" xfId="13859"/>
    <cellStyle name="RowTitles1-Detail 2 4 2 4 5 2 2" xfId="13860"/>
    <cellStyle name="RowTitles1-Detail 2 4 2 4 6" xfId="13861"/>
    <cellStyle name="RowTitles1-Detail 2 4 2 4 6 2" xfId="13862"/>
    <cellStyle name="RowTitles1-Detail 2 4 2 4 7" xfId="13863"/>
    <cellStyle name="RowTitles1-Detail 2 4 2 5" xfId="13864"/>
    <cellStyle name="RowTitles1-Detail 2 4 2 5 2" xfId="13865"/>
    <cellStyle name="RowTitles1-Detail 2 4 2 5 2 2" xfId="13866"/>
    <cellStyle name="RowTitles1-Detail 2 4 2 5 2 2 2" xfId="13867"/>
    <cellStyle name="RowTitles1-Detail 2 4 2 5 2 2 2 2" xfId="13868"/>
    <cellStyle name="RowTitles1-Detail 2 4 2 5 2 2 3" xfId="13869"/>
    <cellStyle name="RowTitles1-Detail 2 4 2 5 2 3" xfId="13870"/>
    <cellStyle name="RowTitles1-Detail 2 4 2 5 2 3 2" xfId="13871"/>
    <cellStyle name="RowTitles1-Detail 2 4 2 5 2 3 2 2" xfId="13872"/>
    <cellStyle name="RowTitles1-Detail 2 4 2 5 2 4" xfId="13873"/>
    <cellStyle name="RowTitles1-Detail 2 4 2 5 2 4 2" xfId="13874"/>
    <cellStyle name="RowTitles1-Detail 2 4 2 5 2 5" xfId="13875"/>
    <cellStyle name="RowTitles1-Detail 2 4 2 5 3" xfId="13876"/>
    <cellStyle name="RowTitles1-Detail 2 4 2 5 3 2" xfId="13877"/>
    <cellStyle name="RowTitles1-Detail 2 4 2 5 3 2 2" xfId="13878"/>
    <cellStyle name="RowTitles1-Detail 2 4 2 5 3 2 2 2" xfId="13879"/>
    <cellStyle name="RowTitles1-Detail 2 4 2 5 3 2 3" xfId="13880"/>
    <cellStyle name="RowTitles1-Detail 2 4 2 5 3 3" xfId="13881"/>
    <cellStyle name="RowTitles1-Detail 2 4 2 5 3 3 2" xfId="13882"/>
    <cellStyle name="RowTitles1-Detail 2 4 2 5 3 3 2 2" xfId="13883"/>
    <cellStyle name="RowTitles1-Detail 2 4 2 5 3 4" xfId="13884"/>
    <cellStyle name="RowTitles1-Detail 2 4 2 5 3 4 2" xfId="13885"/>
    <cellStyle name="RowTitles1-Detail 2 4 2 5 3 5" xfId="13886"/>
    <cellStyle name="RowTitles1-Detail 2 4 2 5 4" xfId="13887"/>
    <cellStyle name="RowTitles1-Detail 2 4 2 5 4 2" xfId="13888"/>
    <cellStyle name="RowTitles1-Detail 2 4 2 5 4 2 2" xfId="13889"/>
    <cellStyle name="RowTitles1-Detail 2 4 2 5 4 3" xfId="13890"/>
    <cellStyle name="RowTitles1-Detail 2 4 2 5 5" xfId="13891"/>
    <cellStyle name="RowTitles1-Detail 2 4 2 5 5 2" xfId="13892"/>
    <cellStyle name="RowTitles1-Detail 2 4 2 5 5 2 2" xfId="13893"/>
    <cellStyle name="RowTitles1-Detail 2 4 2 5 6" xfId="13894"/>
    <cellStyle name="RowTitles1-Detail 2 4 2 5 6 2" xfId="13895"/>
    <cellStyle name="RowTitles1-Detail 2 4 2 5 7" xfId="13896"/>
    <cellStyle name="RowTitles1-Detail 2 4 2 6" xfId="13897"/>
    <cellStyle name="RowTitles1-Detail 2 4 2 6 2" xfId="13898"/>
    <cellStyle name="RowTitles1-Detail 2 4 2 6 2 2" xfId="13899"/>
    <cellStyle name="RowTitles1-Detail 2 4 2 6 2 2 2" xfId="13900"/>
    <cellStyle name="RowTitles1-Detail 2 4 2 6 2 2 2 2" xfId="13901"/>
    <cellStyle name="RowTitles1-Detail 2 4 2 6 2 2 3" xfId="13902"/>
    <cellStyle name="RowTitles1-Detail 2 4 2 6 2 3" xfId="13903"/>
    <cellStyle name="RowTitles1-Detail 2 4 2 6 2 3 2" xfId="13904"/>
    <cellStyle name="RowTitles1-Detail 2 4 2 6 2 3 2 2" xfId="13905"/>
    <cellStyle name="RowTitles1-Detail 2 4 2 6 2 4" xfId="13906"/>
    <cellStyle name="RowTitles1-Detail 2 4 2 6 2 4 2" xfId="13907"/>
    <cellStyle name="RowTitles1-Detail 2 4 2 6 2 5" xfId="13908"/>
    <cellStyle name="RowTitles1-Detail 2 4 2 6 3" xfId="13909"/>
    <cellStyle name="RowTitles1-Detail 2 4 2 6 3 2" xfId="13910"/>
    <cellStyle name="RowTitles1-Detail 2 4 2 6 3 2 2" xfId="13911"/>
    <cellStyle name="RowTitles1-Detail 2 4 2 6 3 2 2 2" xfId="13912"/>
    <cellStyle name="RowTitles1-Detail 2 4 2 6 3 2 3" xfId="13913"/>
    <cellStyle name="RowTitles1-Detail 2 4 2 6 3 3" xfId="13914"/>
    <cellStyle name="RowTitles1-Detail 2 4 2 6 3 3 2" xfId="13915"/>
    <cellStyle name="RowTitles1-Detail 2 4 2 6 3 3 2 2" xfId="13916"/>
    <cellStyle name="RowTitles1-Detail 2 4 2 6 3 4" xfId="13917"/>
    <cellStyle name="RowTitles1-Detail 2 4 2 6 3 4 2" xfId="13918"/>
    <cellStyle name="RowTitles1-Detail 2 4 2 6 3 5" xfId="13919"/>
    <cellStyle name="RowTitles1-Detail 2 4 2 6 4" xfId="13920"/>
    <cellStyle name="RowTitles1-Detail 2 4 2 6 4 2" xfId="13921"/>
    <cellStyle name="RowTitles1-Detail 2 4 2 6 4 2 2" xfId="13922"/>
    <cellStyle name="RowTitles1-Detail 2 4 2 6 4 3" xfId="13923"/>
    <cellStyle name="RowTitles1-Detail 2 4 2 6 5" xfId="13924"/>
    <cellStyle name="RowTitles1-Detail 2 4 2 6 5 2" xfId="13925"/>
    <cellStyle name="RowTitles1-Detail 2 4 2 6 5 2 2" xfId="13926"/>
    <cellStyle name="RowTitles1-Detail 2 4 2 6 6" xfId="13927"/>
    <cellStyle name="RowTitles1-Detail 2 4 2 6 6 2" xfId="13928"/>
    <cellStyle name="RowTitles1-Detail 2 4 2 6 7" xfId="13929"/>
    <cellStyle name="RowTitles1-Detail 2 4 2 7" xfId="13930"/>
    <cellStyle name="RowTitles1-Detail 2 4 2 7 2" xfId="13931"/>
    <cellStyle name="RowTitles1-Detail 2 4 2 7 2 2" xfId="13932"/>
    <cellStyle name="RowTitles1-Detail 2 4 2 7 2 2 2" xfId="13933"/>
    <cellStyle name="RowTitles1-Detail 2 4 2 7 2 3" xfId="13934"/>
    <cellStyle name="RowTitles1-Detail 2 4 2 7 3" xfId="13935"/>
    <cellStyle name="RowTitles1-Detail 2 4 2 7 3 2" xfId="13936"/>
    <cellStyle name="RowTitles1-Detail 2 4 2 7 3 2 2" xfId="13937"/>
    <cellStyle name="RowTitles1-Detail 2 4 2 7 4" xfId="13938"/>
    <cellStyle name="RowTitles1-Detail 2 4 2 7 4 2" xfId="13939"/>
    <cellStyle name="RowTitles1-Detail 2 4 2 7 5" xfId="13940"/>
    <cellStyle name="RowTitles1-Detail 2 4 2 8" xfId="13941"/>
    <cellStyle name="RowTitles1-Detail 2 4 2 8 2" xfId="13942"/>
    <cellStyle name="RowTitles1-Detail 2 4 2 9" xfId="13943"/>
    <cellStyle name="RowTitles1-Detail 2 4 2 9 2" xfId="13944"/>
    <cellStyle name="RowTitles1-Detail 2 4 2 9 2 2" xfId="13945"/>
    <cellStyle name="RowTitles1-Detail 2 4 2_STUD aligned by INSTIT" xfId="13946"/>
    <cellStyle name="RowTitles1-Detail 2 4 3" xfId="13947"/>
    <cellStyle name="RowTitles1-Detail 2 4 3 2" xfId="13948"/>
    <cellStyle name="RowTitles1-Detail 2 4 3 2 2" xfId="13949"/>
    <cellStyle name="RowTitles1-Detail 2 4 3 2 2 2" xfId="13950"/>
    <cellStyle name="RowTitles1-Detail 2 4 3 2 2 2 2" xfId="13951"/>
    <cellStyle name="RowTitles1-Detail 2 4 3 2 2 2 2 2" xfId="13952"/>
    <cellStyle name="RowTitles1-Detail 2 4 3 2 2 2 3" xfId="13953"/>
    <cellStyle name="RowTitles1-Detail 2 4 3 2 2 3" xfId="13954"/>
    <cellStyle name="RowTitles1-Detail 2 4 3 2 2 3 2" xfId="13955"/>
    <cellStyle name="RowTitles1-Detail 2 4 3 2 2 3 2 2" xfId="13956"/>
    <cellStyle name="RowTitles1-Detail 2 4 3 2 2 4" xfId="13957"/>
    <cellStyle name="RowTitles1-Detail 2 4 3 2 2 4 2" xfId="13958"/>
    <cellStyle name="RowTitles1-Detail 2 4 3 2 2 5" xfId="13959"/>
    <cellStyle name="RowTitles1-Detail 2 4 3 2 3" xfId="13960"/>
    <cellStyle name="RowTitles1-Detail 2 4 3 2 3 2" xfId="13961"/>
    <cellStyle name="RowTitles1-Detail 2 4 3 2 3 2 2" xfId="13962"/>
    <cellStyle name="RowTitles1-Detail 2 4 3 2 3 2 2 2" xfId="13963"/>
    <cellStyle name="RowTitles1-Detail 2 4 3 2 3 2 3" xfId="13964"/>
    <cellStyle name="RowTitles1-Detail 2 4 3 2 3 3" xfId="13965"/>
    <cellStyle name="RowTitles1-Detail 2 4 3 2 3 3 2" xfId="13966"/>
    <cellStyle name="RowTitles1-Detail 2 4 3 2 3 3 2 2" xfId="13967"/>
    <cellStyle name="RowTitles1-Detail 2 4 3 2 3 4" xfId="13968"/>
    <cellStyle name="RowTitles1-Detail 2 4 3 2 3 4 2" xfId="13969"/>
    <cellStyle name="RowTitles1-Detail 2 4 3 2 3 5" xfId="13970"/>
    <cellStyle name="RowTitles1-Detail 2 4 3 2 4" xfId="13971"/>
    <cellStyle name="RowTitles1-Detail 2 4 3 2 4 2" xfId="13972"/>
    <cellStyle name="RowTitles1-Detail 2 4 3 2 5" xfId="13973"/>
    <cellStyle name="RowTitles1-Detail 2 4 3 2 5 2" xfId="13974"/>
    <cellStyle name="RowTitles1-Detail 2 4 3 2 5 2 2" xfId="13975"/>
    <cellStyle name="RowTitles1-Detail 2 4 3 2 5 3" xfId="13976"/>
    <cellStyle name="RowTitles1-Detail 2 4 3 2 6" xfId="13977"/>
    <cellStyle name="RowTitles1-Detail 2 4 3 2 6 2" xfId="13978"/>
    <cellStyle name="RowTitles1-Detail 2 4 3 2 6 2 2" xfId="13979"/>
    <cellStyle name="RowTitles1-Detail 2 4 3 2 7" xfId="13980"/>
    <cellStyle name="RowTitles1-Detail 2 4 3 2 7 2" xfId="13981"/>
    <cellStyle name="RowTitles1-Detail 2 4 3 2 8" xfId="13982"/>
    <cellStyle name="RowTitles1-Detail 2 4 3 3" xfId="13983"/>
    <cellStyle name="RowTitles1-Detail 2 4 3 3 2" xfId="13984"/>
    <cellStyle name="RowTitles1-Detail 2 4 3 3 2 2" xfId="13985"/>
    <cellStyle name="RowTitles1-Detail 2 4 3 3 2 2 2" xfId="13986"/>
    <cellStyle name="RowTitles1-Detail 2 4 3 3 2 2 2 2" xfId="13987"/>
    <cellStyle name="RowTitles1-Detail 2 4 3 3 2 2 3" xfId="13988"/>
    <cellStyle name="RowTitles1-Detail 2 4 3 3 2 3" xfId="13989"/>
    <cellStyle name="RowTitles1-Detail 2 4 3 3 2 3 2" xfId="13990"/>
    <cellStyle name="RowTitles1-Detail 2 4 3 3 2 3 2 2" xfId="13991"/>
    <cellStyle name="RowTitles1-Detail 2 4 3 3 2 4" xfId="13992"/>
    <cellStyle name="RowTitles1-Detail 2 4 3 3 2 4 2" xfId="13993"/>
    <cellStyle name="RowTitles1-Detail 2 4 3 3 2 5" xfId="13994"/>
    <cellStyle name="RowTitles1-Detail 2 4 3 3 3" xfId="13995"/>
    <cellStyle name="RowTitles1-Detail 2 4 3 3 3 2" xfId="13996"/>
    <cellStyle name="RowTitles1-Detail 2 4 3 3 3 2 2" xfId="13997"/>
    <cellStyle name="RowTitles1-Detail 2 4 3 3 3 2 2 2" xfId="13998"/>
    <cellStyle name="RowTitles1-Detail 2 4 3 3 3 2 3" xfId="13999"/>
    <cellStyle name="RowTitles1-Detail 2 4 3 3 3 3" xfId="14000"/>
    <cellStyle name="RowTitles1-Detail 2 4 3 3 3 3 2" xfId="14001"/>
    <cellStyle name="RowTitles1-Detail 2 4 3 3 3 3 2 2" xfId="14002"/>
    <cellStyle name="RowTitles1-Detail 2 4 3 3 3 4" xfId="14003"/>
    <cellStyle name="RowTitles1-Detail 2 4 3 3 3 4 2" xfId="14004"/>
    <cellStyle name="RowTitles1-Detail 2 4 3 3 3 5" xfId="14005"/>
    <cellStyle name="RowTitles1-Detail 2 4 3 3 4" xfId="14006"/>
    <cellStyle name="RowTitles1-Detail 2 4 3 3 4 2" xfId="14007"/>
    <cellStyle name="RowTitles1-Detail 2 4 3 3 5" xfId="14008"/>
    <cellStyle name="RowTitles1-Detail 2 4 3 3 5 2" xfId="14009"/>
    <cellStyle name="RowTitles1-Detail 2 4 3 3 5 2 2" xfId="14010"/>
    <cellStyle name="RowTitles1-Detail 2 4 3 4" xfId="14011"/>
    <cellStyle name="RowTitles1-Detail 2 4 3 4 2" xfId="14012"/>
    <cellStyle name="RowTitles1-Detail 2 4 3 4 2 2" xfId="14013"/>
    <cellStyle name="RowTitles1-Detail 2 4 3 4 2 2 2" xfId="14014"/>
    <cellStyle name="RowTitles1-Detail 2 4 3 4 2 2 2 2" xfId="14015"/>
    <cellStyle name="RowTitles1-Detail 2 4 3 4 2 2 3" xfId="14016"/>
    <cellStyle name="RowTitles1-Detail 2 4 3 4 2 3" xfId="14017"/>
    <cellStyle name="RowTitles1-Detail 2 4 3 4 2 3 2" xfId="14018"/>
    <cellStyle name="RowTitles1-Detail 2 4 3 4 2 3 2 2" xfId="14019"/>
    <cellStyle name="RowTitles1-Detail 2 4 3 4 2 4" xfId="14020"/>
    <cellStyle name="RowTitles1-Detail 2 4 3 4 2 4 2" xfId="14021"/>
    <cellStyle name="RowTitles1-Detail 2 4 3 4 2 5" xfId="14022"/>
    <cellStyle name="RowTitles1-Detail 2 4 3 4 3" xfId="14023"/>
    <cellStyle name="RowTitles1-Detail 2 4 3 4 3 2" xfId="14024"/>
    <cellStyle name="RowTitles1-Detail 2 4 3 4 3 2 2" xfId="14025"/>
    <cellStyle name="RowTitles1-Detail 2 4 3 4 3 2 2 2" xfId="14026"/>
    <cellStyle name="RowTitles1-Detail 2 4 3 4 3 2 3" xfId="14027"/>
    <cellStyle name="RowTitles1-Detail 2 4 3 4 3 3" xfId="14028"/>
    <cellStyle name="RowTitles1-Detail 2 4 3 4 3 3 2" xfId="14029"/>
    <cellStyle name="RowTitles1-Detail 2 4 3 4 3 3 2 2" xfId="14030"/>
    <cellStyle name="RowTitles1-Detail 2 4 3 4 3 4" xfId="14031"/>
    <cellStyle name="RowTitles1-Detail 2 4 3 4 3 4 2" xfId="14032"/>
    <cellStyle name="RowTitles1-Detail 2 4 3 4 3 5" xfId="14033"/>
    <cellStyle name="RowTitles1-Detail 2 4 3 4 4" xfId="14034"/>
    <cellStyle name="RowTitles1-Detail 2 4 3 4 4 2" xfId="14035"/>
    <cellStyle name="RowTitles1-Detail 2 4 3 4 4 2 2" xfId="14036"/>
    <cellStyle name="RowTitles1-Detail 2 4 3 4 4 3" xfId="14037"/>
    <cellStyle name="RowTitles1-Detail 2 4 3 4 5" xfId="14038"/>
    <cellStyle name="RowTitles1-Detail 2 4 3 4 5 2" xfId="14039"/>
    <cellStyle name="RowTitles1-Detail 2 4 3 4 5 2 2" xfId="14040"/>
    <cellStyle name="RowTitles1-Detail 2 4 3 4 6" xfId="14041"/>
    <cellStyle name="RowTitles1-Detail 2 4 3 4 6 2" xfId="14042"/>
    <cellStyle name="RowTitles1-Detail 2 4 3 4 7" xfId="14043"/>
    <cellStyle name="RowTitles1-Detail 2 4 3 5" xfId="14044"/>
    <cellStyle name="RowTitles1-Detail 2 4 3 5 2" xfId="14045"/>
    <cellStyle name="RowTitles1-Detail 2 4 3 5 2 2" xfId="14046"/>
    <cellStyle name="RowTitles1-Detail 2 4 3 5 2 2 2" xfId="14047"/>
    <cellStyle name="RowTitles1-Detail 2 4 3 5 2 2 2 2" xfId="14048"/>
    <cellStyle name="RowTitles1-Detail 2 4 3 5 2 2 3" xfId="14049"/>
    <cellStyle name="RowTitles1-Detail 2 4 3 5 2 3" xfId="14050"/>
    <cellStyle name="RowTitles1-Detail 2 4 3 5 2 3 2" xfId="14051"/>
    <cellStyle name="RowTitles1-Detail 2 4 3 5 2 3 2 2" xfId="14052"/>
    <cellStyle name="RowTitles1-Detail 2 4 3 5 2 4" xfId="14053"/>
    <cellStyle name="RowTitles1-Detail 2 4 3 5 2 4 2" xfId="14054"/>
    <cellStyle name="RowTitles1-Detail 2 4 3 5 2 5" xfId="14055"/>
    <cellStyle name="RowTitles1-Detail 2 4 3 5 3" xfId="14056"/>
    <cellStyle name="RowTitles1-Detail 2 4 3 5 3 2" xfId="14057"/>
    <cellStyle name="RowTitles1-Detail 2 4 3 5 3 2 2" xfId="14058"/>
    <cellStyle name="RowTitles1-Detail 2 4 3 5 3 2 2 2" xfId="14059"/>
    <cellStyle name="RowTitles1-Detail 2 4 3 5 3 2 3" xfId="14060"/>
    <cellStyle name="RowTitles1-Detail 2 4 3 5 3 3" xfId="14061"/>
    <cellStyle name="RowTitles1-Detail 2 4 3 5 3 3 2" xfId="14062"/>
    <cellStyle name="RowTitles1-Detail 2 4 3 5 3 3 2 2" xfId="14063"/>
    <cellStyle name="RowTitles1-Detail 2 4 3 5 3 4" xfId="14064"/>
    <cellStyle name="RowTitles1-Detail 2 4 3 5 3 4 2" xfId="14065"/>
    <cellStyle name="RowTitles1-Detail 2 4 3 5 3 5" xfId="14066"/>
    <cellStyle name="RowTitles1-Detail 2 4 3 5 4" xfId="14067"/>
    <cellStyle name="RowTitles1-Detail 2 4 3 5 4 2" xfId="14068"/>
    <cellStyle name="RowTitles1-Detail 2 4 3 5 4 2 2" xfId="14069"/>
    <cellStyle name="RowTitles1-Detail 2 4 3 5 4 3" xfId="14070"/>
    <cellStyle name="RowTitles1-Detail 2 4 3 5 5" xfId="14071"/>
    <cellStyle name="RowTitles1-Detail 2 4 3 5 5 2" xfId="14072"/>
    <cellStyle name="RowTitles1-Detail 2 4 3 5 5 2 2" xfId="14073"/>
    <cellStyle name="RowTitles1-Detail 2 4 3 5 6" xfId="14074"/>
    <cellStyle name="RowTitles1-Detail 2 4 3 5 6 2" xfId="14075"/>
    <cellStyle name="RowTitles1-Detail 2 4 3 5 7" xfId="14076"/>
    <cellStyle name="RowTitles1-Detail 2 4 3 6" xfId="14077"/>
    <cellStyle name="RowTitles1-Detail 2 4 3 6 2" xfId="14078"/>
    <cellStyle name="RowTitles1-Detail 2 4 3 6 2 2" xfId="14079"/>
    <cellStyle name="RowTitles1-Detail 2 4 3 6 2 2 2" xfId="14080"/>
    <cellStyle name="RowTitles1-Detail 2 4 3 6 2 2 2 2" xfId="14081"/>
    <cellStyle name="RowTitles1-Detail 2 4 3 6 2 2 3" xfId="14082"/>
    <cellStyle name="RowTitles1-Detail 2 4 3 6 2 3" xfId="14083"/>
    <cellStyle name="RowTitles1-Detail 2 4 3 6 2 3 2" xfId="14084"/>
    <cellStyle name="RowTitles1-Detail 2 4 3 6 2 3 2 2" xfId="14085"/>
    <cellStyle name="RowTitles1-Detail 2 4 3 6 2 4" xfId="14086"/>
    <cellStyle name="RowTitles1-Detail 2 4 3 6 2 4 2" xfId="14087"/>
    <cellStyle name="RowTitles1-Detail 2 4 3 6 2 5" xfId="14088"/>
    <cellStyle name="RowTitles1-Detail 2 4 3 6 3" xfId="14089"/>
    <cellStyle name="RowTitles1-Detail 2 4 3 6 3 2" xfId="14090"/>
    <cellStyle name="RowTitles1-Detail 2 4 3 6 3 2 2" xfId="14091"/>
    <cellStyle name="RowTitles1-Detail 2 4 3 6 3 2 2 2" xfId="14092"/>
    <cellStyle name="RowTitles1-Detail 2 4 3 6 3 2 3" xfId="14093"/>
    <cellStyle name="RowTitles1-Detail 2 4 3 6 3 3" xfId="14094"/>
    <cellStyle name="RowTitles1-Detail 2 4 3 6 3 3 2" xfId="14095"/>
    <cellStyle name="RowTitles1-Detail 2 4 3 6 3 3 2 2" xfId="14096"/>
    <cellStyle name="RowTitles1-Detail 2 4 3 6 3 4" xfId="14097"/>
    <cellStyle name="RowTitles1-Detail 2 4 3 6 3 4 2" xfId="14098"/>
    <cellStyle name="RowTitles1-Detail 2 4 3 6 3 5" xfId="14099"/>
    <cellStyle name="RowTitles1-Detail 2 4 3 6 4" xfId="14100"/>
    <cellStyle name="RowTitles1-Detail 2 4 3 6 4 2" xfId="14101"/>
    <cellStyle name="RowTitles1-Detail 2 4 3 6 4 2 2" xfId="14102"/>
    <cellStyle name="RowTitles1-Detail 2 4 3 6 4 3" xfId="14103"/>
    <cellStyle name="RowTitles1-Detail 2 4 3 6 5" xfId="14104"/>
    <cellStyle name="RowTitles1-Detail 2 4 3 6 5 2" xfId="14105"/>
    <cellStyle name="RowTitles1-Detail 2 4 3 6 5 2 2" xfId="14106"/>
    <cellStyle name="RowTitles1-Detail 2 4 3 6 6" xfId="14107"/>
    <cellStyle name="RowTitles1-Detail 2 4 3 6 6 2" xfId="14108"/>
    <cellStyle name="RowTitles1-Detail 2 4 3 6 7" xfId="14109"/>
    <cellStyle name="RowTitles1-Detail 2 4 3 7" xfId="14110"/>
    <cellStyle name="RowTitles1-Detail 2 4 3 7 2" xfId="14111"/>
    <cellStyle name="RowTitles1-Detail 2 4 3 7 2 2" xfId="14112"/>
    <cellStyle name="RowTitles1-Detail 2 4 3 7 2 2 2" xfId="14113"/>
    <cellStyle name="RowTitles1-Detail 2 4 3 7 2 3" xfId="14114"/>
    <cellStyle name="RowTitles1-Detail 2 4 3 7 3" xfId="14115"/>
    <cellStyle name="RowTitles1-Detail 2 4 3 7 3 2" xfId="14116"/>
    <cellStyle name="RowTitles1-Detail 2 4 3 7 3 2 2" xfId="14117"/>
    <cellStyle name="RowTitles1-Detail 2 4 3 7 4" xfId="14118"/>
    <cellStyle name="RowTitles1-Detail 2 4 3 7 4 2" xfId="14119"/>
    <cellStyle name="RowTitles1-Detail 2 4 3 7 5" xfId="14120"/>
    <cellStyle name="RowTitles1-Detail 2 4 3 8" xfId="14121"/>
    <cellStyle name="RowTitles1-Detail 2 4 3 8 2" xfId="14122"/>
    <cellStyle name="RowTitles1-Detail 2 4 3 8 2 2" xfId="14123"/>
    <cellStyle name="RowTitles1-Detail 2 4 3 8 2 2 2" xfId="14124"/>
    <cellStyle name="RowTitles1-Detail 2 4 3 8 2 3" xfId="14125"/>
    <cellStyle name="RowTitles1-Detail 2 4 3 8 3" xfId="14126"/>
    <cellStyle name="RowTitles1-Detail 2 4 3 8 3 2" xfId="14127"/>
    <cellStyle name="RowTitles1-Detail 2 4 3 8 3 2 2" xfId="14128"/>
    <cellStyle name="RowTitles1-Detail 2 4 3 8 4" xfId="14129"/>
    <cellStyle name="RowTitles1-Detail 2 4 3 8 4 2" xfId="14130"/>
    <cellStyle name="RowTitles1-Detail 2 4 3 8 5" xfId="14131"/>
    <cellStyle name="RowTitles1-Detail 2 4 3 9" xfId="14132"/>
    <cellStyle name="RowTitles1-Detail 2 4 3 9 2" xfId="14133"/>
    <cellStyle name="RowTitles1-Detail 2 4 3 9 2 2" xfId="14134"/>
    <cellStyle name="RowTitles1-Detail 2 4 3_STUD aligned by INSTIT" xfId="14135"/>
    <cellStyle name="RowTitles1-Detail 2 4 4" xfId="14136"/>
    <cellStyle name="RowTitles1-Detail 2 4 4 2" xfId="14137"/>
    <cellStyle name="RowTitles1-Detail 2 4 4 2 2" xfId="14138"/>
    <cellStyle name="RowTitles1-Detail 2 4 4 2 2 2" xfId="14139"/>
    <cellStyle name="RowTitles1-Detail 2 4 4 2 2 2 2" xfId="14140"/>
    <cellStyle name="RowTitles1-Detail 2 4 4 2 2 2 2 2" xfId="14141"/>
    <cellStyle name="RowTitles1-Detail 2 4 4 2 2 2 3" xfId="14142"/>
    <cellStyle name="RowTitles1-Detail 2 4 4 2 2 3" xfId="14143"/>
    <cellStyle name="RowTitles1-Detail 2 4 4 2 2 3 2" xfId="14144"/>
    <cellStyle name="RowTitles1-Detail 2 4 4 2 2 3 2 2" xfId="14145"/>
    <cellStyle name="RowTitles1-Detail 2 4 4 2 2 4" xfId="14146"/>
    <cellStyle name="RowTitles1-Detail 2 4 4 2 2 4 2" xfId="14147"/>
    <cellStyle name="RowTitles1-Detail 2 4 4 2 2 5" xfId="14148"/>
    <cellStyle name="RowTitles1-Detail 2 4 4 2 3" xfId="14149"/>
    <cellStyle name="RowTitles1-Detail 2 4 4 2 3 2" xfId="14150"/>
    <cellStyle name="RowTitles1-Detail 2 4 4 2 3 2 2" xfId="14151"/>
    <cellStyle name="RowTitles1-Detail 2 4 4 2 3 2 2 2" xfId="14152"/>
    <cellStyle name="RowTitles1-Detail 2 4 4 2 3 2 3" xfId="14153"/>
    <cellStyle name="RowTitles1-Detail 2 4 4 2 3 3" xfId="14154"/>
    <cellStyle name="RowTitles1-Detail 2 4 4 2 3 3 2" xfId="14155"/>
    <cellStyle name="RowTitles1-Detail 2 4 4 2 3 3 2 2" xfId="14156"/>
    <cellStyle name="RowTitles1-Detail 2 4 4 2 3 4" xfId="14157"/>
    <cellStyle name="RowTitles1-Detail 2 4 4 2 3 4 2" xfId="14158"/>
    <cellStyle name="RowTitles1-Detail 2 4 4 2 3 5" xfId="14159"/>
    <cellStyle name="RowTitles1-Detail 2 4 4 2 4" xfId="14160"/>
    <cellStyle name="RowTitles1-Detail 2 4 4 2 4 2" xfId="14161"/>
    <cellStyle name="RowTitles1-Detail 2 4 4 2 5" xfId="14162"/>
    <cellStyle name="RowTitles1-Detail 2 4 4 2 5 2" xfId="14163"/>
    <cellStyle name="RowTitles1-Detail 2 4 4 2 5 2 2" xfId="14164"/>
    <cellStyle name="RowTitles1-Detail 2 4 4 2 5 3" xfId="14165"/>
    <cellStyle name="RowTitles1-Detail 2 4 4 2 6" xfId="14166"/>
    <cellStyle name="RowTitles1-Detail 2 4 4 2 6 2" xfId="14167"/>
    <cellStyle name="RowTitles1-Detail 2 4 4 2 6 2 2" xfId="14168"/>
    <cellStyle name="RowTitles1-Detail 2 4 4 3" xfId="14169"/>
    <cellStyle name="RowTitles1-Detail 2 4 4 3 2" xfId="14170"/>
    <cellStyle name="RowTitles1-Detail 2 4 4 3 2 2" xfId="14171"/>
    <cellStyle name="RowTitles1-Detail 2 4 4 3 2 2 2" xfId="14172"/>
    <cellStyle name="RowTitles1-Detail 2 4 4 3 2 2 2 2" xfId="14173"/>
    <cellStyle name="RowTitles1-Detail 2 4 4 3 2 2 3" xfId="14174"/>
    <cellStyle name="RowTitles1-Detail 2 4 4 3 2 3" xfId="14175"/>
    <cellStyle name="RowTitles1-Detail 2 4 4 3 2 3 2" xfId="14176"/>
    <cellStyle name="RowTitles1-Detail 2 4 4 3 2 3 2 2" xfId="14177"/>
    <cellStyle name="RowTitles1-Detail 2 4 4 3 2 4" xfId="14178"/>
    <cellStyle name="RowTitles1-Detail 2 4 4 3 2 4 2" xfId="14179"/>
    <cellStyle name="RowTitles1-Detail 2 4 4 3 2 5" xfId="14180"/>
    <cellStyle name="RowTitles1-Detail 2 4 4 3 3" xfId="14181"/>
    <cellStyle name="RowTitles1-Detail 2 4 4 3 3 2" xfId="14182"/>
    <cellStyle name="RowTitles1-Detail 2 4 4 3 3 2 2" xfId="14183"/>
    <cellStyle name="RowTitles1-Detail 2 4 4 3 3 2 2 2" xfId="14184"/>
    <cellStyle name="RowTitles1-Detail 2 4 4 3 3 2 3" xfId="14185"/>
    <cellStyle name="RowTitles1-Detail 2 4 4 3 3 3" xfId="14186"/>
    <cellStyle name="RowTitles1-Detail 2 4 4 3 3 3 2" xfId="14187"/>
    <cellStyle name="RowTitles1-Detail 2 4 4 3 3 3 2 2" xfId="14188"/>
    <cellStyle name="RowTitles1-Detail 2 4 4 3 3 4" xfId="14189"/>
    <cellStyle name="RowTitles1-Detail 2 4 4 3 3 4 2" xfId="14190"/>
    <cellStyle name="RowTitles1-Detail 2 4 4 3 3 5" xfId="14191"/>
    <cellStyle name="RowTitles1-Detail 2 4 4 3 4" xfId="14192"/>
    <cellStyle name="RowTitles1-Detail 2 4 4 3 4 2" xfId="14193"/>
    <cellStyle name="RowTitles1-Detail 2 4 4 3 5" xfId="14194"/>
    <cellStyle name="RowTitles1-Detail 2 4 4 3 5 2" xfId="14195"/>
    <cellStyle name="RowTitles1-Detail 2 4 4 3 5 2 2" xfId="14196"/>
    <cellStyle name="RowTitles1-Detail 2 4 4 3 6" xfId="14197"/>
    <cellStyle name="RowTitles1-Detail 2 4 4 3 6 2" xfId="14198"/>
    <cellStyle name="RowTitles1-Detail 2 4 4 3 7" xfId="14199"/>
    <cellStyle name="RowTitles1-Detail 2 4 4 4" xfId="14200"/>
    <cellStyle name="RowTitles1-Detail 2 4 4 4 2" xfId="14201"/>
    <cellStyle name="RowTitles1-Detail 2 4 4 4 2 2" xfId="14202"/>
    <cellStyle name="RowTitles1-Detail 2 4 4 4 2 2 2" xfId="14203"/>
    <cellStyle name="RowTitles1-Detail 2 4 4 4 2 2 2 2" xfId="14204"/>
    <cellStyle name="RowTitles1-Detail 2 4 4 4 2 2 3" xfId="14205"/>
    <cellStyle name="RowTitles1-Detail 2 4 4 4 2 3" xfId="14206"/>
    <cellStyle name="RowTitles1-Detail 2 4 4 4 2 3 2" xfId="14207"/>
    <cellStyle name="RowTitles1-Detail 2 4 4 4 2 3 2 2" xfId="14208"/>
    <cellStyle name="RowTitles1-Detail 2 4 4 4 2 4" xfId="14209"/>
    <cellStyle name="RowTitles1-Detail 2 4 4 4 2 4 2" xfId="14210"/>
    <cellStyle name="RowTitles1-Detail 2 4 4 4 2 5" xfId="14211"/>
    <cellStyle name="RowTitles1-Detail 2 4 4 4 3" xfId="14212"/>
    <cellStyle name="RowTitles1-Detail 2 4 4 4 3 2" xfId="14213"/>
    <cellStyle name="RowTitles1-Detail 2 4 4 4 3 2 2" xfId="14214"/>
    <cellStyle name="RowTitles1-Detail 2 4 4 4 3 2 2 2" xfId="14215"/>
    <cellStyle name="RowTitles1-Detail 2 4 4 4 3 2 3" xfId="14216"/>
    <cellStyle name="RowTitles1-Detail 2 4 4 4 3 3" xfId="14217"/>
    <cellStyle name="RowTitles1-Detail 2 4 4 4 3 3 2" xfId="14218"/>
    <cellStyle name="RowTitles1-Detail 2 4 4 4 3 3 2 2" xfId="14219"/>
    <cellStyle name="RowTitles1-Detail 2 4 4 4 3 4" xfId="14220"/>
    <cellStyle name="RowTitles1-Detail 2 4 4 4 3 4 2" xfId="14221"/>
    <cellStyle name="RowTitles1-Detail 2 4 4 4 3 5" xfId="14222"/>
    <cellStyle name="RowTitles1-Detail 2 4 4 4 4" xfId="14223"/>
    <cellStyle name="RowTitles1-Detail 2 4 4 4 4 2" xfId="14224"/>
    <cellStyle name="RowTitles1-Detail 2 4 4 4 5" xfId="14225"/>
    <cellStyle name="RowTitles1-Detail 2 4 4 4 5 2" xfId="14226"/>
    <cellStyle name="RowTitles1-Detail 2 4 4 4 5 2 2" xfId="14227"/>
    <cellStyle name="RowTitles1-Detail 2 4 4 4 5 3" xfId="14228"/>
    <cellStyle name="RowTitles1-Detail 2 4 4 4 6" xfId="14229"/>
    <cellStyle name="RowTitles1-Detail 2 4 4 4 6 2" xfId="14230"/>
    <cellStyle name="RowTitles1-Detail 2 4 4 4 6 2 2" xfId="14231"/>
    <cellStyle name="RowTitles1-Detail 2 4 4 4 7" xfId="14232"/>
    <cellStyle name="RowTitles1-Detail 2 4 4 4 7 2" xfId="14233"/>
    <cellStyle name="RowTitles1-Detail 2 4 4 4 8" xfId="14234"/>
    <cellStyle name="RowTitles1-Detail 2 4 4 5" xfId="14235"/>
    <cellStyle name="RowTitles1-Detail 2 4 4 5 2" xfId="14236"/>
    <cellStyle name="RowTitles1-Detail 2 4 4 5 2 2" xfId="14237"/>
    <cellStyle name="RowTitles1-Detail 2 4 4 5 2 2 2" xfId="14238"/>
    <cellStyle name="RowTitles1-Detail 2 4 4 5 2 2 2 2" xfId="14239"/>
    <cellStyle name="RowTitles1-Detail 2 4 4 5 2 2 3" xfId="14240"/>
    <cellStyle name="RowTitles1-Detail 2 4 4 5 2 3" xfId="14241"/>
    <cellStyle name="RowTitles1-Detail 2 4 4 5 2 3 2" xfId="14242"/>
    <cellStyle name="RowTitles1-Detail 2 4 4 5 2 3 2 2" xfId="14243"/>
    <cellStyle name="RowTitles1-Detail 2 4 4 5 2 4" xfId="14244"/>
    <cellStyle name="RowTitles1-Detail 2 4 4 5 2 4 2" xfId="14245"/>
    <cellStyle name="RowTitles1-Detail 2 4 4 5 2 5" xfId="14246"/>
    <cellStyle name="RowTitles1-Detail 2 4 4 5 3" xfId="14247"/>
    <cellStyle name="RowTitles1-Detail 2 4 4 5 3 2" xfId="14248"/>
    <cellStyle name="RowTitles1-Detail 2 4 4 5 3 2 2" xfId="14249"/>
    <cellStyle name="RowTitles1-Detail 2 4 4 5 3 2 2 2" xfId="14250"/>
    <cellStyle name="RowTitles1-Detail 2 4 4 5 3 2 3" xfId="14251"/>
    <cellStyle name="RowTitles1-Detail 2 4 4 5 3 3" xfId="14252"/>
    <cellStyle name="RowTitles1-Detail 2 4 4 5 3 3 2" xfId="14253"/>
    <cellStyle name="RowTitles1-Detail 2 4 4 5 3 3 2 2" xfId="14254"/>
    <cellStyle name="RowTitles1-Detail 2 4 4 5 3 4" xfId="14255"/>
    <cellStyle name="RowTitles1-Detail 2 4 4 5 3 4 2" xfId="14256"/>
    <cellStyle name="RowTitles1-Detail 2 4 4 5 3 5" xfId="14257"/>
    <cellStyle name="RowTitles1-Detail 2 4 4 5 4" xfId="14258"/>
    <cellStyle name="RowTitles1-Detail 2 4 4 5 4 2" xfId="14259"/>
    <cellStyle name="RowTitles1-Detail 2 4 4 5 4 2 2" xfId="14260"/>
    <cellStyle name="RowTitles1-Detail 2 4 4 5 4 3" xfId="14261"/>
    <cellStyle name="RowTitles1-Detail 2 4 4 5 5" xfId="14262"/>
    <cellStyle name="RowTitles1-Detail 2 4 4 5 5 2" xfId="14263"/>
    <cellStyle name="RowTitles1-Detail 2 4 4 5 5 2 2" xfId="14264"/>
    <cellStyle name="RowTitles1-Detail 2 4 4 5 6" xfId="14265"/>
    <cellStyle name="RowTitles1-Detail 2 4 4 5 6 2" xfId="14266"/>
    <cellStyle name="RowTitles1-Detail 2 4 4 5 7" xfId="14267"/>
    <cellStyle name="RowTitles1-Detail 2 4 4 6" xfId="14268"/>
    <cellStyle name="RowTitles1-Detail 2 4 4 6 2" xfId="14269"/>
    <cellStyle name="RowTitles1-Detail 2 4 4 6 2 2" xfId="14270"/>
    <cellStyle name="RowTitles1-Detail 2 4 4 6 2 2 2" xfId="14271"/>
    <cellStyle name="RowTitles1-Detail 2 4 4 6 2 2 2 2" xfId="14272"/>
    <cellStyle name="RowTitles1-Detail 2 4 4 6 2 2 3" xfId="14273"/>
    <cellStyle name="RowTitles1-Detail 2 4 4 6 2 3" xfId="14274"/>
    <cellStyle name="RowTitles1-Detail 2 4 4 6 2 3 2" xfId="14275"/>
    <cellStyle name="RowTitles1-Detail 2 4 4 6 2 3 2 2" xfId="14276"/>
    <cellStyle name="RowTitles1-Detail 2 4 4 6 2 4" xfId="14277"/>
    <cellStyle name="RowTitles1-Detail 2 4 4 6 2 4 2" xfId="14278"/>
    <cellStyle name="RowTitles1-Detail 2 4 4 6 2 5" xfId="14279"/>
    <cellStyle name="RowTitles1-Detail 2 4 4 6 3" xfId="14280"/>
    <cellStyle name="RowTitles1-Detail 2 4 4 6 3 2" xfId="14281"/>
    <cellStyle name="RowTitles1-Detail 2 4 4 6 3 2 2" xfId="14282"/>
    <cellStyle name="RowTitles1-Detail 2 4 4 6 3 2 2 2" xfId="14283"/>
    <cellStyle name="RowTitles1-Detail 2 4 4 6 3 2 3" xfId="14284"/>
    <cellStyle name="RowTitles1-Detail 2 4 4 6 3 3" xfId="14285"/>
    <cellStyle name="RowTitles1-Detail 2 4 4 6 3 3 2" xfId="14286"/>
    <cellStyle name="RowTitles1-Detail 2 4 4 6 3 3 2 2" xfId="14287"/>
    <cellStyle name="RowTitles1-Detail 2 4 4 6 3 4" xfId="14288"/>
    <cellStyle name="RowTitles1-Detail 2 4 4 6 3 4 2" xfId="14289"/>
    <cellStyle name="RowTitles1-Detail 2 4 4 6 3 5" xfId="14290"/>
    <cellStyle name="RowTitles1-Detail 2 4 4 6 4" xfId="14291"/>
    <cellStyle name="RowTitles1-Detail 2 4 4 6 4 2" xfId="14292"/>
    <cellStyle name="RowTitles1-Detail 2 4 4 6 4 2 2" xfId="14293"/>
    <cellStyle name="RowTitles1-Detail 2 4 4 6 4 3" xfId="14294"/>
    <cellStyle name="RowTitles1-Detail 2 4 4 6 5" xfId="14295"/>
    <cellStyle name="RowTitles1-Detail 2 4 4 6 5 2" xfId="14296"/>
    <cellStyle name="RowTitles1-Detail 2 4 4 6 5 2 2" xfId="14297"/>
    <cellStyle name="RowTitles1-Detail 2 4 4 6 6" xfId="14298"/>
    <cellStyle name="RowTitles1-Detail 2 4 4 6 6 2" xfId="14299"/>
    <cellStyle name="RowTitles1-Detail 2 4 4 6 7" xfId="14300"/>
    <cellStyle name="RowTitles1-Detail 2 4 4 7" xfId="14301"/>
    <cellStyle name="RowTitles1-Detail 2 4 4 7 2" xfId="14302"/>
    <cellStyle name="RowTitles1-Detail 2 4 4 7 2 2" xfId="14303"/>
    <cellStyle name="RowTitles1-Detail 2 4 4 7 2 2 2" xfId="14304"/>
    <cellStyle name="RowTitles1-Detail 2 4 4 7 2 3" xfId="14305"/>
    <cellStyle name="RowTitles1-Detail 2 4 4 7 3" xfId="14306"/>
    <cellStyle name="RowTitles1-Detail 2 4 4 7 3 2" xfId="14307"/>
    <cellStyle name="RowTitles1-Detail 2 4 4 7 3 2 2" xfId="14308"/>
    <cellStyle name="RowTitles1-Detail 2 4 4 7 4" xfId="14309"/>
    <cellStyle name="RowTitles1-Detail 2 4 4 7 4 2" xfId="14310"/>
    <cellStyle name="RowTitles1-Detail 2 4 4 7 5" xfId="14311"/>
    <cellStyle name="RowTitles1-Detail 2 4 4 8" xfId="14312"/>
    <cellStyle name="RowTitles1-Detail 2 4 4 8 2" xfId="14313"/>
    <cellStyle name="RowTitles1-Detail 2 4 4 9" xfId="14314"/>
    <cellStyle name="RowTitles1-Detail 2 4 4 9 2" xfId="14315"/>
    <cellStyle name="RowTitles1-Detail 2 4 4 9 2 2" xfId="14316"/>
    <cellStyle name="RowTitles1-Detail 2 4 4_STUD aligned by INSTIT" xfId="14317"/>
    <cellStyle name="RowTitles1-Detail 2 4 5" xfId="14318"/>
    <cellStyle name="RowTitles1-Detail 2 4 5 2" xfId="14319"/>
    <cellStyle name="RowTitles1-Detail 2 4 5 2 2" xfId="14320"/>
    <cellStyle name="RowTitles1-Detail 2 4 5 2 2 2" xfId="14321"/>
    <cellStyle name="RowTitles1-Detail 2 4 5 2 2 2 2" xfId="14322"/>
    <cellStyle name="RowTitles1-Detail 2 4 5 2 2 3" xfId="14323"/>
    <cellStyle name="RowTitles1-Detail 2 4 5 2 3" xfId="14324"/>
    <cellStyle name="RowTitles1-Detail 2 4 5 2 3 2" xfId="14325"/>
    <cellStyle name="RowTitles1-Detail 2 4 5 2 3 2 2" xfId="14326"/>
    <cellStyle name="RowTitles1-Detail 2 4 5 2 4" xfId="14327"/>
    <cellStyle name="RowTitles1-Detail 2 4 5 2 4 2" xfId="14328"/>
    <cellStyle name="RowTitles1-Detail 2 4 5 2 5" xfId="14329"/>
    <cellStyle name="RowTitles1-Detail 2 4 5 3" xfId="14330"/>
    <cellStyle name="RowTitles1-Detail 2 4 5 3 2" xfId="14331"/>
    <cellStyle name="RowTitles1-Detail 2 4 5 3 2 2" xfId="14332"/>
    <cellStyle name="RowTitles1-Detail 2 4 5 3 2 2 2" xfId="14333"/>
    <cellStyle name="RowTitles1-Detail 2 4 5 3 2 3" xfId="14334"/>
    <cellStyle name="RowTitles1-Detail 2 4 5 3 3" xfId="14335"/>
    <cellStyle name="RowTitles1-Detail 2 4 5 3 3 2" xfId="14336"/>
    <cellStyle name="RowTitles1-Detail 2 4 5 3 3 2 2" xfId="14337"/>
    <cellStyle name="RowTitles1-Detail 2 4 5 3 4" xfId="14338"/>
    <cellStyle name="RowTitles1-Detail 2 4 5 3 4 2" xfId="14339"/>
    <cellStyle name="RowTitles1-Detail 2 4 5 3 5" xfId="14340"/>
    <cellStyle name="RowTitles1-Detail 2 4 5 4" xfId="14341"/>
    <cellStyle name="RowTitles1-Detail 2 4 5 4 2" xfId="14342"/>
    <cellStyle name="RowTitles1-Detail 2 4 5 5" xfId="14343"/>
    <cellStyle name="RowTitles1-Detail 2 4 5 5 2" xfId="14344"/>
    <cellStyle name="RowTitles1-Detail 2 4 5 5 2 2" xfId="14345"/>
    <cellStyle name="RowTitles1-Detail 2 4 5 5 3" xfId="14346"/>
    <cellStyle name="RowTitles1-Detail 2 4 5 6" xfId="14347"/>
    <cellStyle name="RowTitles1-Detail 2 4 5 6 2" xfId="14348"/>
    <cellStyle name="RowTitles1-Detail 2 4 5 6 2 2" xfId="14349"/>
    <cellStyle name="RowTitles1-Detail 2 4 6" xfId="14350"/>
    <cellStyle name="RowTitles1-Detail 2 4 6 2" xfId="14351"/>
    <cellStyle name="RowTitles1-Detail 2 4 6 2 2" xfId="14352"/>
    <cellStyle name="RowTitles1-Detail 2 4 6 2 2 2" xfId="14353"/>
    <cellStyle name="RowTitles1-Detail 2 4 6 2 2 2 2" xfId="14354"/>
    <cellStyle name="RowTitles1-Detail 2 4 6 2 2 3" xfId="14355"/>
    <cellStyle name="RowTitles1-Detail 2 4 6 2 3" xfId="14356"/>
    <cellStyle name="RowTitles1-Detail 2 4 6 2 3 2" xfId="14357"/>
    <cellStyle name="RowTitles1-Detail 2 4 6 2 3 2 2" xfId="14358"/>
    <cellStyle name="RowTitles1-Detail 2 4 6 2 4" xfId="14359"/>
    <cellStyle name="RowTitles1-Detail 2 4 6 2 4 2" xfId="14360"/>
    <cellStyle name="RowTitles1-Detail 2 4 6 2 5" xfId="14361"/>
    <cellStyle name="RowTitles1-Detail 2 4 6 3" xfId="14362"/>
    <cellStyle name="RowTitles1-Detail 2 4 6 3 2" xfId="14363"/>
    <cellStyle name="RowTitles1-Detail 2 4 6 3 2 2" xfId="14364"/>
    <cellStyle name="RowTitles1-Detail 2 4 6 3 2 2 2" xfId="14365"/>
    <cellStyle name="RowTitles1-Detail 2 4 6 3 2 3" xfId="14366"/>
    <cellStyle name="RowTitles1-Detail 2 4 6 3 3" xfId="14367"/>
    <cellStyle name="RowTitles1-Detail 2 4 6 3 3 2" xfId="14368"/>
    <cellStyle name="RowTitles1-Detail 2 4 6 3 3 2 2" xfId="14369"/>
    <cellStyle name="RowTitles1-Detail 2 4 6 3 4" xfId="14370"/>
    <cellStyle name="RowTitles1-Detail 2 4 6 3 4 2" xfId="14371"/>
    <cellStyle name="RowTitles1-Detail 2 4 6 3 5" xfId="14372"/>
    <cellStyle name="RowTitles1-Detail 2 4 6 4" xfId="14373"/>
    <cellStyle name="RowTitles1-Detail 2 4 6 4 2" xfId="14374"/>
    <cellStyle name="RowTitles1-Detail 2 4 6 5" xfId="14375"/>
    <cellStyle name="RowTitles1-Detail 2 4 6 5 2" xfId="14376"/>
    <cellStyle name="RowTitles1-Detail 2 4 6 5 2 2" xfId="14377"/>
    <cellStyle name="RowTitles1-Detail 2 4 6 6" xfId="14378"/>
    <cellStyle name="RowTitles1-Detail 2 4 6 6 2" xfId="14379"/>
    <cellStyle name="RowTitles1-Detail 2 4 6 7" xfId="14380"/>
    <cellStyle name="RowTitles1-Detail 2 4 7" xfId="14381"/>
    <cellStyle name="RowTitles1-Detail 2 4 7 2" xfId="14382"/>
    <cellStyle name="RowTitles1-Detail 2 4 7 2 2" xfId="14383"/>
    <cellStyle name="RowTitles1-Detail 2 4 7 2 2 2" xfId="14384"/>
    <cellStyle name="RowTitles1-Detail 2 4 7 2 2 2 2" xfId="14385"/>
    <cellStyle name="RowTitles1-Detail 2 4 7 2 2 3" xfId="14386"/>
    <cellStyle name="RowTitles1-Detail 2 4 7 2 3" xfId="14387"/>
    <cellStyle name="RowTitles1-Detail 2 4 7 2 3 2" xfId="14388"/>
    <cellStyle name="RowTitles1-Detail 2 4 7 2 3 2 2" xfId="14389"/>
    <cellStyle name="RowTitles1-Detail 2 4 7 2 4" xfId="14390"/>
    <cellStyle name="RowTitles1-Detail 2 4 7 2 4 2" xfId="14391"/>
    <cellStyle name="RowTitles1-Detail 2 4 7 2 5" xfId="14392"/>
    <cellStyle name="RowTitles1-Detail 2 4 7 3" xfId="14393"/>
    <cellStyle name="RowTitles1-Detail 2 4 7 3 2" xfId="14394"/>
    <cellStyle name="RowTitles1-Detail 2 4 7 3 2 2" xfId="14395"/>
    <cellStyle name="RowTitles1-Detail 2 4 7 3 2 2 2" xfId="14396"/>
    <cellStyle name="RowTitles1-Detail 2 4 7 3 2 3" xfId="14397"/>
    <cellStyle name="RowTitles1-Detail 2 4 7 3 3" xfId="14398"/>
    <cellStyle name="RowTitles1-Detail 2 4 7 3 3 2" xfId="14399"/>
    <cellStyle name="RowTitles1-Detail 2 4 7 3 3 2 2" xfId="14400"/>
    <cellStyle name="RowTitles1-Detail 2 4 7 3 4" xfId="14401"/>
    <cellStyle name="RowTitles1-Detail 2 4 7 3 4 2" xfId="14402"/>
    <cellStyle name="RowTitles1-Detail 2 4 7 3 5" xfId="14403"/>
    <cellStyle name="RowTitles1-Detail 2 4 7 4" xfId="14404"/>
    <cellStyle name="RowTitles1-Detail 2 4 7 4 2" xfId="14405"/>
    <cellStyle name="RowTitles1-Detail 2 4 7 5" xfId="14406"/>
    <cellStyle name="RowTitles1-Detail 2 4 7 5 2" xfId="14407"/>
    <cellStyle name="RowTitles1-Detail 2 4 7 5 2 2" xfId="14408"/>
    <cellStyle name="RowTitles1-Detail 2 4 7 5 3" xfId="14409"/>
    <cellStyle name="RowTitles1-Detail 2 4 7 6" xfId="14410"/>
    <cellStyle name="RowTitles1-Detail 2 4 7 6 2" xfId="14411"/>
    <cellStyle name="RowTitles1-Detail 2 4 7 6 2 2" xfId="14412"/>
    <cellStyle name="RowTitles1-Detail 2 4 7 7" xfId="14413"/>
    <cellStyle name="RowTitles1-Detail 2 4 7 7 2" xfId="14414"/>
    <cellStyle name="RowTitles1-Detail 2 4 7 8" xfId="14415"/>
    <cellStyle name="RowTitles1-Detail 2 4 8" xfId="14416"/>
    <cellStyle name="RowTitles1-Detail 2 4 8 2" xfId="14417"/>
    <cellStyle name="RowTitles1-Detail 2 4 8 2 2" xfId="14418"/>
    <cellStyle name="RowTitles1-Detail 2 4 8 2 2 2" xfId="14419"/>
    <cellStyle name="RowTitles1-Detail 2 4 8 2 2 2 2" xfId="14420"/>
    <cellStyle name="RowTitles1-Detail 2 4 8 2 2 3" xfId="14421"/>
    <cellStyle name="RowTitles1-Detail 2 4 8 2 3" xfId="14422"/>
    <cellStyle name="RowTitles1-Detail 2 4 8 2 3 2" xfId="14423"/>
    <cellStyle name="RowTitles1-Detail 2 4 8 2 3 2 2" xfId="14424"/>
    <cellStyle name="RowTitles1-Detail 2 4 8 2 4" xfId="14425"/>
    <cellStyle name="RowTitles1-Detail 2 4 8 2 4 2" xfId="14426"/>
    <cellStyle name="RowTitles1-Detail 2 4 8 2 5" xfId="14427"/>
    <cellStyle name="RowTitles1-Detail 2 4 8 3" xfId="14428"/>
    <cellStyle name="RowTitles1-Detail 2 4 8 3 2" xfId="14429"/>
    <cellStyle name="RowTitles1-Detail 2 4 8 3 2 2" xfId="14430"/>
    <cellStyle name="RowTitles1-Detail 2 4 8 3 2 2 2" xfId="14431"/>
    <cellStyle name="RowTitles1-Detail 2 4 8 3 2 3" xfId="14432"/>
    <cellStyle name="RowTitles1-Detail 2 4 8 3 3" xfId="14433"/>
    <cellStyle name="RowTitles1-Detail 2 4 8 3 3 2" xfId="14434"/>
    <cellStyle name="RowTitles1-Detail 2 4 8 3 3 2 2" xfId="14435"/>
    <cellStyle name="RowTitles1-Detail 2 4 8 3 4" xfId="14436"/>
    <cellStyle name="RowTitles1-Detail 2 4 8 3 4 2" xfId="14437"/>
    <cellStyle name="RowTitles1-Detail 2 4 8 3 5" xfId="14438"/>
    <cellStyle name="RowTitles1-Detail 2 4 8 4" xfId="14439"/>
    <cellStyle name="RowTitles1-Detail 2 4 8 4 2" xfId="14440"/>
    <cellStyle name="RowTitles1-Detail 2 4 8 4 2 2" xfId="14441"/>
    <cellStyle name="RowTitles1-Detail 2 4 8 4 3" xfId="14442"/>
    <cellStyle name="RowTitles1-Detail 2 4 8 5" xfId="14443"/>
    <cellStyle name="RowTitles1-Detail 2 4 8 5 2" xfId="14444"/>
    <cellStyle name="RowTitles1-Detail 2 4 8 5 2 2" xfId="14445"/>
    <cellStyle name="RowTitles1-Detail 2 4 8 6" xfId="14446"/>
    <cellStyle name="RowTitles1-Detail 2 4 8 6 2" xfId="14447"/>
    <cellStyle name="RowTitles1-Detail 2 4 8 7" xfId="14448"/>
    <cellStyle name="RowTitles1-Detail 2 4 9" xfId="14449"/>
    <cellStyle name="RowTitles1-Detail 2 4 9 2" xfId="14450"/>
    <cellStyle name="RowTitles1-Detail 2 4 9 2 2" xfId="14451"/>
    <cellStyle name="RowTitles1-Detail 2 4 9 2 2 2" xfId="14452"/>
    <cellStyle name="RowTitles1-Detail 2 4 9 2 2 2 2" xfId="14453"/>
    <cellStyle name="RowTitles1-Detail 2 4 9 2 2 3" xfId="14454"/>
    <cellStyle name="RowTitles1-Detail 2 4 9 2 3" xfId="14455"/>
    <cellStyle name="RowTitles1-Detail 2 4 9 2 3 2" xfId="14456"/>
    <cellStyle name="RowTitles1-Detail 2 4 9 2 3 2 2" xfId="14457"/>
    <cellStyle name="RowTitles1-Detail 2 4 9 2 4" xfId="14458"/>
    <cellStyle name="RowTitles1-Detail 2 4 9 2 4 2" xfId="14459"/>
    <cellStyle name="RowTitles1-Detail 2 4 9 2 5" xfId="14460"/>
    <cellStyle name="RowTitles1-Detail 2 4 9 3" xfId="14461"/>
    <cellStyle name="RowTitles1-Detail 2 4 9 3 2" xfId="14462"/>
    <cellStyle name="RowTitles1-Detail 2 4 9 3 2 2" xfId="14463"/>
    <cellStyle name="RowTitles1-Detail 2 4 9 3 2 2 2" xfId="14464"/>
    <cellStyle name="RowTitles1-Detail 2 4 9 3 2 3" xfId="14465"/>
    <cellStyle name="RowTitles1-Detail 2 4 9 3 3" xfId="14466"/>
    <cellStyle name="RowTitles1-Detail 2 4 9 3 3 2" xfId="14467"/>
    <cellStyle name="RowTitles1-Detail 2 4 9 3 3 2 2" xfId="14468"/>
    <cellStyle name="RowTitles1-Detail 2 4 9 3 4" xfId="14469"/>
    <cellStyle name="RowTitles1-Detail 2 4 9 3 4 2" xfId="14470"/>
    <cellStyle name="RowTitles1-Detail 2 4 9 3 5" xfId="14471"/>
    <cellStyle name="RowTitles1-Detail 2 4 9 4" xfId="14472"/>
    <cellStyle name="RowTitles1-Detail 2 4 9 4 2" xfId="14473"/>
    <cellStyle name="RowTitles1-Detail 2 4 9 4 2 2" xfId="14474"/>
    <cellStyle name="RowTitles1-Detail 2 4 9 4 3" xfId="14475"/>
    <cellStyle name="RowTitles1-Detail 2 4 9 5" xfId="14476"/>
    <cellStyle name="RowTitles1-Detail 2 4 9 5 2" xfId="14477"/>
    <cellStyle name="RowTitles1-Detail 2 4 9 5 2 2" xfId="14478"/>
    <cellStyle name="RowTitles1-Detail 2 4 9 6" xfId="14479"/>
    <cellStyle name="RowTitles1-Detail 2 4 9 6 2" xfId="14480"/>
    <cellStyle name="RowTitles1-Detail 2 4 9 7" xfId="14481"/>
    <cellStyle name="RowTitles1-Detail 2 4_STUD aligned by INSTIT" xfId="14482"/>
    <cellStyle name="RowTitles1-Detail 2 5" xfId="14483"/>
    <cellStyle name="RowTitles1-Detail 2 5 2" xfId="14484"/>
    <cellStyle name="RowTitles1-Detail 2 5 2 2" xfId="14485"/>
    <cellStyle name="RowTitles1-Detail 2 5 2 2 2" xfId="14486"/>
    <cellStyle name="RowTitles1-Detail 2 5 2 2 2 2" xfId="14487"/>
    <cellStyle name="RowTitles1-Detail 2 5 2 2 2 2 2" xfId="14488"/>
    <cellStyle name="RowTitles1-Detail 2 5 2 2 2 3" xfId="14489"/>
    <cellStyle name="RowTitles1-Detail 2 5 2 2 3" xfId="14490"/>
    <cellStyle name="RowTitles1-Detail 2 5 2 2 3 2" xfId="14491"/>
    <cellStyle name="RowTitles1-Detail 2 5 2 2 3 2 2" xfId="14492"/>
    <cellStyle name="RowTitles1-Detail 2 5 2 2 4" xfId="14493"/>
    <cellStyle name="RowTitles1-Detail 2 5 2 2 4 2" xfId="14494"/>
    <cellStyle name="RowTitles1-Detail 2 5 2 2 5" xfId="14495"/>
    <cellStyle name="RowTitles1-Detail 2 5 2 3" xfId="14496"/>
    <cellStyle name="RowTitles1-Detail 2 5 2 3 2" xfId="14497"/>
    <cellStyle name="RowTitles1-Detail 2 5 2 3 2 2" xfId="14498"/>
    <cellStyle name="RowTitles1-Detail 2 5 2 3 2 2 2" xfId="14499"/>
    <cellStyle name="RowTitles1-Detail 2 5 2 3 2 3" xfId="14500"/>
    <cellStyle name="RowTitles1-Detail 2 5 2 3 3" xfId="14501"/>
    <cellStyle name="RowTitles1-Detail 2 5 2 3 3 2" xfId="14502"/>
    <cellStyle name="RowTitles1-Detail 2 5 2 3 3 2 2" xfId="14503"/>
    <cellStyle name="RowTitles1-Detail 2 5 2 3 4" xfId="14504"/>
    <cellStyle name="RowTitles1-Detail 2 5 2 3 4 2" xfId="14505"/>
    <cellStyle name="RowTitles1-Detail 2 5 2 3 5" xfId="14506"/>
    <cellStyle name="RowTitles1-Detail 2 5 2 4" xfId="14507"/>
    <cellStyle name="RowTitles1-Detail 2 5 2 4 2" xfId="14508"/>
    <cellStyle name="RowTitles1-Detail 2 5 2 5" xfId="14509"/>
    <cellStyle name="RowTitles1-Detail 2 5 2 5 2" xfId="14510"/>
    <cellStyle name="RowTitles1-Detail 2 5 2 5 2 2" xfId="14511"/>
    <cellStyle name="RowTitles1-Detail 2 5 3" xfId="14512"/>
    <cellStyle name="RowTitles1-Detail 2 5 3 2" xfId="14513"/>
    <cellStyle name="RowTitles1-Detail 2 5 3 2 2" xfId="14514"/>
    <cellStyle name="RowTitles1-Detail 2 5 3 2 2 2" xfId="14515"/>
    <cellStyle name="RowTitles1-Detail 2 5 3 2 2 2 2" xfId="14516"/>
    <cellStyle name="RowTitles1-Detail 2 5 3 2 2 3" xfId="14517"/>
    <cellStyle name="RowTitles1-Detail 2 5 3 2 3" xfId="14518"/>
    <cellStyle name="RowTitles1-Detail 2 5 3 2 3 2" xfId="14519"/>
    <cellStyle name="RowTitles1-Detail 2 5 3 2 3 2 2" xfId="14520"/>
    <cellStyle name="RowTitles1-Detail 2 5 3 2 4" xfId="14521"/>
    <cellStyle name="RowTitles1-Detail 2 5 3 2 4 2" xfId="14522"/>
    <cellStyle name="RowTitles1-Detail 2 5 3 2 5" xfId="14523"/>
    <cellStyle name="RowTitles1-Detail 2 5 3 3" xfId="14524"/>
    <cellStyle name="RowTitles1-Detail 2 5 3 3 2" xfId="14525"/>
    <cellStyle name="RowTitles1-Detail 2 5 3 3 2 2" xfId="14526"/>
    <cellStyle name="RowTitles1-Detail 2 5 3 3 2 2 2" xfId="14527"/>
    <cellStyle name="RowTitles1-Detail 2 5 3 3 2 3" xfId="14528"/>
    <cellStyle name="RowTitles1-Detail 2 5 3 3 3" xfId="14529"/>
    <cellStyle name="RowTitles1-Detail 2 5 3 3 3 2" xfId="14530"/>
    <cellStyle name="RowTitles1-Detail 2 5 3 3 3 2 2" xfId="14531"/>
    <cellStyle name="RowTitles1-Detail 2 5 3 3 4" xfId="14532"/>
    <cellStyle name="RowTitles1-Detail 2 5 3 3 4 2" xfId="14533"/>
    <cellStyle name="RowTitles1-Detail 2 5 3 3 5" xfId="14534"/>
    <cellStyle name="RowTitles1-Detail 2 5 3 4" xfId="14535"/>
    <cellStyle name="RowTitles1-Detail 2 5 3 4 2" xfId="14536"/>
    <cellStyle name="RowTitles1-Detail 2 5 3 5" xfId="14537"/>
    <cellStyle name="RowTitles1-Detail 2 5 3 5 2" xfId="14538"/>
    <cellStyle name="RowTitles1-Detail 2 5 3 5 2 2" xfId="14539"/>
    <cellStyle name="RowTitles1-Detail 2 5 3 5 3" xfId="14540"/>
    <cellStyle name="RowTitles1-Detail 2 5 3 6" xfId="14541"/>
    <cellStyle name="RowTitles1-Detail 2 5 3 6 2" xfId="14542"/>
    <cellStyle name="RowTitles1-Detail 2 5 3 6 2 2" xfId="14543"/>
    <cellStyle name="RowTitles1-Detail 2 5 3 7" xfId="14544"/>
    <cellStyle name="RowTitles1-Detail 2 5 3 7 2" xfId="14545"/>
    <cellStyle name="RowTitles1-Detail 2 5 3 8" xfId="14546"/>
    <cellStyle name="RowTitles1-Detail 2 5 4" xfId="14547"/>
    <cellStyle name="RowTitles1-Detail 2 5 4 2" xfId="14548"/>
    <cellStyle name="RowTitles1-Detail 2 5 4 2 2" xfId="14549"/>
    <cellStyle name="RowTitles1-Detail 2 5 4 2 2 2" xfId="14550"/>
    <cellStyle name="RowTitles1-Detail 2 5 4 2 2 2 2" xfId="14551"/>
    <cellStyle name="RowTitles1-Detail 2 5 4 2 2 3" xfId="14552"/>
    <cellStyle name="RowTitles1-Detail 2 5 4 2 3" xfId="14553"/>
    <cellStyle name="RowTitles1-Detail 2 5 4 2 3 2" xfId="14554"/>
    <cellStyle name="RowTitles1-Detail 2 5 4 2 3 2 2" xfId="14555"/>
    <cellStyle name="RowTitles1-Detail 2 5 4 2 4" xfId="14556"/>
    <cellStyle name="RowTitles1-Detail 2 5 4 2 4 2" xfId="14557"/>
    <cellStyle name="RowTitles1-Detail 2 5 4 2 5" xfId="14558"/>
    <cellStyle name="RowTitles1-Detail 2 5 4 3" xfId="14559"/>
    <cellStyle name="RowTitles1-Detail 2 5 4 3 2" xfId="14560"/>
    <cellStyle name="RowTitles1-Detail 2 5 4 3 2 2" xfId="14561"/>
    <cellStyle name="RowTitles1-Detail 2 5 4 3 2 2 2" xfId="14562"/>
    <cellStyle name="RowTitles1-Detail 2 5 4 3 2 3" xfId="14563"/>
    <cellStyle name="RowTitles1-Detail 2 5 4 3 3" xfId="14564"/>
    <cellStyle name="RowTitles1-Detail 2 5 4 3 3 2" xfId="14565"/>
    <cellStyle name="RowTitles1-Detail 2 5 4 3 3 2 2" xfId="14566"/>
    <cellStyle name="RowTitles1-Detail 2 5 4 3 4" xfId="14567"/>
    <cellStyle name="RowTitles1-Detail 2 5 4 3 4 2" xfId="14568"/>
    <cellStyle name="RowTitles1-Detail 2 5 4 3 5" xfId="14569"/>
    <cellStyle name="RowTitles1-Detail 2 5 4 4" xfId="14570"/>
    <cellStyle name="RowTitles1-Detail 2 5 4 4 2" xfId="14571"/>
    <cellStyle name="RowTitles1-Detail 2 5 4 4 2 2" xfId="14572"/>
    <cellStyle name="RowTitles1-Detail 2 5 4 4 3" xfId="14573"/>
    <cellStyle name="RowTitles1-Detail 2 5 4 5" xfId="14574"/>
    <cellStyle name="RowTitles1-Detail 2 5 4 5 2" xfId="14575"/>
    <cellStyle name="RowTitles1-Detail 2 5 4 5 2 2" xfId="14576"/>
    <cellStyle name="RowTitles1-Detail 2 5 4 6" xfId="14577"/>
    <cellStyle name="RowTitles1-Detail 2 5 4 6 2" xfId="14578"/>
    <cellStyle name="RowTitles1-Detail 2 5 4 7" xfId="14579"/>
    <cellStyle name="RowTitles1-Detail 2 5 5" xfId="14580"/>
    <cellStyle name="RowTitles1-Detail 2 5 5 2" xfId="14581"/>
    <cellStyle name="RowTitles1-Detail 2 5 5 2 2" xfId="14582"/>
    <cellStyle name="RowTitles1-Detail 2 5 5 2 2 2" xfId="14583"/>
    <cellStyle name="RowTitles1-Detail 2 5 5 2 2 2 2" xfId="14584"/>
    <cellStyle name="RowTitles1-Detail 2 5 5 2 2 3" xfId="14585"/>
    <cellStyle name="RowTitles1-Detail 2 5 5 2 3" xfId="14586"/>
    <cellStyle name="RowTitles1-Detail 2 5 5 2 3 2" xfId="14587"/>
    <cellStyle name="RowTitles1-Detail 2 5 5 2 3 2 2" xfId="14588"/>
    <cellStyle name="RowTitles1-Detail 2 5 5 2 4" xfId="14589"/>
    <cellStyle name="RowTitles1-Detail 2 5 5 2 4 2" xfId="14590"/>
    <cellStyle name="RowTitles1-Detail 2 5 5 2 5" xfId="14591"/>
    <cellStyle name="RowTitles1-Detail 2 5 5 3" xfId="14592"/>
    <cellStyle name="RowTitles1-Detail 2 5 5 3 2" xfId="14593"/>
    <cellStyle name="RowTitles1-Detail 2 5 5 3 2 2" xfId="14594"/>
    <cellStyle name="RowTitles1-Detail 2 5 5 3 2 2 2" xfId="14595"/>
    <cellStyle name="RowTitles1-Detail 2 5 5 3 2 3" xfId="14596"/>
    <cellStyle name="RowTitles1-Detail 2 5 5 3 3" xfId="14597"/>
    <cellStyle name="RowTitles1-Detail 2 5 5 3 3 2" xfId="14598"/>
    <cellStyle name="RowTitles1-Detail 2 5 5 3 3 2 2" xfId="14599"/>
    <cellStyle name="RowTitles1-Detail 2 5 5 3 4" xfId="14600"/>
    <cellStyle name="RowTitles1-Detail 2 5 5 3 4 2" xfId="14601"/>
    <cellStyle name="RowTitles1-Detail 2 5 5 3 5" xfId="14602"/>
    <cellStyle name="RowTitles1-Detail 2 5 5 4" xfId="14603"/>
    <cellStyle name="RowTitles1-Detail 2 5 5 4 2" xfId="14604"/>
    <cellStyle name="RowTitles1-Detail 2 5 5 4 2 2" xfId="14605"/>
    <cellStyle name="RowTitles1-Detail 2 5 5 4 3" xfId="14606"/>
    <cellStyle name="RowTitles1-Detail 2 5 5 5" xfId="14607"/>
    <cellStyle name="RowTitles1-Detail 2 5 5 5 2" xfId="14608"/>
    <cellStyle name="RowTitles1-Detail 2 5 5 5 2 2" xfId="14609"/>
    <cellStyle name="RowTitles1-Detail 2 5 5 6" xfId="14610"/>
    <cellStyle name="RowTitles1-Detail 2 5 5 6 2" xfId="14611"/>
    <cellStyle name="RowTitles1-Detail 2 5 5 7" xfId="14612"/>
    <cellStyle name="RowTitles1-Detail 2 5 6" xfId="14613"/>
    <cellStyle name="RowTitles1-Detail 2 5 6 2" xfId="14614"/>
    <cellStyle name="RowTitles1-Detail 2 5 6 2 2" xfId="14615"/>
    <cellStyle name="RowTitles1-Detail 2 5 6 2 2 2" xfId="14616"/>
    <cellStyle name="RowTitles1-Detail 2 5 6 2 2 2 2" xfId="14617"/>
    <cellStyle name="RowTitles1-Detail 2 5 6 2 2 3" xfId="14618"/>
    <cellStyle name="RowTitles1-Detail 2 5 6 2 3" xfId="14619"/>
    <cellStyle name="RowTitles1-Detail 2 5 6 2 3 2" xfId="14620"/>
    <cellStyle name="RowTitles1-Detail 2 5 6 2 3 2 2" xfId="14621"/>
    <cellStyle name="RowTitles1-Detail 2 5 6 2 4" xfId="14622"/>
    <cellStyle name="RowTitles1-Detail 2 5 6 2 4 2" xfId="14623"/>
    <cellStyle name="RowTitles1-Detail 2 5 6 2 5" xfId="14624"/>
    <cellStyle name="RowTitles1-Detail 2 5 6 3" xfId="14625"/>
    <cellStyle name="RowTitles1-Detail 2 5 6 3 2" xfId="14626"/>
    <cellStyle name="RowTitles1-Detail 2 5 6 3 2 2" xfId="14627"/>
    <cellStyle name="RowTitles1-Detail 2 5 6 3 2 2 2" xfId="14628"/>
    <cellStyle name="RowTitles1-Detail 2 5 6 3 2 3" xfId="14629"/>
    <cellStyle name="RowTitles1-Detail 2 5 6 3 3" xfId="14630"/>
    <cellStyle name="RowTitles1-Detail 2 5 6 3 3 2" xfId="14631"/>
    <cellStyle name="RowTitles1-Detail 2 5 6 3 3 2 2" xfId="14632"/>
    <cellStyle name="RowTitles1-Detail 2 5 6 3 4" xfId="14633"/>
    <cellStyle name="RowTitles1-Detail 2 5 6 3 4 2" xfId="14634"/>
    <cellStyle name="RowTitles1-Detail 2 5 6 3 5" xfId="14635"/>
    <cellStyle name="RowTitles1-Detail 2 5 6 4" xfId="14636"/>
    <cellStyle name="RowTitles1-Detail 2 5 6 4 2" xfId="14637"/>
    <cellStyle name="RowTitles1-Detail 2 5 6 4 2 2" xfId="14638"/>
    <cellStyle name="RowTitles1-Detail 2 5 6 4 3" xfId="14639"/>
    <cellStyle name="RowTitles1-Detail 2 5 6 5" xfId="14640"/>
    <cellStyle name="RowTitles1-Detail 2 5 6 5 2" xfId="14641"/>
    <cellStyle name="RowTitles1-Detail 2 5 6 5 2 2" xfId="14642"/>
    <cellStyle name="RowTitles1-Detail 2 5 6 6" xfId="14643"/>
    <cellStyle name="RowTitles1-Detail 2 5 6 6 2" xfId="14644"/>
    <cellStyle name="RowTitles1-Detail 2 5 6 7" xfId="14645"/>
    <cellStyle name="RowTitles1-Detail 2 5 7" xfId="14646"/>
    <cellStyle name="RowTitles1-Detail 2 5 7 2" xfId="14647"/>
    <cellStyle name="RowTitles1-Detail 2 5 7 2 2" xfId="14648"/>
    <cellStyle name="RowTitles1-Detail 2 5 7 2 2 2" xfId="14649"/>
    <cellStyle name="RowTitles1-Detail 2 5 7 2 3" xfId="14650"/>
    <cellStyle name="RowTitles1-Detail 2 5 7 3" xfId="14651"/>
    <cellStyle name="RowTitles1-Detail 2 5 7 3 2" xfId="14652"/>
    <cellStyle name="RowTitles1-Detail 2 5 7 3 2 2" xfId="14653"/>
    <cellStyle name="RowTitles1-Detail 2 5 7 4" xfId="14654"/>
    <cellStyle name="RowTitles1-Detail 2 5 7 4 2" xfId="14655"/>
    <cellStyle name="RowTitles1-Detail 2 5 7 5" xfId="14656"/>
    <cellStyle name="RowTitles1-Detail 2 5 8" xfId="14657"/>
    <cellStyle name="RowTitles1-Detail 2 5 8 2" xfId="14658"/>
    <cellStyle name="RowTitles1-Detail 2 5 9" xfId="14659"/>
    <cellStyle name="RowTitles1-Detail 2 5 9 2" xfId="14660"/>
    <cellStyle name="RowTitles1-Detail 2 5 9 2 2" xfId="14661"/>
    <cellStyle name="RowTitles1-Detail 2 5_STUD aligned by INSTIT" xfId="14662"/>
    <cellStyle name="RowTitles1-Detail 2 6" xfId="14663"/>
    <cellStyle name="RowTitles1-Detail 2 6 2" xfId="14664"/>
    <cellStyle name="RowTitles1-Detail 2 6 2 2" xfId="14665"/>
    <cellStyle name="RowTitles1-Detail 2 6 2 2 2" xfId="14666"/>
    <cellStyle name="RowTitles1-Detail 2 6 2 2 2 2" xfId="14667"/>
    <cellStyle name="RowTitles1-Detail 2 6 2 2 2 2 2" xfId="14668"/>
    <cellStyle name="RowTitles1-Detail 2 6 2 2 2 3" xfId="14669"/>
    <cellStyle name="RowTitles1-Detail 2 6 2 2 3" xfId="14670"/>
    <cellStyle name="RowTitles1-Detail 2 6 2 2 3 2" xfId="14671"/>
    <cellStyle name="RowTitles1-Detail 2 6 2 2 3 2 2" xfId="14672"/>
    <cellStyle name="RowTitles1-Detail 2 6 2 2 4" xfId="14673"/>
    <cellStyle name="RowTitles1-Detail 2 6 2 2 4 2" xfId="14674"/>
    <cellStyle name="RowTitles1-Detail 2 6 2 2 5" xfId="14675"/>
    <cellStyle name="RowTitles1-Detail 2 6 2 3" xfId="14676"/>
    <cellStyle name="RowTitles1-Detail 2 6 2 3 2" xfId="14677"/>
    <cellStyle name="RowTitles1-Detail 2 6 2 3 2 2" xfId="14678"/>
    <cellStyle name="RowTitles1-Detail 2 6 2 3 2 2 2" xfId="14679"/>
    <cellStyle name="RowTitles1-Detail 2 6 2 3 2 3" xfId="14680"/>
    <cellStyle name="RowTitles1-Detail 2 6 2 3 3" xfId="14681"/>
    <cellStyle name="RowTitles1-Detail 2 6 2 3 3 2" xfId="14682"/>
    <cellStyle name="RowTitles1-Detail 2 6 2 3 3 2 2" xfId="14683"/>
    <cellStyle name="RowTitles1-Detail 2 6 2 3 4" xfId="14684"/>
    <cellStyle name="RowTitles1-Detail 2 6 2 3 4 2" xfId="14685"/>
    <cellStyle name="RowTitles1-Detail 2 6 2 3 5" xfId="14686"/>
    <cellStyle name="RowTitles1-Detail 2 6 2 4" xfId="14687"/>
    <cellStyle name="RowTitles1-Detail 2 6 2 4 2" xfId="14688"/>
    <cellStyle name="RowTitles1-Detail 2 6 2 5" xfId="14689"/>
    <cellStyle name="RowTitles1-Detail 2 6 2 5 2" xfId="14690"/>
    <cellStyle name="RowTitles1-Detail 2 6 2 5 2 2" xfId="14691"/>
    <cellStyle name="RowTitles1-Detail 2 6 2 5 3" xfId="14692"/>
    <cellStyle name="RowTitles1-Detail 2 6 2 6" xfId="14693"/>
    <cellStyle name="RowTitles1-Detail 2 6 2 6 2" xfId="14694"/>
    <cellStyle name="RowTitles1-Detail 2 6 2 6 2 2" xfId="14695"/>
    <cellStyle name="RowTitles1-Detail 2 6 2 7" xfId="14696"/>
    <cellStyle name="RowTitles1-Detail 2 6 2 7 2" xfId="14697"/>
    <cellStyle name="RowTitles1-Detail 2 6 2 8" xfId="14698"/>
    <cellStyle name="RowTitles1-Detail 2 6 3" xfId="14699"/>
    <cellStyle name="RowTitles1-Detail 2 6 3 2" xfId="14700"/>
    <cellStyle name="RowTitles1-Detail 2 6 3 2 2" xfId="14701"/>
    <cellStyle name="RowTitles1-Detail 2 6 3 2 2 2" xfId="14702"/>
    <cellStyle name="RowTitles1-Detail 2 6 3 2 2 2 2" xfId="14703"/>
    <cellStyle name="RowTitles1-Detail 2 6 3 2 2 3" xfId="14704"/>
    <cellStyle name="RowTitles1-Detail 2 6 3 2 3" xfId="14705"/>
    <cellStyle name="RowTitles1-Detail 2 6 3 2 3 2" xfId="14706"/>
    <cellStyle name="RowTitles1-Detail 2 6 3 2 3 2 2" xfId="14707"/>
    <cellStyle name="RowTitles1-Detail 2 6 3 2 4" xfId="14708"/>
    <cellStyle name="RowTitles1-Detail 2 6 3 2 4 2" xfId="14709"/>
    <cellStyle name="RowTitles1-Detail 2 6 3 2 5" xfId="14710"/>
    <cellStyle name="RowTitles1-Detail 2 6 3 3" xfId="14711"/>
    <cellStyle name="RowTitles1-Detail 2 6 3 3 2" xfId="14712"/>
    <cellStyle name="RowTitles1-Detail 2 6 3 3 2 2" xfId="14713"/>
    <cellStyle name="RowTitles1-Detail 2 6 3 3 2 2 2" xfId="14714"/>
    <cellStyle name="RowTitles1-Detail 2 6 3 3 2 3" xfId="14715"/>
    <cellStyle name="RowTitles1-Detail 2 6 3 3 3" xfId="14716"/>
    <cellStyle name="RowTitles1-Detail 2 6 3 3 3 2" xfId="14717"/>
    <cellStyle name="RowTitles1-Detail 2 6 3 3 3 2 2" xfId="14718"/>
    <cellStyle name="RowTitles1-Detail 2 6 3 3 4" xfId="14719"/>
    <cellStyle name="RowTitles1-Detail 2 6 3 3 4 2" xfId="14720"/>
    <cellStyle name="RowTitles1-Detail 2 6 3 3 5" xfId="14721"/>
    <cellStyle name="RowTitles1-Detail 2 6 3 4" xfId="14722"/>
    <cellStyle name="RowTitles1-Detail 2 6 3 4 2" xfId="14723"/>
    <cellStyle name="RowTitles1-Detail 2 6 3 5" xfId="14724"/>
    <cellStyle name="RowTitles1-Detail 2 6 3 5 2" xfId="14725"/>
    <cellStyle name="RowTitles1-Detail 2 6 3 5 2 2" xfId="14726"/>
    <cellStyle name="RowTitles1-Detail 2 6 4" xfId="14727"/>
    <cellStyle name="RowTitles1-Detail 2 6 4 2" xfId="14728"/>
    <cellStyle name="RowTitles1-Detail 2 6 4 2 2" xfId="14729"/>
    <cellStyle name="RowTitles1-Detail 2 6 4 2 2 2" xfId="14730"/>
    <cellStyle name="RowTitles1-Detail 2 6 4 2 2 2 2" xfId="14731"/>
    <cellStyle name="RowTitles1-Detail 2 6 4 2 2 3" xfId="14732"/>
    <cellStyle name="RowTitles1-Detail 2 6 4 2 3" xfId="14733"/>
    <cellStyle name="RowTitles1-Detail 2 6 4 2 3 2" xfId="14734"/>
    <cellStyle name="RowTitles1-Detail 2 6 4 2 3 2 2" xfId="14735"/>
    <cellStyle name="RowTitles1-Detail 2 6 4 2 4" xfId="14736"/>
    <cellStyle name="RowTitles1-Detail 2 6 4 2 4 2" xfId="14737"/>
    <cellStyle name="RowTitles1-Detail 2 6 4 2 5" xfId="14738"/>
    <cellStyle name="RowTitles1-Detail 2 6 4 3" xfId="14739"/>
    <cellStyle name="RowTitles1-Detail 2 6 4 3 2" xfId="14740"/>
    <cellStyle name="RowTitles1-Detail 2 6 4 3 2 2" xfId="14741"/>
    <cellStyle name="RowTitles1-Detail 2 6 4 3 2 2 2" xfId="14742"/>
    <cellStyle name="RowTitles1-Detail 2 6 4 3 2 3" xfId="14743"/>
    <cellStyle name="RowTitles1-Detail 2 6 4 3 3" xfId="14744"/>
    <cellStyle name="RowTitles1-Detail 2 6 4 3 3 2" xfId="14745"/>
    <cellStyle name="RowTitles1-Detail 2 6 4 3 3 2 2" xfId="14746"/>
    <cellStyle name="RowTitles1-Detail 2 6 4 3 4" xfId="14747"/>
    <cellStyle name="RowTitles1-Detail 2 6 4 3 4 2" xfId="14748"/>
    <cellStyle name="RowTitles1-Detail 2 6 4 3 5" xfId="14749"/>
    <cellStyle name="RowTitles1-Detail 2 6 4 4" xfId="14750"/>
    <cellStyle name="RowTitles1-Detail 2 6 4 4 2" xfId="14751"/>
    <cellStyle name="RowTitles1-Detail 2 6 4 4 2 2" xfId="14752"/>
    <cellStyle name="RowTitles1-Detail 2 6 4 4 3" xfId="14753"/>
    <cellStyle name="RowTitles1-Detail 2 6 4 5" xfId="14754"/>
    <cellStyle name="RowTitles1-Detail 2 6 4 5 2" xfId="14755"/>
    <cellStyle name="RowTitles1-Detail 2 6 4 5 2 2" xfId="14756"/>
    <cellStyle name="RowTitles1-Detail 2 6 4 6" xfId="14757"/>
    <cellStyle name="RowTitles1-Detail 2 6 4 6 2" xfId="14758"/>
    <cellStyle name="RowTitles1-Detail 2 6 4 7" xfId="14759"/>
    <cellStyle name="RowTitles1-Detail 2 6 5" xfId="14760"/>
    <cellStyle name="RowTitles1-Detail 2 6 5 2" xfId="14761"/>
    <cellStyle name="RowTitles1-Detail 2 6 5 2 2" xfId="14762"/>
    <cellStyle name="RowTitles1-Detail 2 6 5 2 2 2" xfId="14763"/>
    <cellStyle name="RowTitles1-Detail 2 6 5 2 2 2 2" xfId="14764"/>
    <cellStyle name="RowTitles1-Detail 2 6 5 2 2 3" xfId="14765"/>
    <cellStyle name="RowTitles1-Detail 2 6 5 2 3" xfId="14766"/>
    <cellStyle name="RowTitles1-Detail 2 6 5 2 3 2" xfId="14767"/>
    <cellStyle name="RowTitles1-Detail 2 6 5 2 3 2 2" xfId="14768"/>
    <cellStyle name="RowTitles1-Detail 2 6 5 2 4" xfId="14769"/>
    <cellStyle name="RowTitles1-Detail 2 6 5 2 4 2" xfId="14770"/>
    <cellStyle name="RowTitles1-Detail 2 6 5 2 5" xfId="14771"/>
    <cellStyle name="RowTitles1-Detail 2 6 5 3" xfId="14772"/>
    <cellStyle name="RowTitles1-Detail 2 6 5 3 2" xfId="14773"/>
    <cellStyle name="RowTitles1-Detail 2 6 5 3 2 2" xfId="14774"/>
    <cellStyle name="RowTitles1-Detail 2 6 5 3 2 2 2" xfId="14775"/>
    <cellStyle name="RowTitles1-Detail 2 6 5 3 2 3" xfId="14776"/>
    <cellStyle name="RowTitles1-Detail 2 6 5 3 3" xfId="14777"/>
    <cellStyle name="RowTitles1-Detail 2 6 5 3 3 2" xfId="14778"/>
    <cellStyle name="RowTitles1-Detail 2 6 5 3 3 2 2" xfId="14779"/>
    <cellStyle name="RowTitles1-Detail 2 6 5 3 4" xfId="14780"/>
    <cellStyle name="RowTitles1-Detail 2 6 5 3 4 2" xfId="14781"/>
    <cellStyle name="RowTitles1-Detail 2 6 5 3 5" xfId="14782"/>
    <cellStyle name="RowTitles1-Detail 2 6 5 4" xfId="14783"/>
    <cellStyle name="RowTitles1-Detail 2 6 5 4 2" xfId="14784"/>
    <cellStyle name="RowTitles1-Detail 2 6 5 4 2 2" xfId="14785"/>
    <cellStyle name="RowTitles1-Detail 2 6 5 4 3" xfId="14786"/>
    <cellStyle name="RowTitles1-Detail 2 6 5 5" xfId="14787"/>
    <cellStyle name="RowTitles1-Detail 2 6 5 5 2" xfId="14788"/>
    <cellStyle name="RowTitles1-Detail 2 6 5 5 2 2" xfId="14789"/>
    <cellStyle name="RowTitles1-Detail 2 6 5 6" xfId="14790"/>
    <cellStyle name="RowTitles1-Detail 2 6 5 6 2" xfId="14791"/>
    <cellStyle name="RowTitles1-Detail 2 6 5 7" xfId="14792"/>
    <cellStyle name="RowTitles1-Detail 2 6 6" xfId="14793"/>
    <cellStyle name="RowTitles1-Detail 2 6 6 2" xfId="14794"/>
    <cellStyle name="RowTitles1-Detail 2 6 6 2 2" xfId="14795"/>
    <cellStyle name="RowTitles1-Detail 2 6 6 2 2 2" xfId="14796"/>
    <cellStyle name="RowTitles1-Detail 2 6 6 2 2 2 2" xfId="14797"/>
    <cellStyle name="RowTitles1-Detail 2 6 6 2 2 3" xfId="14798"/>
    <cellStyle name="RowTitles1-Detail 2 6 6 2 3" xfId="14799"/>
    <cellStyle name="RowTitles1-Detail 2 6 6 2 3 2" xfId="14800"/>
    <cellStyle name="RowTitles1-Detail 2 6 6 2 3 2 2" xfId="14801"/>
    <cellStyle name="RowTitles1-Detail 2 6 6 2 4" xfId="14802"/>
    <cellStyle name="RowTitles1-Detail 2 6 6 2 4 2" xfId="14803"/>
    <cellStyle name="RowTitles1-Detail 2 6 6 2 5" xfId="14804"/>
    <cellStyle name="RowTitles1-Detail 2 6 6 3" xfId="14805"/>
    <cellStyle name="RowTitles1-Detail 2 6 6 3 2" xfId="14806"/>
    <cellStyle name="RowTitles1-Detail 2 6 6 3 2 2" xfId="14807"/>
    <cellStyle name="RowTitles1-Detail 2 6 6 3 2 2 2" xfId="14808"/>
    <cellStyle name="RowTitles1-Detail 2 6 6 3 2 3" xfId="14809"/>
    <cellStyle name="RowTitles1-Detail 2 6 6 3 3" xfId="14810"/>
    <cellStyle name="RowTitles1-Detail 2 6 6 3 3 2" xfId="14811"/>
    <cellStyle name="RowTitles1-Detail 2 6 6 3 3 2 2" xfId="14812"/>
    <cellStyle name="RowTitles1-Detail 2 6 6 3 4" xfId="14813"/>
    <cellStyle name="RowTitles1-Detail 2 6 6 3 4 2" xfId="14814"/>
    <cellStyle name="RowTitles1-Detail 2 6 6 3 5" xfId="14815"/>
    <cellStyle name="RowTitles1-Detail 2 6 6 4" xfId="14816"/>
    <cellStyle name="RowTitles1-Detail 2 6 6 4 2" xfId="14817"/>
    <cellStyle name="RowTitles1-Detail 2 6 6 4 2 2" xfId="14818"/>
    <cellStyle name="RowTitles1-Detail 2 6 6 4 3" xfId="14819"/>
    <cellStyle name="RowTitles1-Detail 2 6 6 5" xfId="14820"/>
    <cellStyle name="RowTitles1-Detail 2 6 6 5 2" xfId="14821"/>
    <cellStyle name="RowTitles1-Detail 2 6 6 5 2 2" xfId="14822"/>
    <cellStyle name="RowTitles1-Detail 2 6 6 6" xfId="14823"/>
    <cellStyle name="RowTitles1-Detail 2 6 6 6 2" xfId="14824"/>
    <cellStyle name="RowTitles1-Detail 2 6 6 7" xfId="14825"/>
    <cellStyle name="RowTitles1-Detail 2 6 7" xfId="14826"/>
    <cellStyle name="RowTitles1-Detail 2 6 7 2" xfId="14827"/>
    <cellStyle name="RowTitles1-Detail 2 6 7 2 2" xfId="14828"/>
    <cellStyle name="RowTitles1-Detail 2 6 7 2 2 2" xfId="14829"/>
    <cellStyle name="RowTitles1-Detail 2 6 7 2 3" xfId="14830"/>
    <cellStyle name="RowTitles1-Detail 2 6 7 3" xfId="14831"/>
    <cellStyle name="RowTitles1-Detail 2 6 7 3 2" xfId="14832"/>
    <cellStyle name="RowTitles1-Detail 2 6 7 3 2 2" xfId="14833"/>
    <cellStyle name="RowTitles1-Detail 2 6 7 4" xfId="14834"/>
    <cellStyle name="RowTitles1-Detail 2 6 7 4 2" xfId="14835"/>
    <cellStyle name="RowTitles1-Detail 2 6 7 5" xfId="14836"/>
    <cellStyle name="RowTitles1-Detail 2 6 8" xfId="14837"/>
    <cellStyle name="RowTitles1-Detail 2 6 8 2" xfId="14838"/>
    <cellStyle name="RowTitles1-Detail 2 6 8 2 2" xfId="14839"/>
    <cellStyle name="RowTitles1-Detail 2 6 8 2 2 2" xfId="14840"/>
    <cellStyle name="RowTitles1-Detail 2 6 8 2 3" xfId="14841"/>
    <cellStyle name="RowTitles1-Detail 2 6 8 3" xfId="14842"/>
    <cellStyle name="RowTitles1-Detail 2 6 8 3 2" xfId="14843"/>
    <cellStyle name="RowTitles1-Detail 2 6 8 3 2 2" xfId="14844"/>
    <cellStyle name="RowTitles1-Detail 2 6 8 4" xfId="14845"/>
    <cellStyle name="RowTitles1-Detail 2 6 8 4 2" xfId="14846"/>
    <cellStyle name="RowTitles1-Detail 2 6 8 5" xfId="14847"/>
    <cellStyle name="RowTitles1-Detail 2 6 9" xfId="14848"/>
    <cellStyle name="RowTitles1-Detail 2 6 9 2" xfId="14849"/>
    <cellStyle name="RowTitles1-Detail 2 6 9 2 2" xfId="14850"/>
    <cellStyle name="RowTitles1-Detail 2 6_STUD aligned by INSTIT" xfId="14851"/>
    <cellStyle name="RowTitles1-Detail 2 7" xfId="14852"/>
    <cellStyle name="RowTitles1-Detail 2 7 2" xfId="14853"/>
    <cellStyle name="RowTitles1-Detail 2 7 2 2" xfId="14854"/>
    <cellStyle name="RowTitles1-Detail 2 7 2 2 2" xfId="14855"/>
    <cellStyle name="RowTitles1-Detail 2 7 2 2 2 2" xfId="14856"/>
    <cellStyle name="RowTitles1-Detail 2 7 2 2 2 2 2" xfId="14857"/>
    <cellStyle name="RowTitles1-Detail 2 7 2 2 2 3" xfId="14858"/>
    <cellStyle name="RowTitles1-Detail 2 7 2 2 3" xfId="14859"/>
    <cellStyle name="RowTitles1-Detail 2 7 2 2 3 2" xfId="14860"/>
    <cellStyle name="RowTitles1-Detail 2 7 2 2 3 2 2" xfId="14861"/>
    <cellStyle name="RowTitles1-Detail 2 7 2 2 4" xfId="14862"/>
    <cellStyle name="RowTitles1-Detail 2 7 2 2 4 2" xfId="14863"/>
    <cellStyle name="RowTitles1-Detail 2 7 2 2 5" xfId="14864"/>
    <cellStyle name="RowTitles1-Detail 2 7 2 3" xfId="14865"/>
    <cellStyle name="RowTitles1-Detail 2 7 2 3 2" xfId="14866"/>
    <cellStyle name="RowTitles1-Detail 2 7 2 3 2 2" xfId="14867"/>
    <cellStyle name="RowTitles1-Detail 2 7 2 3 2 2 2" xfId="14868"/>
    <cellStyle name="RowTitles1-Detail 2 7 2 3 2 3" xfId="14869"/>
    <cellStyle name="RowTitles1-Detail 2 7 2 3 3" xfId="14870"/>
    <cellStyle name="RowTitles1-Detail 2 7 2 3 3 2" xfId="14871"/>
    <cellStyle name="RowTitles1-Detail 2 7 2 3 3 2 2" xfId="14872"/>
    <cellStyle name="RowTitles1-Detail 2 7 2 3 4" xfId="14873"/>
    <cellStyle name="RowTitles1-Detail 2 7 2 3 4 2" xfId="14874"/>
    <cellStyle name="RowTitles1-Detail 2 7 2 3 5" xfId="14875"/>
    <cellStyle name="RowTitles1-Detail 2 7 2 4" xfId="14876"/>
    <cellStyle name="RowTitles1-Detail 2 7 2 4 2" xfId="14877"/>
    <cellStyle name="RowTitles1-Detail 2 7 2 5" xfId="14878"/>
    <cellStyle name="RowTitles1-Detail 2 7 2 5 2" xfId="14879"/>
    <cellStyle name="RowTitles1-Detail 2 7 2 5 2 2" xfId="14880"/>
    <cellStyle name="RowTitles1-Detail 2 7 2 6" xfId="14881"/>
    <cellStyle name="RowTitles1-Detail 2 7 2 6 2" xfId="14882"/>
    <cellStyle name="RowTitles1-Detail 2 7 2 7" xfId="14883"/>
    <cellStyle name="RowTitles1-Detail 2 7 3" xfId="14884"/>
    <cellStyle name="RowTitles1-Detail 2 7 3 2" xfId="14885"/>
    <cellStyle name="RowTitles1-Detail 2 7 3 2 2" xfId="14886"/>
    <cellStyle name="RowTitles1-Detail 2 7 3 2 2 2" xfId="14887"/>
    <cellStyle name="RowTitles1-Detail 2 7 3 2 2 2 2" xfId="14888"/>
    <cellStyle name="RowTitles1-Detail 2 7 3 2 2 3" xfId="14889"/>
    <cellStyle name="RowTitles1-Detail 2 7 3 2 3" xfId="14890"/>
    <cellStyle name="RowTitles1-Detail 2 7 3 2 3 2" xfId="14891"/>
    <cellStyle name="RowTitles1-Detail 2 7 3 2 3 2 2" xfId="14892"/>
    <cellStyle name="RowTitles1-Detail 2 7 3 2 4" xfId="14893"/>
    <cellStyle name="RowTitles1-Detail 2 7 3 2 4 2" xfId="14894"/>
    <cellStyle name="RowTitles1-Detail 2 7 3 2 5" xfId="14895"/>
    <cellStyle name="RowTitles1-Detail 2 7 3 3" xfId="14896"/>
    <cellStyle name="RowTitles1-Detail 2 7 3 3 2" xfId="14897"/>
    <cellStyle name="RowTitles1-Detail 2 7 3 3 2 2" xfId="14898"/>
    <cellStyle name="RowTitles1-Detail 2 7 3 3 2 2 2" xfId="14899"/>
    <cellStyle name="RowTitles1-Detail 2 7 3 3 2 3" xfId="14900"/>
    <cellStyle name="RowTitles1-Detail 2 7 3 3 3" xfId="14901"/>
    <cellStyle name="RowTitles1-Detail 2 7 3 3 3 2" xfId="14902"/>
    <cellStyle name="RowTitles1-Detail 2 7 3 3 3 2 2" xfId="14903"/>
    <cellStyle name="RowTitles1-Detail 2 7 3 3 4" xfId="14904"/>
    <cellStyle name="RowTitles1-Detail 2 7 3 3 4 2" xfId="14905"/>
    <cellStyle name="RowTitles1-Detail 2 7 3 3 5" xfId="14906"/>
    <cellStyle name="RowTitles1-Detail 2 7 3 4" xfId="14907"/>
    <cellStyle name="RowTitles1-Detail 2 7 3 4 2" xfId="14908"/>
    <cellStyle name="RowTitles1-Detail 2 7 3 4 2 2" xfId="14909"/>
    <cellStyle name="RowTitles1-Detail 2 7 3 4 3" xfId="14910"/>
    <cellStyle name="RowTitles1-Detail 2 7 3 5" xfId="14911"/>
    <cellStyle name="RowTitles1-Detail 2 7 3 5 2" xfId="14912"/>
    <cellStyle name="RowTitles1-Detail 2 7 3 5 2 2" xfId="14913"/>
    <cellStyle name="RowTitles1-Detail 2 7 4" xfId="14914"/>
    <cellStyle name="RowTitles1-Detail 2 7 4 2" xfId="14915"/>
    <cellStyle name="RowTitles1-Detail 2 7 4 2 2" xfId="14916"/>
    <cellStyle name="RowTitles1-Detail 2 7 4 2 2 2" xfId="14917"/>
    <cellStyle name="RowTitles1-Detail 2 7 4 2 2 2 2" xfId="14918"/>
    <cellStyle name="RowTitles1-Detail 2 7 4 2 2 3" xfId="14919"/>
    <cellStyle name="RowTitles1-Detail 2 7 4 2 3" xfId="14920"/>
    <cellStyle name="RowTitles1-Detail 2 7 4 2 3 2" xfId="14921"/>
    <cellStyle name="RowTitles1-Detail 2 7 4 2 3 2 2" xfId="14922"/>
    <cellStyle name="RowTitles1-Detail 2 7 4 2 4" xfId="14923"/>
    <cellStyle name="RowTitles1-Detail 2 7 4 2 4 2" xfId="14924"/>
    <cellStyle name="RowTitles1-Detail 2 7 4 2 5" xfId="14925"/>
    <cellStyle name="RowTitles1-Detail 2 7 4 3" xfId="14926"/>
    <cellStyle name="RowTitles1-Detail 2 7 4 3 2" xfId="14927"/>
    <cellStyle name="RowTitles1-Detail 2 7 4 3 2 2" xfId="14928"/>
    <cellStyle name="RowTitles1-Detail 2 7 4 3 2 2 2" xfId="14929"/>
    <cellStyle name="RowTitles1-Detail 2 7 4 3 2 3" xfId="14930"/>
    <cellStyle name="RowTitles1-Detail 2 7 4 3 3" xfId="14931"/>
    <cellStyle name="RowTitles1-Detail 2 7 4 3 3 2" xfId="14932"/>
    <cellStyle name="RowTitles1-Detail 2 7 4 3 3 2 2" xfId="14933"/>
    <cellStyle name="RowTitles1-Detail 2 7 4 3 4" xfId="14934"/>
    <cellStyle name="RowTitles1-Detail 2 7 4 3 4 2" xfId="14935"/>
    <cellStyle name="RowTitles1-Detail 2 7 4 3 5" xfId="14936"/>
    <cellStyle name="RowTitles1-Detail 2 7 4 4" xfId="14937"/>
    <cellStyle name="RowTitles1-Detail 2 7 4 4 2" xfId="14938"/>
    <cellStyle name="RowTitles1-Detail 2 7 4 4 2 2" xfId="14939"/>
    <cellStyle name="RowTitles1-Detail 2 7 4 4 3" xfId="14940"/>
    <cellStyle name="RowTitles1-Detail 2 7 4 5" xfId="14941"/>
    <cellStyle name="RowTitles1-Detail 2 7 4 5 2" xfId="14942"/>
    <cellStyle name="RowTitles1-Detail 2 7 4 5 2 2" xfId="14943"/>
    <cellStyle name="RowTitles1-Detail 2 7 4 6" xfId="14944"/>
    <cellStyle name="RowTitles1-Detail 2 7 4 6 2" xfId="14945"/>
    <cellStyle name="RowTitles1-Detail 2 7 4 7" xfId="14946"/>
    <cellStyle name="RowTitles1-Detail 2 7 5" xfId="14947"/>
    <cellStyle name="RowTitles1-Detail 2 7 5 2" xfId="14948"/>
    <cellStyle name="RowTitles1-Detail 2 7 5 2 2" xfId="14949"/>
    <cellStyle name="RowTitles1-Detail 2 7 5 2 2 2" xfId="14950"/>
    <cellStyle name="RowTitles1-Detail 2 7 5 2 2 2 2" xfId="14951"/>
    <cellStyle name="RowTitles1-Detail 2 7 5 2 2 3" xfId="14952"/>
    <cellStyle name="RowTitles1-Detail 2 7 5 2 3" xfId="14953"/>
    <cellStyle name="RowTitles1-Detail 2 7 5 2 3 2" xfId="14954"/>
    <cellStyle name="RowTitles1-Detail 2 7 5 2 3 2 2" xfId="14955"/>
    <cellStyle name="RowTitles1-Detail 2 7 5 2 4" xfId="14956"/>
    <cellStyle name="RowTitles1-Detail 2 7 5 2 4 2" xfId="14957"/>
    <cellStyle name="RowTitles1-Detail 2 7 5 2 5" xfId="14958"/>
    <cellStyle name="RowTitles1-Detail 2 7 5 3" xfId="14959"/>
    <cellStyle name="RowTitles1-Detail 2 7 5 3 2" xfId="14960"/>
    <cellStyle name="RowTitles1-Detail 2 7 5 3 2 2" xfId="14961"/>
    <cellStyle name="RowTitles1-Detail 2 7 5 3 2 2 2" xfId="14962"/>
    <cellStyle name="RowTitles1-Detail 2 7 5 3 2 3" xfId="14963"/>
    <cellStyle name="RowTitles1-Detail 2 7 5 3 3" xfId="14964"/>
    <cellStyle name="RowTitles1-Detail 2 7 5 3 3 2" xfId="14965"/>
    <cellStyle name="RowTitles1-Detail 2 7 5 3 3 2 2" xfId="14966"/>
    <cellStyle name="RowTitles1-Detail 2 7 5 3 4" xfId="14967"/>
    <cellStyle name="RowTitles1-Detail 2 7 5 3 4 2" xfId="14968"/>
    <cellStyle name="RowTitles1-Detail 2 7 5 3 5" xfId="14969"/>
    <cellStyle name="RowTitles1-Detail 2 7 5 4" xfId="14970"/>
    <cellStyle name="RowTitles1-Detail 2 7 5 4 2" xfId="14971"/>
    <cellStyle name="RowTitles1-Detail 2 7 5 4 2 2" xfId="14972"/>
    <cellStyle name="RowTitles1-Detail 2 7 5 4 3" xfId="14973"/>
    <cellStyle name="RowTitles1-Detail 2 7 5 5" xfId="14974"/>
    <cellStyle name="RowTitles1-Detail 2 7 5 5 2" xfId="14975"/>
    <cellStyle name="RowTitles1-Detail 2 7 5 5 2 2" xfId="14976"/>
    <cellStyle name="RowTitles1-Detail 2 7 5 6" xfId="14977"/>
    <cellStyle name="RowTitles1-Detail 2 7 5 6 2" xfId="14978"/>
    <cellStyle name="RowTitles1-Detail 2 7 5 7" xfId="14979"/>
    <cellStyle name="RowTitles1-Detail 2 7 6" xfId="14980"/>
    <cellStyle name="RowTitles1-Detail 2 7 6 2" xfId="14981"/>
    <cellStyle name="RowTitles1-Detail 2 7 6 2 2" xfId="14982"/>
    <cellStyle name="RowTitles1-Detail 2 7 6 2 2 2" xfId="14983"/>
    <cellStyle name="RowTitles1-Detail 2 7 6 2 2 2 2" xfId="14984"/>
    <cellStyle name="RowTitles1-Detail 2 7 6 2 2 3" xfId="14985"/>
    <cellStyle name="RowTitles1-Detail 2 7 6 2 3" xfId="14986"/>
    <cellStyle name="RowTitles1-Detail 2 7 6 2 3 2" xfId="14987"/>
    <cellStyle name="RowTitles1-Detail 2 7 6 2 3 2 2" xfId="14988"/>
    <cellStyle name="RowTitles1-Detail 2 7 6 2 4" xfId="14989"/>
    <cellStyle name="RowTitles1-Detail 2 7 6 2 4 2" xfId="14990"/>
    <cellStyle name="RowTitles1-Detail 2 7 6 2 5" xfId="14991"/>
    <cellStyle name="RowTitles1-Detail 2 7 6 3" xfId="14992"/>
    <cellStyle name="RowTitles1-Detail 2 7 6 3 2" xfId="14993"/>
    <cellStyle name="RowTitles1-Detail 2 7 6 3 2 2" xfId="14994"/>
    <cellStyle name="RowTitles1-Detail 2 7 6 3 2 2 2" xfId="14995"/>
    <cellStyle name="RowTitles1-Detail 2 7 6 3 2 3" xfId="14996"/>
    <cellStyle name="RowTitles1-Detail 2 7 6 3 3" xfId="14997"/>
    <cellStyle name="RowTitles1-Detail 2 7 6 3 3 2" xfId="14998"/>
    <cellStyle name="RowTitles1-Detail 2 7 6 3 3 2 2" xfId="14999"/>
    <cellStyle name="RowTitles1-Detail 2 7 6 3 4" xfId="15000"/>
    <cellStyle name="RowTitles1-Detail 2 7 6 3 4 2" xfId="15001"/>
    <cellStyle name="RowTitles1-Detail 2 7 6 3 5" xfId="15002"/>
    <cellStyle name="RowTitles1-Detail 2 7 6 4" xfId="15003"/>
    <cellStyle name="RowTitles1-Detail 2 7 6 4 2" xfId="15004"/>
    <cellStyle name="RowTitles1-Detail 2 7 6 4 2 2" xfId="15005"/>
    <cellStyle name="RowTitles1-Detail 2 7 6 4 3" xfId="15006"/>
    <cellStyle name="RowTitles1-Detail 2 7 6 5" xfId="15007"/>
    <cellStyle name="RowTitles1-Detail 2 7 6 5 2" xfId="15008"/>
    <cellStyle name="RowTitles1-Detail 2 7 6 5 2 2" xfId="15009"/>
    <cellStyle name="RowTitles1-Detail 2 7 6 6" xfId="15010"/>
    <cellStyle name="RowTitles1-Detail 2 7 6 6 2" xfId="15011"/>
    <cellStyle name="RowTitles1-Detail 2 7 6 7" xfId="15012"/>
    <cellStyle name="RowTitles1-Detail 2 7 7" xfId="15013"/>
    <cellStyle name="RowTitles1-Detail 2 7 7 2" xfId="15014"/>
    <cellStyle name="RowTitles1-Detail 2 7 7 2 2" xfId="15015"/>
    <cellStyle name="RowTitles1-Detail 2 7 7 2 2 2" xfId="15016"/>
    <cellStyle name="RowTitles1-Detail 2 7 7 2 3" xfId="15017"/>
    <cellStyle name="RowTitles1-Detail 2 7 7 3" xfId="15018"/>
    <cellStyle name="RowTitles1-Detail 2 7 7 3 2" xfId="15019"/>
    <cellStyle name="RowTitles1-Detail 2 7 7 3 2 2" xfId="15020"/>
    <cellStyle name="RowTitles1-Detail 2 7 7 4" xfId="15021"/>
    <cellStyle name="RowTitles1-Detail 2 7 7 4 2" xfId="15022"/>
    <cellStyle name="RowTitles1-Detail 2 7 7 5" xfId="15023"/>
    <cellStyle name="RowTitles1-Detail 2 7 8" xfId="15024"/>
    <cellStyle name="RowTitles1-Detail 2 7 8 2" xfId="15025"/>
    <cellStyle name="RowTitles1-Detail 2 7 8 2 2" xfId="15026"/>
    <cellStyle name="RowTitles1-Detail 2 7 8 2 2 2" xfId="15027"/>
    <cellStyle name="RowTitles1-Detail 2 7 8 2 3" xfId="15028"/>
    <cellStyle name="RowTitles1-Detail 2 7 8 3" xfId="15029"/>
    <cellStyle name="RowTitles1-Detail 2 7 8 3 2" xfId="15030"/>
    <cellStyle name="RowTitles1-Detail 2 7 8 3 2 2" xfId="15031"/>
    <cellStyle name="RowTitles1-Detail 2 7 8 4" xfId="15032"/>
    <cellStyle name="RowTitles1-Detail 2 7 8 4 2" xfId="15033"/>
    <cellStyle name="RowTitles1-Detail 2 7 8 5" xfId="15034"/>
    <cellStyle name="RowTitles1-Detail 2 7 9" xfId="15035"/>
    <cellStyle name="RowTitles1-Detail 2 7 9 2" xfId="15036"/>
    <cellStyle name="RowTitles1-Detail 2 7 9 2 2" xfId="15037"/>
    <cellStyle name="RowTitles1-Detail 2 7_STUD aligned by INSTIT" xfId="15038"/>
    <cellStyle name="RowTitles1-Detail 2 8" xfId="15039"/>
    <cellStyle name="RowTitles1-Detail 2 8 2" xfId="15040"/>
    <cellStyle name="RowTitles1-Detail 2 8 2 2" xfId="15041"/>
    <cellStyle name="RowTitles1-Detail 2 8 2 2 2" xfId="15042"/>
    <cellStyle name="RowTitles1-Detail 2 8 2 2 2 2" xfId="15043"/>
    <cellStyle name="RowTitles1-Detail 2 8 2 2 3" xfId="15044"/>
    <cellStyle name="RowTitles1-Detail 2 8 2 3" xfId="15045"/>
    <cellStyle name="RowTitles1-Detail 2 8 2 3 2" xfId="15046"/>
    <cellStyle name="RowTitles1-Detail 2 8 2 3 2 2" xfId="15047"/>
    <cellStyle name="RowTitles1-Detail 2 8 2 4" xfId="15048"/>
    <cellStyle name="RowTitles1-Detail 2 8 2 4 2" xfId="15049"/>
    <cellStyle name="RowTitles1-Detail 2 8 2 5" xfId="15050"/>
    <cellStyle name="RowTitles1-Detail 2 8 3" xfId="15051"/>
    <cellStyle name="RowTitles1-Detail 2 8 3 2" xfId="15052"/>
    <cellStyle name="RowTitles1-Detail 2 8 3 2 2" xfId="15053"/>
    <cellStyle name="RowTitles1-Detail 2 8 3 2 2 2" xfId="15054"/>
    <cellStyle name="RowTitles1-Detail 2 8 3 2 3" xfId="15055"/>
    <cellStyle name="RowTitles1-Detail 2 8 3 3" xfId="15056"/>
    <cellStyle name="RowTitles1-Detail 2 8 3 3 2" xfId="15057"/>
    <cellStyle name="RowTitles1-Detail 2 8 3 3 2 2" xfId="15058"/>
    <cellStyle name="RowTitles1-Detail 2 8 3 4" xfId="15059"/>
    <cellStyle name="RowTitles1-Detail 2 8 3 4 2" xfId="15060"/>
    <cellStyle name="RowTitles1-Detail 2 8 3 5" xfId="15061"/>
    <cellStyle name="RowTitles1-Detail 2 8 4" xfId="15062"/>
    <cellStyle name="RowTitles1-Detail 2 8 4 2" xfId="15063"/>
    <cellStyle name="RowTitles1-Detail 2 8 5" xfId="15064"/>
    <cellStyle name="RowTitles1-Detail 2 8 5 2" xfId="15065"/>
    <cellStyle name="RowTitles1-Detail 2 8 5 2 2" xfId="15066"/>
    <cellStyle name="RowTitles1-Detail 2 8 5 3" xfId="15067"/>
    <cellStyle name="RowTitles1-Detail 2 8 6" xfId="15068"/>
    <cellStyle name="RowTitles1-Detail 2 8 6 2" xfId="15069"/>
    <cellStyle name="RowTitles1-Detail 2 8 6 2 2" xfId="15070"/>
    <cellStyle name="RowTitles1-Detail 2 9" xfId="15071"/>
    <cellStyle name="RowTitles1-Detail 2 9 2" xfId="15072"/>
    <cellStyle name="RowTitles1-Detail 2 9 2 2" xfId="15073"/>
    <cellStyle name="RowTitles1-Detail 2 9 2 2 2" xfId="15074"/>
    <cellStyle name="RowTitles1-Detail 2 9 2 2 2 2" xfId="15075"/>
    <cellStyle name="RowTitles1-Detail 2 9 2 2 3" xfId="15076"/>
    <cellStyle name="RowTitles1-Detail 2 9 2 3" xfId="15077"/>
    <cellStyle name="RowTitles1-Detail 2 9 2 3 2" xfId="15078"/>
    <cellStyle name="RowTitles1-Detail 2 9 2 3 2 2" xfId="15079"/>
    <cellStyle name="RowTitles1-Detail 2 9 2 4" xfId="15080"/>
    <cellStyle name="RowTitles1-Detail 2 9 2 4 2" xfId="15081"/>
    <cellStyle name="RowTitles1-Detail 2 9 2 5" xfId="15082"/>
    <cellStyle name="RowTitles1-Detail 2 9 3" xfId="15083"/>
    <cellStyle name="RowTitles1-Detail 2 9 3 2" xfId="15084"/>
    <cellStyle name="RowTitles1-Detail 2 9 3 2 2" xfId="15085"/>
    <cellStyle name="RowTitles1-Detail 2 9 3 2 2 2" xfId="15086"/>
    <cellStyle name="RowTitles1-Detail 2 9 3 2 3" xfId="15087"/>
    <cellStyle name="RowTitles1-Detail 2 9 3 3" xfId="15088"/>
    <cellStyle name="RowTitles1-Detail 2 9 3 3 2" xfId="15089"/>
    <cellStyle name="RowTitles1-Detail 2 9 3 3 2 2" xfId="15090"/>
    <cellStyle name="RowTitles1-Detail 2 9 3 4" xfId="15091"/>
    <cellStyle name="RowTitles1-Detail 2 9 3 4 2" xfId="15092"/>
    <cellStyle name="RowTitles1-Detail 2 9 3 5" xfId="15093"/>
    <cellStyle name="RowTitles1-Detail 2 9 4" xfId="15094"/>
    <cellStyle name="RowTitles1-Detail 2 9 4 2" xfId="15095"/>
    <cellStyle name="RowTitles1-Detail 2 9 5" xfId="15096"/>
    <cellStyle name="RowTitles1-Detail 2 9 5 2" xfId="15097"/>
    <cellStyle name="RowTitles1-Detail 2 9 5 2 2" xfId="15098"/>
    <cellStyle name="RowTitles1-Detail 2 9 6" xfId="15099"/>
    <cellStyle name="RowTitles1-Detail 2 9 6 2" xfId="15100"/>
    <cellStyle name="RowTitles1-Detail 2 9 7" xfId="15101"/>
    <cellStyle name="RowTitles1-Detail 2_STUD aligned by INSTIT" xfId="15102"/>
    <cellStyle name="RowTitles1-Detail 3" xfId="51"/>
    <cellStyle name="RowTitles1-Detail 3 10" xfId="15103"/>
    <cellStyle name="RowTitles1-Detail 3 10 2" xfId="15104"/>
    <cellStyle name="RowTitles1-Detail 3 10 2 2" xfId="15105"/>
    <cellStyle name="RowTitles1-Detail 3 10 2 2 2" xfId="15106"/>
    <cellStyle name="RowTitles1-Detail 3 10 2 2 2 2" xfId="15107"/>
    <cellStyle name="RowTitles1-Detail 3 10 2 2 3" xfId="15108"/>
    <cellStyle name="RowTitles1-Detail 3 10 2 3" xfId="15109"/>
    <cellStyle name="RowTitles1-Detail 3 10 2 3 2" xfId="15110"/>
    <cellStyle name="RowTitles1-Detail 3 10 2 3 2 2" xfId="15111"/>
    <cellStyle name="RowTitles1-Detail 3 10 2 4" xfId="15112"/>
    <cellStyle name="RowTitles1-Detail 3 10 2 4 2" xfId="15113"/>
    <cellStyle name="RowTitles1-Detail 3 10 2 5" xfId="15114"/>
    <cellStyle name="RowTitles1-Detail 3 10 3" xfId="15115"/>
    <cellStyle name="RowTitles1-Detail 3 10 3 2" xfId="15116"/>
    <cellStyle name="RowTitles1-Detail 3 10 3 2 2" xfId="15117"/>
    <cellStyle name="RowTitles1-Detail 3 10 3 2 2 2" xfId="15118"/>
    <cellStyle name="RowTitles1-Detail 3 10 3 2 3" xfId="15119"/>
    <cellStyle name="RowTitles1-Detail 3 10 3 3" xfId="15120"/>
    <cellStyle name="RowTitles1-Detail 3 10 3 3 2" xfId="15121"/>
    <cellStyle name="RowTitles1-Detail 3 10 3 3 2 2" xfId="15122"/>
    <cellStyle name="RowTitles1-Detail 3 10 3 4" xfId="15123"/>
    <cellStyle name="RowTitles1-Detail 3 10 3 4 2" xfId="15124"/>
    <cellStyle name="RowTitles1-Detail 3 10 3 5" xfId="15125"/>
    <cellStyle name="RowTitles1-Detail 3 10 4" xfId="15126"/>
    <cellStyle name="RowTitles1-Detail 3 10 4 2" xfId="15127"/>
    <cellStyle name="RowTitles1-Detail 3 10 4 2 2" xfId="15128"/>
    <cellStyle name="RowTitles1-Detail 3 10 4 3" xfId="15129"/>
    <cellStyle name="RowTitles1-Detail 3 10 5" xfId="15130"/>
    <cellStyle name="RowTitles1-Detail 3 10 5 2" xfId="15131"/>
    <cellStyle name="RowTitles1-Detail 3 10 5 2 2" xfId="15132"/>
    <cellStyle name="RowTitles1-Detail 3 10 6" xfId="15133"/>
    <cellStyle name="RowTitles1-Detail 3 10 6 2" xfId="15134"/>
    <cellStyle name="RowTitles1-Detail 3 10 7" xfId="15135"/>
    <cellStyle name="RowTitles1-Detail 3 11" xfId="15136"/>
    <cellStyle name="RowTitles1-Detail 3 11 2" xfId="15137"/>
    <cellStyle name="RowTitles1-Detail 3 11 2 2" xfId="15138"/>
    <cellStyle name="RowTitles1-Detail 3 11 2 2 2" xfId="15139"/>
    <cellStyle name="RowTitles1-Detail 3 11 2 2 2 2" xfId="15140"/>
    <cellStyle name="RowTitles1-Detail 3 11 2 2 3" xfId="15141"/>
    <cellStyle name="RowTitles1-Detail 3 11 2 3" xfId="15142"/>
    <cellStyle name="RowTitles1-Detail 3 11 2 3 2" xfId="15143"/>
    <cellStyle name="RowTitles1-Detail 3 11 2 3 2 2" xfId="15144"/>
    <cellStyle name="RowTitles1-Detail 3 11 2 4" xfId="15145"/>
    <cellStyle name="RowTitles1-Detail 3 11 2 4 2" xfId="15146"/>
    <cellStyle name="RowTitles1-Detail 3 11 2 5" xfId="15147"/>
    <cellStyle name="RowTitles1-Detail 3 11 3" xfId="15148"/>
    <cellStyle name="RowTitles1-Detail 3 11 3 2" xfId="15149"/>
    <cellStyle name="RowTitles1-Detail 3 11 3 2 2" xfId="15150"/>
    <cellStyle name="RowTitles1-Detail 3 11 3 2 2 2" xfId="15151"/>
    <cellStyle name="RowTitles1-Detail 3 11 3 2 3" xfId="15152"/>
    <cellStyle name="RowTitles1-Detail 3 11 3 3" xfId="15153"/>
    <cellStyle name="RowTitles1-Detail 3 11 3 3 2" xfId="15154"/>
    <cellStyle name="RowTitles1-Detail 3 11 3 3 2 2" xfId="15155"/>
    <cellStyle name="RowTitles1-Detail 3 11 3 4" xfId="15156"/>
    <cellStyle name="RowTitles1-Detail 3 11 3 4 2" xfId="15157"/>
    <cellStyle name="RowTitles1-Detail 3 11 3 5" xfId="15158"/>
    <cellStyle name="RowTitles1-Detail 3 11 4" xfId="15159"/>
    <cellStyle name="RowTitles1-Detail 3 11 4 2" xfId="15160"/>
    <cellStyle name="RowTitles1-Detail 3 11 4 2 2" xfId="15161"/>
    <cellStyle name="RowTitles1-Detail 3 11 4 3" xfId="15162"/>
    <cellStyle name="RowTitles1-Detail 3 11 5" xfId="15163"/>
    <cellStyle name="RowTitles1-Detail 3 11 5 2" xfId="15164"/>
    <cellStyle name="RowTitles1-Detail 3 11 5 2 2" xfId="15165"/>
    <cellStyle name="RowTitles1-Detail 3 11 6" xfId="15166"/>
    <cellStyle name="RowTitles1-Detail 3 11 6 2" xfId="15167"/>
    <cellStyle name="RowTitles1-Detail 3 11 7" xfId="15168"/>
    <cellStyle name="RowTitles1-Detail 3 12" xfId="15169"/>
    <cellStyle name="RowTitles1-Detail 3 12 2" xfId="15170"/>
    <cellStyle name="RowTitles1-Detail 3 12 2 2" xfId="15171"/>
    <cellStyle name="RowTitles1-Detail 3 12 2 2 2" xfId="15172"/>
    <cellStyle name="RowTitles1-Detail 3 12 2 3" xfId="15173"/>
    <cellStyle name="RowTitles1-Detail 3 12 3" xfId="15174"/>
    <cellStyle name="RowTitles1-Detail 3 12 3 2" xfId="15175"/>
    <cellStyle name="RowTitles1-Detail 3 12 3 2 2" xfId="15176"/>
    <cellStyle name="RowTitles1-Detail 3 12 4" xfId="15177"/>
    <cellStyle name="RowTitles1-Detail 3 12 4 2" xfId="15178"/>
    <cellStyle name="RowTitles1-Detail 3 12 5" xfId="15179"/>
    <cellStyle name="RowTitles1-Detail 3 13" xfId="15180"/>
    <cellStyle name="RowTitles1-Detail 3 13 2" xfId="15181"/>
    <cellStyle name="RowTitles1-Detail 3 13 2 2" xfId="15182"/>
    <cellStyle name="RowTitles1-Detail 3 14" xfId="15183"/>
    <cellStyle name="RowTitles1-Detail 3 14 2" xfId="15184"/>
    <cellStyle name="RowTitles1-Detail 3 15" xfId="15185"/>
    <cellStyle name="RowTitles1-Detail 3 15 2" xfId="15186"/>
    <cellStyle name="RowTitles1-Detail 3 15 2 2" xfId="15187"/>
    <cellStyle name="RowTitles1-Detail 3 16" xfId="15188"/>
    <cellStyle name="RowTitles1-Detail 3 17" xfId="15189"/>
    <cellStyle name="RowTitles1-Detail 3 2" xfId="15190"/>
    <cellStyle name="RowTitles1-Detail 3 2 10" xfId="15191"/>
    <cellStyle name="RowTitles1-Detail 3 2 10 2" xfId="15192"/>
    <cellStyle name="RowTitles1-Detail 3 2 10 2 2" xfId="15193"/>
    <cellStyle name="RowTitles1-Detail 3 2 10 2 2 2" xfId="15194"/>
    <cellStyle name="RowTitles1-Detail 3 2 10 2 2 2 2" xfId="15195"/>
    <cellStyle name="RowTitles1-Detail 3 2 10 2 2 3" xfId="15196"/>
    <cellStyle name="RowTitles1-Detail 3 2 10 2 3" xfId="15197"/>
    <cellStyle name="RowTitles1-Detail 3 2 10 2 3 2" xfId="15198"/>
    <cellStyle name="RowTitles1-Detail 3 2 10 2 3 2 2" xfId="15199"/>
    <cellStyle name="RowTitles1-Detail 3 2 10 2 4" xfId="15200"/>
    <cellStyle name="RowTitles1-Detail 3 2 10 2 4 2" xfId="15201"/>
    <cellStyle name="RowTitles1-Detail 3 2 10 2 5" xfId="15202"/>
    <cellStyle name="RowTitles1-Detail 3 2 10 3" xfId="15203"/>
    <cellStyle name="RowTitles1-Detail 3 2 10 3 2" xfId="15204"/>
    <cellStyle name="RowTitles1-Detail 3 2 10 3 2 2" xfId="15205"/>
    <cellStyle name="RowTitles1-Detail 3 2 10 3 2 2 2" xfId="15206"/>
    <cellStyle name="RowTitles1-Detail 3 2 10 3 2 3" xfId="15207"/>
    <cellStyle name="RowTitles1-Detail 3 2 10 3 3" xfId="15208"/>
    <cellStyle name="RowTitles1-Detail 3 2 10 3 3 2" xfId="15209"/>
    <cellStyle name="RowTitles1-Detail 3 2 10 3 3 2 2" xfId="15210"/>
    <cellStyle name="RowTitles1-Detail 3 2 10 3 4" xfId="15211"/>
    <cellStyle name="RowTitles1-Detail 3 2 10 3 4 2" xfId="15212"/>
    <cellStyle name="RowTitles1-Detail 3 2 10 3 5" xfId="15213"/>
    <cellStyle name="RowTitles1-Detail 3 2 10 4" xfId="15214"/>
    <cellStyle name="RowTitles1-Detail 3 2 10 4 2" xfId="15215"/>
    <cellStyle name="RowTitles1-Detail 3 2 10 4 2 2" xfId="15216"/>
    <cellStyle name="RowTitles1-Detail 3 2 10 4 3" xfId="15217"/>
    <cellStyle name="RowTitles1-Detail 3 2 10 5" xfId="15218"/>
    <cellStyle name="RowTitles1-Detail 3 2 10 5 2" xfId="15219"/>
    <cellStyle name="RowTitles1-Detail 3 2 10 5 2 2" xfId="15220"/>
    <cellStyle name="RowTitles1-Detail 3 2 10 6" xfId="15221"/>
    <cellStyle name="RowTitles1-Detail 3 2 10 6 2" xfId="15222"/>
    <cellStyle name="RowTitles1-Detail 3 2 10 7" xfId="15223"/>
    <cellStyle name="RowTitles1-Detail 3 2 11" xfId="15224"/>
    <cellStyle name="RowTitles1-Detail 3 2 11 2" xfId="15225"/>
    <cellStyle name="RowTitles1-Detail 3 2 11 2 2" xfId="15226"/>
    <cellStyle name="RowTitles1-Detail 3 2 11 2 2 2" xfId="15227"/>
    <cellStyle name="RowTitles1-Detail 3 2 11 2 3" xfId="15228"/>
    <cellStyle name="RowTitles1-Detail 3 2 11 3" xfId="15229"/>
    <cellStyle name="RowTitles1-Detail 3 2 11 3 2" xfId="15230"/>
    <cellStyle name="RowTitles1-Detail 3 2 11 3 2 2" xfId="15231"/>
    <cellStyle name="RowTitles1-Detail 3 2 11 4" xfId="15232"/>
    <cellStyle name="RowTitles1-Detail 3 2 11 4 2" xfId="15233"/>
    <cellStyle name="RowTitles1-Detail 3 2 11 5" xfId="15234"/>
    <cellStyle name="RowTitles1-Detail 3 2 12" xfId="15235"/>
    <cellStyle name="RowTitles1-Detail 3 2 12 2" xfId="15236"/>
    <cellStyle name="RowTitles1-Detail 3 2 13" xfId="15237"/>
    <cellStyle name="RowTitles1-Detail 3 2 13 2" xfId="15238"/>
    <cellStyle name="RowTitles1-Detail 3 2 13 2 2" xfId="15239"/>
    <cellStyle name="RowTitles1-Detail 3 2 2" xfId="15240"/>
    <cellStyle name="RowTitles1-Detail 3 2 2 10" xfId="15241"/>
    <cellStyle name="RowTitles1-Detail 3 2 2 10 2" xfId="15242"/>
    <cellStyle name="RowTitles1-Detail 3 2 2 10 2 2" xfId="15243"/>
    <cellStyle name="RowTitles1-Detail 3 2 2 10 2 2 2" xfId="15244"/>
    <cellStyle name="RowTitles1-Detail 3 2 2 10 2 3" xfId="15245"/>
    <cellStyle name="RowTitles1-Detail 3 2 2 10 3" xfId="15246"/>
    <cellStyle name="RowTitles1-Detail 3 2 2 10 3 2" xfId="15247"/>
    <cellStyle name="RowTitles1-Detail 3 2 2 10 3 2 2" xfId="15248"/>
    <cellStyle name="RowTitles1-Detail 3 2 2 10 4" xfId="15249"/>
    <cellStyle name="RowTitles1-Detail 3 2 2 10 4 2" xfId="15250"/>
    <cellStyle name="RowTitles1-Detail 3 2 2 10 5" xfId="15251"/>
    <cellStyle name="RowTitles1-Detail 3 2 2 11" xfId="15252"/>
    <cellStyle name="RowTitles1-Detail 3 2 2 11 2" xfId="15253"/>
    <cellStyle name="RowTitles1-Detail 3 2 2 12" xfId="15254"/>
    <cellStyle name="RowTitles1-Detail 3 2 2 12 2" xfId="15255"/>
    <cellStyle name="RowTitles1-Detail 3 2 2 12 2 2" xfId="15256"/>
    <cellStyle name="RowTitles1-Detail 3 2 2 2" xfId="15257"/>
    <cellStyle name="RowTitles1-Detail 3 2 2 2 2" xfId="15258"/>
    <cellStyle name="RowTitles1-Detail 3 2 2 2 2 2" xfId="15259"/>
    <cellStyle name="RowTitles1-Detail 3 2 2 2 2 2 2" xfId="15260"/>
    <cellStyle name="RowTitles1-Detail 3 2 2 2 2 2 2 2" xfId="15261"/>
    <cellStyle name="RowTitles1-Detail 3 2 2 2 2 2 2 2 2" xfId="15262"/>
    <cellStyle name="RowTitles1-Detail 3 2 2 2 2 2 2 3" xfId="15263"/>
    <cellStyle name="RowTitles1-Detail 3 2 2 2 2 2 3" xfId="15264"/>
    <cellStyle name="RowTitles1-Detail 3 2 2 2 2 2 3 2" xfId="15265"/>
    <cellStyle name="RowTitles1-Detail 3 2 2 2 2 2 3 2 2" xfId="15266"/>
    <cellStyle name="RowTitles1-Detail 3 2 2 2 2 2 4" xfId="15267"/>
    <cellStyle name="RowTitles1-Detail 3 2 2 2 2 2 4 2" xfId="15268"/>
    <cellStyle name="RowTitles1-Detail 3 2 2 2 2 2 5" xfId="15269"/>
    <cellStyle name="RowTitles1-Detail 3 2 2 2 2 3" xfId="15270"/>
    <cellStyle name="RowTitles1-Detail 3 2 2 2 2 3 2" xfId="15271"/>
    <cellStyle name="RowTitles1-Detail 3 2 2 2 2 3 2 2" xfId="15272"/>
    <cellStyle name="RowTitles1-Detail 3 2 2 2 2 3 2 2 2" xfId="15273"/>
    <cellStyle name="RowTitles1-Detail 3 2 2 2 2 3 2 3" xfId="15274"/>
    <cellStyle name="RowTitles1-Detail 3 2 2 2 2 3 3" xfId="15275"/>
    <cellStyle name="RowTitles1-Detail 3 2 2 2 2 3 3 2" xfId="15276"/>
    <cellStyle name="RowTitles1-Detail 3 2 2 2 2 3 3 2 2" xfId="15277"/>
    <cellStyle name="RowTitles1-Detail 3 2 2 2 2 3 4" xfId="15278"/>
    <cellStyle name="RowTitles1-Detail 3 2 2 2 2 3 4 2" xfId="15279"/>
    <cellStyle name="RowTitles1-Detail 3 2 2 2 2 3 5" xfId="15280"/>
    <cellStyle name="RowTitles1-Detail 3 2 2 2 2 4" xfId="15281"/>
    <cellStyle name="RowTitles1-Detail 3 2 2 2 2 4 2" xfId="15282"/>
    <cellStyle name="RowTitles1-Detail 3 2 2 2 2 5" xfId="15283"/>
    <cellStyle name="RowTitles1-Detail 3 2 2 2 2 5 2" xfId="15284"/>
    <cellStyle name="RowTitles1-Detail 3 2 2 2 2 5 2 2" xfId="15285"/>
    <cellStyle name="RowTitles1-Detail 3 2 2 2 3" xfId="15286"/>
    <cellStyle name="RowTitles1-Detail 3 2 2 2 3 2" xfId="15287"/>
    <cellStyle name="RowTitles1-Detail 3 2 2 2 3 2 2" xfId="15288"/>
    <cellStyle name="RowTitles1-Detail 3 2 2 2 3 2 2 2" xfId="15289"/>
    <cellStyle name="RowTitles1-Detail 3 2 2 2 3 2 2 2 2" xfId="15290"/>
    <cellStyle name="RowTitles1-Detail 3 2 2 2 3 2 2 3" xfId="15291"/>
    <cellStyle name="RowTitles1-Detail 3 2 2 2 3 2 3" xfId="15292"/>
    <cellStyle name="RowTitles1-Detail 3 2 2 2 3 2 3 2" xfId="15293"/>
    <cellStyle name="RowTitles1-Detail 3 2 2 2 3 2 3 2 2" xfId="15294"/>
    <cellStyle name="RowTitles1-Detail 3 2 2 2 3 2 4" xfId="15295"/>
    <cellStyle name="RowTitles1-Detail 3 2 2 2 3 2 4 2" xfId="15296"/>
    <cellStyle name="RowTitles1-Detail 3 2 2 2 3 2 5" xfId="15297"/>
    <cellStyle name="RowTitles1-Detail 3 2 2 2 3 3" xfId="15298"/>
    <cellStyle name="RowTitles1-Detail 3 2 2 2 3 3 2" xfId="15299"/>
    <cellStyle name="RowTitles1-Detail 3 2 2 2 3 3 2 2" xfId="15300"/>
    <cellStyle name="RowTitles1-Detail 3 2 2 2 3 3 2 2 2" xfId="15301"/>
    <cellStyle name="RowTitles1-Detail 3 2 2 2 3 3 2 3" xfId="15302"/>
    <cellStyle name="RowTitles1-Detail 3 2 2 2 3 3 3" xfId="15303"/>
    <cellStyle name="RowTitles1-Detail 3 2 2 2 3 3 3 2" xfId="15304"/>
    <cellStyle name="RowTitles1-Detail 3 2 2 2 3 3 3 2 2" xfId="15305"/>
    <cellStyle name="RowTitles1-Detail 3 2 2 2 3 3 4" xfId="15306"/>
    <cellStyle name="RowTitles1-Detail 3 2 2 2 3 3 4 2" xfId="15307"/>
    <cellStyle name="RowTitles1-Detail 3 2 2 2 3 3 5" xfId="15308"/>
    <cellStyle name="RowTitles1-Detail 3 2 2 2 3 4" xfId="15309"/>
    <cellStyle name="RowTitles1-Detail 3 2 2 2 3 4 2" xfId="15310"/>
    <cellStyle name="RowTitles1-Detail 3 2 2 2 3 5" xfId="15311"/>
    <cellStyle name="RowTitles1-Detail 3 2 2 2 3 5 2" xfId="15312"/>
    <cellStyle name="RowTitles1-Detail 3 2 2 2 3 5 2 2" xfId="15313"/>
    <cellStyle name="RowTitles1-Detail 3 2 2 2 3 5 3" xfId="15314"/>
    <cellStyle name="RowTitles1-Detail 3 2 2 2 3 6" xfId="15315"/>
    <cellStyle name="RowTitles1-Detail 3 2 2 2 3 6 2" xfId="15316"/>
    <cellStyle name="RowTitles1-Detail 3 2 2 2 3 6 2 2" xfId="15317"/>
    <cellStyle name="RowTitles1-Detail 3 2 2 2 3 7" xfId="15318"/>
    <cellStyle name="RowTitles1-Detail 3 2 2 2 3 7 2" xfId="15319"/>
    <cellStyle name="RowTitles1-Detail 3 2 2 2 3 8" xfId="15320"/>
    <cellStyle name="RowTitles1-Detail 3 2 2 2 4" xfId="15321"/>
    <cellStyle name="RowTitles1-Detail 3 2 2 2 4 2" xfId="15322"/>
    <cellStyle name="RowTitles1-Detail 3 2 2 2 4 2 2" xfId="15323"/>
    <cellStyle name="RowTitles1-Detail 3 2 2 2 4 2 2 2" xfId="15324"/>
    <cellStyle name="RowTitles1-Detail 3 2 2 2 4 2 2 2 2" xfId="15325"/>
    <cellStyle name="RowTitles1-Detail 3 2 2 2 4 2 2 3" xfId="15326"/>
    <cellStyle name="RowTitles1-Detail 3 2 2 2 4 2 3" xfId="15327"/>
    <cellStyle name="RowTitles1-Detail 3 2 2 2 4 2 3 2" xfId="15328"/>
    <cellStyle name="RowTitles1-Detail 3 2 2 2 4 2 3 2 2" xfId="15329"/>
    <cellStyle name="RowTitles1-Detail 3 2 2 2 4 2 4" xfId="15330"/>
    <cellStyle name="RowTitles1-Detail 3 2 2 2 4 2 4 2" xfId="15331"/>
    <cellStyle name="RowTitles1-Detail 3 2 2 2 4 2 5" xfId="15332"/>
    <cellStyle name="RowTitles1-Detail 3 2 2 2 4 3" xfId="15333"/>
    <cellStyle name="RowTitles1-Detail 3 2 2 2 4 3 2" xfId="15334"/>
    <cellStyle name="RowTitles1-Detail 3 2 2 2 4 3 2 2" xfId="15335"/>
    <cellStyle name="RowTitles1-Detail 3 2 2 2 4 3 2 2 2" xfId="15336"/>
    <cellStyle name="RowTitles1-Detail 3 2 2 2 4 3 2 3" xfId="15337"/>
    <cellStyle name="RowTitles1-Detail 3 2 2 2 4 3 3" xfId="15338"/>
    <cellStyle name="RowTitles1-Detail 3 2 2 2 4 3 3 2" xfId="15339"/>
    <cellStyle name="RowTitles1-Detail 3 2 2 2 4 3 3 2 2" xfId="15340"/>
    <cellStyle name="RowTitles1-Detail 3 2 2 2 4 3 4" xfId="15341"/>
    <cellStyle name="RowTitles1-Detail 3 2 2 2 4 3 4 2" xfId="15342"/>
    <cellStyle name="RowTitles1-Detail 3 2 2 2 4 3 5" xfId="15343"/>
    <cellStyle name="RowTitles1-Detail 3 2 2 2 4 4" xfId="15344"/>
    <cellStyle name="RowTitles1-Detail 3 2 2 2 4 4 2" xfId="15345"/>
    <cellStyle name="RowTitles1-Detail 3 2 2 2 4 4 2 2" xfId="15346"/>
    <cellStyle name="RowTitles1-Detail 3 2 2 2 4 4 3" xfId="15347"/>
    <cellStyle name="RowTitles1-Detail 3 2 2 2 4 5" xfId="15348"/>
    <cellStyle name="RowTitles1-Detail 3 2 2 2 4 5 2" xfId="15349"/>
    <cellStyle name="RowTitles1-Detail 3 2 2 2 4 5 2 2" xfId="15350"/>
    <cellStyle name="RowTitles1-Detail 3 2 2 2 4 6" xfId="15351"/>
    <cellStyle name="RowTitles1-Detail 3 2 2 2 4 6 2" xfId="15352"/>
    <cellStyle name="RowTitles1-Detail 3 2 2 2 4 7" xfId="15353"/>
    <cellStyle name="RowTitles1-Detail 3 2 2 2 5" xfId="15354"/>
    <cellStyle name="RowTitles1-Detail 3 2 2 2 5 2" xfId="15355"/>
    <cellStyle name="RowTitles1-Detail 3 2 2 2 5 2 2" xfId="15356"/>
    <cellStyle name="RowTitles1-Detail 3 2 2 2 5 2 2 2" xfId="15357"/>
    <cellStyle name="RowTitles1-Detail 3 2 2 2 5 2 2 2 2" xfId="15358"/>
    <cellStyle name="RowTitles1-Detail 3 2 2 2 5 2 2 3" xfId="15359"/>
    <cellStyle name="RowTitles1-Detail 3 2 2 2 5 2 3" xfId="15360"/>
    <cellStyle name="RowTitles1-Detail 3 2 2 2 5 2 3 2" xfId="15361"/>
    <cellStyle name="RowTitles1-Detail 3 2 2 2 5 2 3 2 2" xfId="15362"/>
    <cellStyle name="RowTitles1-Detail 3 2 2 2 5 2 4" xfId="15363"/>
    <cellStyle name="RowTitles1-Detail 3 2 2 2 5 2 4 2" xfId="15364"/>
    <cellStyle name="RowTitles1-Detail 3 2 2 2 5 2 5" xfId="15365"/>
    <cellStyle name="RowTitles1-Detail 3 2 2 2 5 3" xfId="15366"/>
    <cellStyle name="RowTitles1-Detail 3 2 2 2 5 3 2" xfId="15367"/>
    <cellStyle name="RowTitles1-Detail 3 2 2 2 5 3 2 2" xfId="15368"/>
    <cellStyle name="RowTitles1-Detail 3 2 2 2 5 3 2 2 2" xfId="15369"/>
    <cellStyle name="RowTitles1-Detail 3 2 2 2 5 3 2 3" xfId="15370"/>
    <cellStyle name="RowTitles1-Detail 3 2 2 2 5 3 3" xfId="15371"/>
    <cellStyle name="RowTitles1-Detail 3 2 2 2 5 3 3 2" xfId="15372"/>
    <cellStyle name="RowTitles1-Detail 3 2 2 2 5 3 3 2 2" xfId="15373"/>
    <cellStyle name="RowTitles1-Detail 3 2 2 2 5 3 4" xfId="15374"/>
    <cellStyle name="RowTitles1-Detail 3 2 2 2 5 3 4 2" xfId="15375"/>
    <cellStyle name="RowTitles1-Detail 3 2 2 2 5 3 5" xfId="15376"/>
    <cellStyle name="RowTitles1-Detail 3 2 2 2 5 4" xfId="15377"/>
    <cellStyle name="RowTitles1-Detail 3 2 2 2 5 4 2" xfId="15378"/>
    <cellStyle name="RowTitles1-Detail 3 2 2 2 5 4 2 2" xfId="15379"/>
    <cellStyle name="RowTitles1-Detail 3 2 2 2 5 4 3" xfId="15380"/>
    <cellStyle name="RowTitles1-Detail 3 2 2 2 5 5" xfId="15381"/>
    <cellStyle name="RowTitles1-Detail 3 2 2 2 5 5 2" xfId="15382"/>
    <cellStyle name="RowTitles1-Detail 3 2 2 2 5 5 2 2" xfId="15383"/>
    <cellStyle name="RowTitles1-Detail 3 2 2 2 5 6" xfId="15384"/>
    <cellStyle name="RowTitles1-Detail 3 2 2 2 5 6 2" xfId="15385"/>
    <cellStyle name="RowTitles1-Detail 3 2 2 2 5 7" xfId="15386"/>
    <cellStyle name="RowTitles1-Detail 3 2 2 2 6" xfId="15387"/>
    <cellStyle name="RowTitles1-Detail 3 2 2 2 6 2" xfId="15388"/>
    <cellStyle name="RowTitles1-Detail 3 2 2 2 6 2 2" xfId="15389"/>
    <cellStyle name="RowTitles1-Detail 3 2 2 2 6 2 2 2" xfId="15390"/>
    <cellStyle name="RowTitles1-Detail 3 2 2 2 6 2 2 2 2" xfId="15391"/>
    <cellStyle name="RowTitles1-Detail 3 2 2 2 6 2 2 3" xfId="15392"/>
    <cellStyle name="RowTitles1-Detail 3 2 2 2 6 2 3" xfId="15393"/>
    <cellStyle name="RowTitles1-Detail 3 2 2 2 6 2 3 2" xfId="15394"/>
    <cellStyle name="RowTitles1-Detail 3 2 2 2 6 2 3 2 2" xfId="15395"/>
    <cellStyle name="RowTitles1-Detail 3 2 2 2 6 2 4" xfId="15396"/>
    <cellStyle name="RowTitles1-Detail 3 2 2 2 6 2 4 2" xfId="15397"/>
    <cellStyle name="RowTitles1-Detail 3 2 2 2 6 2 5" xfId="15398"/>
    <cellStyle name="RowTitles1-Detail 3 2 2 2 6 3" xfId="15399"/>
    <cellStyle name="RowTitles1-Detail 3 2 2 2 6 3 2" xfId="15400"/>
    <cellStyle name="RowTitles1-Detail 3 2 2 2 6 3 2 2" xfId="15401"/>
    <cellStyle name="RowTitles1-Detail 3 2 2 2 6 3 2 2 2" xfId="15402"/>
    <cellStyle name="RowTitles1-Detail 3 2 2 2 6 3 2 3" xfId="15403"/>
    <cellStyle name="RowTitles1-Detail 3 2 2 2 6 3 3" xfId="15404"/>
    <cellStyle name="RowTitles1-Detail 3 2 2 2 6 3 3 2" xfId="15405"/>
    <cellStyle name="RowTitles1-Detail 3 2 2 2 6 3 3 2 2" xfId="15406"/>
    <cellStyle name="RowTitles1-Detail 3 2 2 2 6 3 4" xfId="15407"/>
    <cellStyle name="RowTitles1-Detail 3 2 2 2 6 3 4 2" xfId="15408"/>
    <cellStyle name="RowTitles1-Detail 3 2 2 2 6 3 5" xfId="15409"/>
    <cellStyle name="RowTitles1-Detail 3 2 2 2 6 4" xfId="15410"/>
    <cellStyle name="RowTitles1-Detail 3 2 2 2 6 4 2" xfId="15411"/>
    <cellStyle name="RowTitles1-Detail 3 2 2 2 6 4 2 2" xfId="15412"/>
    <cellStyle name="RowTitles1-Detail 3 2 2 2 6 4 3" xfId="15413"/>
    <cellStyle name="RowTitles1-Detail 3 2 2 2 6 5" xfId="15414"/>
    <cellStyle name="RowTitles1-Detail 3 2 2 2 6 5 2" xfId="15415"/>
    <cellStyle name="RowTitles1-Detail 3 2 2 2 6 5 2 2" xfId="15416"/>
    <cellStyle name="RowTitles1-Detail 3 2 2 2 6 6" xfId="15417"/>
    <cellStyle name="RowTitles1-Detail 3 2 2 2 6 6 2" xfId="15418"/>
    <cellStyle name="RowTitles1-Detail 3 2 2 2 6 7" xfId="15419"/>
    <cellStyle name="RowTitles1-Detail 3 2 2 2 7" xfId="15420"/>
    <cellStyle name="RowTitles1-Detail 3 2 2 2 7 2" xfId="15421"/>
    <cellStyle name="RowTitles1-Detail 3 2 2 2 7 2 2" xfId="15422"/>
    <cellStyle name="RowTitles1-Detail 3 2 2 2 7 2 2 2" xfId="15423"/>
    <cellStyle name="RowTitles1-Detail 3 2 2 2 7 2 3" xfId="15424"/>
    <cellStyle name="RowTitles1-Detail 3 2 2 2 7 3" xfId="15425"/>
    <cellStyle name="RowTitles1-Detail 3 2 2 2 7 3 2" xfId="15426"/>
    <cellStyle name="RowTitles1-Detail 3 2 2 2 7 3 2 2" xfId="15427"/>
    <cellStyle name="RowTitles1-Detail 3 2 2 2 7 4" xfId="15428"/>
    <cellStyle name="RowTitles1-Detail 3 2 2 2 7 4 2" xfId="15429"/>
    <cellStyle name="RowTitles1-Detail 3 2 2 2 7 5" xfId="15430"/>
    <cellStyle name="RowTitles1-Detail 3 2 2 2 8" xfId="15431"/>
    <cellStyle name="RowTitles1-Detail 3 2 2 2 8 2" xfId="15432"/>
    <cellStyle name="RowTitles1-Detail 3 2 2 2 9" xfId="15433"/>
    <cellStyle name="RowTitles1-Detail 3 2 2 2 9 2" xfId="15434"/>
    <cellStyle name="RowTitles1-Detail 3 2 2 2 9 2 2" xfId="15435"/>
    <cellStyle name="RowTitles1-Detail 3 2 2 2_STUD aligned by INSTIT" xfId="15436"/>
    <cellStyle name="RowTitles1-Detail 3 2 2 3" xfId="15437"/>
    <cellStyle name="RowTitles1-Detail 3 2 2 3 2" xfId="15438"/>
    <cellStyle name="RowTitles1-Detail 3 2 2 3 2 2" xfId="15439"/>
    <cellStyle name="RowTitles1-Detail 3 2 2 3 2 2 2" xfId="15440"/>
    <cellStyle name="RowTitles1-Detail 3 2 2 3 2 2 2 2" xfId="15441"/>
    <cellStyle name="RowTitles1-Detail 3 2 2 3 2 2 2 2 2" xfId="15442"/>
    <cellStyle name="RowTitles1-Detail 3 2 2 3 2 2 2 3" xfId="15443"/>
    <cellStyle name="RowTitles1-Detail 3 2 2 3 2 2 3" xfId="15444"/>
    <cellStyle name="RowTitles1-Detail 3 2 2 3 2 2 3 2" xfId="15445"/>
    <cellStyle name="RowTitles1-Detail 3 2 2 3 2 2 3 2 2" xfId="15446"/>
    <cellStyle name="RowTitles1-Detail 3 2 2 3 2 2 4" xfId="15447"/>
    <cellStyle name="RowTitles1-Detail 3 2 2 3 2 2 4 2" xfId="15448"/>
    <cellStyle name="RowTitles1-Detail 3 2 2 3 2 2 5" xfId="15449"/>
    <cellStyle name="RowTitles1-Detail 3 2 2 3 2 3" xfId="15450"/>
    <cellStyle name="RowTitles1-Detail 3 2 2 3 2 3 2" xfId="15451"/>
    <cellStyle name="RowTitles1-Detail 3 2 2 3 2 3 2 2" xfId="15452"/>
    <cellStyle name="RowTitles1-Detail 3 2 2 3 2 3 2 2 2" xfId="15453"/>
    <cellStyle name="RowTitles1-Detail 3 2 2 3 2 3 2 3" xfId="15454"/>
    <cellStyle name="RowTitles1-Detail 3 2 2 3 2 3 3" xfId="15455"/>
    <cellStyle name="RowTitles1-Detail 3 2 2 3 2 3 3 2" xfId="15456"/>
    <cellStyle name="RowTitles1-Detail 3 2 2 3 2 3 3 2 2" xfId="15457"/>
    <cellStyle name="RowTitles1-Detail 3 2 2 3 2 3 4" xfId="15458"/>
    <cellStyle name="RowTitles1-Detail 3 2 2 3 2 3 4 2" xfId="15459"/>
    <cellStyle name="RowTitles1-Detail 3 2 2 3 2 3 5" xfId="15460"/>
    <cellStyle name="RowTitles1-Detail 3 2 2 3 2 4" xfId="15461"/>
    <cellStyle name="RowTitles1-Detail 3 2 2 3 2 4 2" xfId="15462"/>
    <cellStyle name="RowTitles1-Detail 3 2 2 3 2 5" xfId="15463"/>
    <cellStyle name="RowTitles1-Detail 3 2 2 3 2 5 2" xfId="15464"/>
    <cellStyle name="RowTitles1-Detail 3 2 2 3 2 5 2 2" xfId="15465"/>
    <cellStyle name="RowTitles1-Detail 3 2 2 3 2 5 3" xfId="15466"/>
    <cellStyle name="RowTitles1-Detail 3 2 2 3 2 6" xfId="15467"/>
    <cellStyle name="RowTitles1-Detail 3 2 2 3 2 6 2" xfId="15468"/>
    <cellStyle name="RowTitles1-Detail 3 2 2 3 2 6 2 2" xfId="15469"/>
    <cellStyle name="RowTitles1-Detail 3 2 2 3 2 7" xfId="15470"/>
    <cellStyle name="RowTitles1-Detail 3 2 2 3 2 7 2" xfId="15471"/>
    <cellStyle name="RowTitles1-Detail 3 2 2 3 2 8" xfId="15472"/>
    <cellStyle name="RowTitles1-Detail 3 2 2 3 3" xfId="15473"/>
    <cellStyle name="RowTitles1-Detail 3 2 2 3 3 2" xfId="15474"/>
    <cellStyle name="RowTitles1-Detail 3 2 2 3 3 2 2" xfId="15475"/>
    <cellStyle name="RowTitles1-Detail 3 2 2 3 3 2 2 2" xfId="15476"/>
    <cellStyle name="RowTitles1-Detail 3 2 2 3 3 2 2 2 2" xfId="15477"/>
    <cellStyle name="RowTitles1-Detail 3 2 2 3 3 2 2 3" xfId="15478"/>
    <cellStyle name="RowTitles1-Detail 3 2 2 3 3 2 3" xfId="15479"/>
    <cellStyle name="RowTitles1-Detail 3 2 2 3 3 2 3 2" xfId="15480"/>
    <cellStyle name="RowTitles1-Detail 3 2 2 3 3 2 3 2 2" xfId="15481"/>
    <cellStyle name="RowTitles1-Detail 3 2 2 3 3 2 4" xfId="15482"/>
    <cellStyle name="RowTitles1-Detail 3 2 2 3 3 2 4 2" xfId="15483"/>
    <cellStyle name="RowTitles1-Detail 3 2 2 3 3 2 5" xfId="15484"/>
    <cellStyle name="RowTitles1-Detail 3 2 2 3 3 3" xfId="15485"/>
    <cellStyle name="RowTitles1-Detail 3 2 2 3 3 3 2" xfId="15486"/>
    <cellStyle name="RowTitles1-Detail 3 2 2 3 3 3 2 2" xfId="15487"/>
    <cellStyle name="RowTitles1-Detail 3 2 2 3 3 3 2 2 2" xfId="15488"/>
    <cellStyle name="RowTitles1-Detail 3 2 2 3 3 3 2 3" xfId="15489"/>
    <cellStyle name="RowTitles1-Detail 3 2 2 3 3 3 3" xfId="15490"/>
    <cellStyle name="RowTitles1-Detail 3 2 2 3 3 3 3 2" xfId="15491"/>
    <cellStyle name="RowTitles1-Detail 3 2 2 3 3 3 3 2 2" xfId="15492"/>
    <cellStyle name="RowTitles1-Detail 3 2 2 3 3 3 4" xfId="15493"/>
    <cellStyle name="RowTitles1-Detail 3 2 2 3 3 3 4 2" xfId="15494"/>
    <cellStyle name="RowTitles1-Detail 3 2 2 3 3 3 5" xfId="15495"/>
    <cellStyle name="RowTitles1-Detail 3 2 2 3 3 4" xfId="15496"/>
    <cellStyle name="RowTitles1-Detail 3 2 2 3 3 4 2" xfId="15497"/>
    <cellStyle name="RowTitles1-Detail 3 2 2 3 3 5" xfId="15498"/>
    <cellStyle name="RowTitles1-Detail 3 2 2 3 3 5 2" xfId="15499"/>
    <cellStyle name="RowTitles1-Detail 3 2 2 3 3 5 2 2" xfId="15500"/>
    <cellStyle name="RowTitles1-Detail 3 2 2 3 4" xfId="15501"/>
    <cellStyle name="RowTitles1-Detail 3 2 2 3 4 2" xfId="15502"/>
    <cellStyle name="RowTitles1-Detail 3 2 2 3 4 2 2" xfId="15503"/>
    <cellStyle name="RowTitles1-Detail 3 2 2 3 4 2 2 2" xfId="15504"/>
    <cellStyle name="RowTitles1-Detail 3 2 2 3 4 2 2 2 2" xfId="15505"/>
    <cellStyle name="RowTitles1-Detail 3 2 2 3 4 2 2 3" xfId="15506"/>
    <cellStyle name="RowTitles1-Detail 3 2 2 3 4 2 3" xfId="15507"/>
    <cellStyle name="RowTitles1-Detail 3 2 2 3 4 2 3 2" xfId="15508"/>
    <cellStyle name="RowTitles1-Detail 3 2 2 3 4 2 3 2 2" xfId="15509"/>
    <cellStyle name="RowTitles1-Detail 3 2 2 3 4 2 4" xfId="15510"/>
    <cellStyle name="RowTitles1-Detail 3 2 2 3 4 2 4 2" xfId="15511"/>
    <cellStyle name="RowTitles1-Detail 3 2 2 3 4 2 5" xfId="15512"/>
    <cellStyle name="RowTitles1-Detail 3 2 2 3 4 3" xfId="15513"/>
    <cellStyle name="RowTitles1-Detail 3 2 2 3 4 3 2" xfId="15514"/>
    <cellStyle name="RowTitles1-Detail 3 2 2 3 4 3 2 2" xfId="15515"/>
    <cellStyle name="RowTitles1-Detail 3 2 2 3 4 3 2 2 2" xfId="15516"/>
    <cellStyle name="RowTitles1-Detail 3 2 2 3 4 3 2 3" xfId="15517"/>
    <cellStyle name="RowTitles1-Detail 3 2 2 3 4 3 3" xfId="15518"/>
    <cellStyle name="RowTitles1-Detail 3 2 2 3 4 3 3 2" xfId="15519"/>
    <cellStyle name="RowTitles1-Detail 3 2 2 3 4 3 3 2 2" xfId="15520"/>
    <cellStyle name="RowTitles1-Detail 3 2 2 3 4 3 4" xfId="15521"/>
    <cellStyle name="RowTitles1-Detail 3 2 2 3 4 3 4 2" xfId="15522"/>
    <cellStyle name="RowTitles1-Detail 3 2 2 3 4 3 5" xfId="15523"/>
    <cellStyle name="RowTitles1-Detail 3 2 2 3 4 4" xfId="15524"/>
    <cellStyle name="RowTitles1-Detail 3 2 2 3 4 4 2" xfId="15525"/>
    <cellStyle name="RowTitles1-Detail 3 2 2 3 4 4 2 2" xfId="15526"/>
    <cellStyle name="RowTitles1-Detail 3 2 2 3 4 4 3" xfId="15527"/>
    <cellStyle name="RowTitles1-Detail 3 2 2 3 4 5" xfId="15528"/>
    <cellStyle name="RowTitles1-Detail 3 2 2 3 4 5 2" xfId="15529"/>
    <cellStyle name="RowTitles1-Detail 3 2 2 3 4 5 2 2" xfId="15530"/>
    <cellStyle name="RowTitles1-Detail 3 2 2 3 4 6" xfId="15531"/>
    <cellStyle name="RowTitles1-Detail 3 2 2 3 4 6 2" xfId="15532"/>
    <cellStyle name="RowTitles1-Detail 3 2 2 3 4 7" xfId="15533"/>
    <cellStyle name="RowTitles1-Detail 3 2 2 3 5" xfId="15534"/>
    <cellStyle name="RowTitles1-Detail 3 2 2 3 5 2" xfId="15535"/>
    <cellStyle name="RowTitles1-Detail 3 2 2 3 5 2 2" xfId="15536"/>
    <cellStyle name="RowTitles1-Detail 3 2 2 3 5 2 2 2" xfId="15537"/>
    <cellStyle name="RowTitles1-Detail 3 2 2 3 5 2 2 2 2" xfId="15538"/>
    <cellStyle name="RowTitles1-Detail 3 2 2 3 5 2 2 3" xfId="15539"/>
    <cellStyle name="RowTitles1-Detail 3 2 2 3 5 2 3" xfId="15540"/>
    <cellStyle name="RowTitles1-Detail 3 2 2 3 5 2 3 2" xfId="15541"/>
    <cellStyle name="RowTitles1-Detail 3 2 2 3 5 2 3 2 2" xfId="15542"/>
    <cellStyle name="RowTitles1-Detail 3 2 2 3 5 2 4" xfId="15543"/>
    <cellStyle name="RowTitles1-Detail 3 2 2 3 5 2 4 2" xfId="15544"/>
    <cellStyle name="RowTitles1-Detail 3 2 2 3 5 2 5" xfId="15545"/>
    <cellStyle name="RowTitles1-Detail 3 2 2 3 5 3" xfId="15546"/>
    <cellStyle name="RowTitles1-Detail 3 2 2 3 5 3 2" xfId="15547"/>
    <cellStyle name="RowTitles1-Detail 3 2 2 3 5 3 2 2" xfId="15548"/>
    <cellStyle name="RowTitles1-Detail 3 2 2 3 5 3 2 2 2" xfId="15549"/>
    <cellStyle name="RowTitles1-Detail 3 2 2 3 5 3 2 3" xfId="15550"/>
    <cellStyle name="RowTitles1-Detail 3 2 2 3 5 3 3" xfId="15551"/>
    <cellStyle name="RowTitles1-Detail 3 2 2 3 5 3 3 2" xfId="15552"/>
    <cellStyle name="RowTitles1-Detail 3 2 2 3 5 3 3 2 2" xfId="15553"/>
    <cellStyle name="RowTitles1-Detail 3 2 2 3 5 3 4" xfId="15554"/>
    <cellStyle name="RowTitles1-Detail 3 2 2 3 5 3 4 2" xfId="15555"/>
    <cellStyle name="RowTitles1-Detail 3 2 2 3 5 3 5" xfId="15556"/>
    <cellStyle name="RowTitles1-Detail 3 2 2 3 5 4" xfId="15557"/>
    <cellStyle name="RowTitles1-Detail 3 2 2 3 5 4 2" xfId="15558"/>
    <cellStyle name="RowTitles1-Detail 3 2 2 3 5 4 2 2" xfId="15559"/>
    <cellStyle name="RowTitles1-Detail 3 2 2 3 5 4 3" xfId="15560"/>
    <cellStyle name="RowTitles1-Detail 3 2 2 3 5 5" xfId="15561"/>
    <cellStyle name="RowTitles1-Detail 3 2 2 3 5 5 2" xfId="15562"/>
    <cellStyle name="RowTitles1-Detail 3 2 2 3 5 5 2 2" xfId="15563"/>
    <cellStyle name="RowTitles1-Detail 3 2 2 3 5 6" xfId="15564"/>
    <cellStyle name="RowTitles1-Detail 3 2 2 3 5 6 2" xfId="15565"/>
    <cellStyle name="RowTitles1-Detail 3 2 2 3 5 7" xfId="15566"/>
    <cellStyle name="RowTitles1-Detail 3 2 2 3 6" xfId="15567"/>
    <cellStyle name="RowTitles1-Detail 3 2 2 3 6 2" xfId="15568"/>
    <cellStyle name="RowTitles1-Detail 3 2 2 3 6 2 2" xfId="15569"/>
    <cellStyle name="RowTitles1-Detail 3 2 2 3 6 2 2 2" xfId="15570"/>
    <cellStyle name="RowTitles1-Detail 3 2 2 3 6 2 2 2 2" xfId="15571"/>
    <cellStyle name="RowTitles1-Detail 3 2 2 3 6 2 2 3" xfId="15572"/>
    <cellStyle name="RowTitles1-Detail 3 2 2 3 6 2 3" xfId="15573"/>
    <cellStyle name="RowTitles1-Detail 3 2 2 3 6 2 3 2" xfId="15574"/>
    <cellStyle name="RowTitles1-Detail 3 2 2 3 6 2 3 2 2" xfId="15575"/>
    <cellStyle name="RowTitles1-Detail 3 2 2 3 6 2 4" xfId="15576"/>
    <cellStyle name="RowTitles1-Detail 3 2 2 3 6 2 4 2" xfId="15577"/>
    <cellStyle name="RowTitles1-Detail 3 2 2 3 6 2 5" xfId="15578"/>
    <cellStyle name="RowTitles1-Detail 3 2 2 3 6 3" xfId="15579"/>
    <cellStyle name="RowTitles1-Detail 3 2 2 3 6 3 2" xfId="15580"/>
    <cellStyle name="RowTitles1-Detail 3 2 2 3 6 3 2 2" xfId="15581"/>
    <cellStyle name="RowTitles1-Detail 3 2 2 3 6 3 2 2 2" xfId="15582"/>
    <cellStyle name="RowTitles1-Detail 3 2 2 3 6 3 2 3" xfId="15583"/>
    <cellStyle name="RowTitles1-Detail 3 2 2 3 6 3 3" xfId="15584"/>
    <cellStyle name="RowTitles1-Detail 3 2 2 3 6 3 3 2" xfId="15585"/>
    <cellStyle name="RowTitles1-Detail 3 2 2 3 6 3 3 2 2" xfId="15586"/>
    <cellStyle name="RowTitles1-Detail 3 2 2 3 6 3 4" xfId="15587"/>
    <cellStyle name="RowTitles1-Detail 3 2 2 3 6 3 4 2" xfId="15588"/>
    <cellStyle name="RowTitles1-Detail 3 2 2 3 6 3 5" xfId="15589"/>
    <cellStyle name="RowTitles1-Detail 3 2 2 3 6 4" xfId="15590"/>
    <cellStyle name="RowTitles1-Detail 3 2 2 3 6 4 2" xfId="15591"/>
    <cellStyle name="RowTitles1-Detail 3 2 2 3 6 4 2 2" xfId="15592"/>
    <cellStyle name="RowTitles1-Detail 3 2 2 3 6 4 3" xfId="15593"/>
    <cellStyle name="RowTitles1-Detail 3 2 2 3 6 5" xfId="15594"/>
    <cellStyle name="RowTitles1-Detail 3 2 2 3 6 5 2" xfId="15595"/>
    <cellStyle name="RowTitles1-Detail 3 2 2 3 6 5 2 2" xfId="15596"/>
    <cellStyle name="RowTitles1-Detail 3 2 2 3 6 6" xfId="15597"/>
    <cellStyle name="RowTitles1-Detail 3 2 2 3 6 6 2" xfId="15598"/>
    <cellStyle name="RowTitles1-Detail 3 2 2 3 6 7" xfId="15599"/>
    <cellStyle name="RowTitles1-Detail 3 2 2 3 7" xfId="15600"/>
    <cellStyle name="RowTitles1-Detail 3 2 2 3 7 2" xfId="15601"/>
    <cellStyle name="RowTitles1-Detail 3 2 2 3 7 2 2" xfId="15602"/>
    <cellStyle name="RowTitles1-Detail 3 2 2 3 7 2 2 2" xfId="15603"/>
    <cellStyle name="RowTitles1-Detail 3 2 2 3 7 2 3" xfId="15604"/>
    <cellStyle name="RowTitles1-Detail 3 2 2 3 7 3" xfId="15605"/>
    <cellStyle name="RowTitles1-Detail 3 2 2 3 7 3 2" xfId="15606"/>
    <cellStyle name="RowTitles1-Detail 3 2 2 3 7 3 2 2" xfId="15607"/>
    <cellStyle name="RowTitles1-Detail 3 2 2 3 7 4" xfId="15608"/>
    <cellStyle name="RowTitles1-Detail 3 2 2 3 7 4 2" xfId="15609"/>
    <cellStyle name="RowTitles1-Detail 3 2 2 3 7 5" xfId="15610"/>
    <cellStyle name="RowTitles1-Detail 3 2 2 3 8" xfId="15611"/>
    <cellStyle name="RowTitles1-Detail 3 2 2 3 8 2" xfId="15612"/>
    <cellStyle name="RowTitles1-Detail 3 2 2 3 8 2 2" xfId="15613"/>
    <cellStyle name="RowTitles1-Detail 3 2 2 3 8 2 2 2" xfId="15614"/>
    <cellStyle name="RowTitles1-Detail 3 2 2 3 8 2 3" xfId="15615"/>
    <cellStyle name="RowTitles1-Detail 3 2 2 3 8 3" xfId="15616"/>
    <cellStyle name="RowTitles1-Detail 3 2 2 3 8 3 2" xfId="15617"/>
    <cellStyle name="RowTitles1-Detail 3 2 2 3 8 3 2 2" xfId="15618"/>
    <cellStyle name="RowTitles1-Detail 3 2 2 3 8 4" xfId="15619"/>
    <cellStyle name="RowTitles1-Detail 3 2 2 3 8 4 2" xfId="15620"/>
    <cellStyle name="RowTitles1-Detail 3 2 2 3 8 5" xfId="15621"/>
    <cellStyle name="RowTitles1-Detail 3 2 2 3 9" xfId="15622"/>
    <cellStyle name="RowTitles1-Detail 3 2 2 3 9 2" xfId="15623"/>
    <cellStyle name="RowTitles1-Detail 3 2 2 3 9 2 2" xfId="15624"/>
    <cellStyle name="RowTitles1-Detail 3 2 2 3_STUD aligned by INSTIT" xfId="15625"/>
    <cellStyle name="RowTitles1-Detail 3 2 2 4" xfId="15626"/>
    <cellStyle name="RowTitles1-Detail 3 2 2 4 2" xfId="15627"/>
    <cellStyle name="RowTitles1-Detail 3 2 2 4 2 2" xfId="15628"/>
    <cellStyle name="RowTitles1-Detail 3 2 2 4 2 2 2" xfId="15629"/>
    <cellStyle name="RowTitles1-Detail 3 2 2 4 2 2 2 2" xfId="15630"/>
    <cellStyle name="RowTitles1-Detail 3 2 2 4 2 2 2 2 2" xfId="15631"/>
    <cellStyle name="RowTitles1-Detail 3 2 2 4 2 2 2 3" xfId="15632"/>
    <cellStyle name="RowTitles1-Detail 3 2 2 4 2 2 3" xfId="15633"/>
    <cellStyle name="RowTitles1-Detail 3 2 2 4 2 2 3 2" xfId="15634"/>
    <cellStyle name="RowTitles1-Detail 3 2 2 4 2 2 3 2 2" xfId="15635"/>
    <cellStyle name="RowTitles1-Detail 3 2 2 4 2 2 4" xfId="15636"/>
    <cellStyle name="RowTitles1-Detail 3 2 2 4 2 2 4 2" xfId="15637"/>
    <cellStyle name="RowTitles1-Detail 3 2 2 4 2 2 5" xfId="15638"/>
    <cellStyle name="RowTitles1-Detail 3 2 2 4 2 3" xfId="15639"/>
    <cellStyle name="RowTitles1-Detail 3 2 2 4 2 3 2" xfId="15640"/>
    <cellStyle name="RowTitles1-Detail 3 2 2 4 2 3 2 2" xfId="15641"/>
    <cellStyle name="RowTitles1-Detail 3 2 2 4 2 3 2 2 2" xfId="15642"/>
    <cellStyle name="RowTitles1-Detail 3 2 2 4 2 3 2 3" xfId="15643"/>
    <cellStyle name="RowTitles1-Detail 3 2 2 4 2 3 3" xfId="15644"/>
    <cellStyle name="RowTitles1-Detail 3 2 2 4 2 3 3 2" xfId="15645"/>
    <cellStyle name="RowTitles1-Detail 3 2 2 4 2 3 3 2 2" xfId="15646"/>
    <cellStyle name="RowTitles1-Detail 3 2 2 4 2 3 4" xfId="15647"/>
    <cellStyle name="RowTitles1-Detail 3 2 2 4 2 3 4 2" xfId="15648"/>
    <cellStyle name="RowTitles1-Detail 3 2 2 4 2 3 5" xfId="15649"/>
    <cellStyle name="RowTitles1-Detail 3 2 2 4 2 4" xfId="15650"/>
    <cellStyle name="RowTitles1-Detail 3 2 2 4 2 4 2" xfId="15651"/>
    <cellStyle name="RowTitles1-Detail 3 2 2 4 2 5" xfId="15652"/>
    <cellStyle name="RowTitles1-Detail 3 2 2 4 2 5 2" xfId="15653"/>
    <cellStyle name="RowTitles1-Detail 3 2 2 4 2 5 2 2" xfId="15654"/>
    <cellStyle name="RowTitles1-Detail 3 2 2 4 2 5 3" xfId="15655"/>
    <cellStyle name="RowTitles1-Detail 3 2 2 4 2 6" xfId="15656"/>
    <cellStyle name="RowTitles1-Detail 3 2 2 4 2 6 2" xfId="15657"/>
    <cellStyle name="RowTitles1-Detail 3 2 2 4 2 6 2 2" xfId="15658"/>
    <cellStyle name="RowTitles1-Detail 3 2 2 4 3" xfId="15659"/>
    <cellStyle name="RowTitles1-Detail 3 2 2 4 3 2" xfId="15660"/>
    <cellStyle name="RowTitles1-Detail 3 2 2 4 3 2 2" xfId="15661"/>
    <cellStyle name="RowTitles1-Detail 3 2 2 4 3 2 2 2" xfId="15662"/>
    <cellStyle name="RowTitles1-Detail 3 2 2 4 3 2 2 2 2" xfId="15663"/>
    <cellStyle name="RowTitles1-Detail 3 2 2 4 3 2 2 3" xfId="15664"/>
    <cellStyle name="RowTitles1-Detail 3 2 2 4 3 2 3" xfId="15665"/>
    <cellStyle name="RowTitles1-Detail 3 2 2 4 3 2 3 2" xfId="15666"/>
    <cellStyle name="RowTitles1-Detail 3 2 2 4 3 2 3 2 2" xfId="15667"/>
    <cellStyle name="RowTitles1-Detail 3 2 2 4 3 2 4" xfId="15668"/>
    <cellStyle name="RowTitles1-Detail 3 2 2 4 3 2 4 2" xfId="15669"/>
    <cellStyle name="RowTitles1-Detail 3 2 2 4 3 2 5" xfId="15670"/>
    <cellStyle name="RowTitles1-Detail 3 2 2 4 3 3" xfId="15671"/>
    <cellStyle name="RowTitles1-Detail 3 2 2 4 3 3 2" xfId="15672"/>
    <cellStyle name="RowTitles1-Detail 3 2 2 4 3 3 2 2" xfId="15673"/>
    <cellStyle name="RowTitles1-Detail 3 2 2 4 3 3 2 2 2" xfId="15674"/>
    <cellStyle name="RowTitles1-Detail 3 2 2 4 3 3 2 3" xfId="15675"/>
    <cellStyle name="RowTitles1-Detail 3 2 2 4 3 3 3" xfId="15676"/>
    <cellStyle name="RowTitles1-Detail 3 2 2 4 3 3 3 2" xfId="15677"/>
    <cellStyle name="RowTitles1-Detail 3 2 2 4 3 3 3 2 2" xfId="15678"/>
    <cellStyle name="RowTitles1-Detail 3 2 2 4 3 3 4" xfId="15679"/>
    <cellStyle name="RowTitles1-Detail 3 2 2 4 3 3 4 2" xfId="15680"/>
    <cellStyle name="RowTitles1-Detail 3 2 2 4 3 3 5" xfId="15681"/>
    <cellStyle name="RowTitles1-Detail 3 2 2 4 3 4" xfId="15682"/>
    <cellStyle name="RowTitles1-Detail 3 2 2 4 3 4 2" xfId="15683"/>
    <cellStyle name="RowTitles1-Detail 3 2 2 4 3 5" xfId="15684"/>
    <cellStyle name="RowTitles1-Detail 3 2 2 4 3 5 2" xfId="15685"/>
    <cellStyle name="RowTitles1-Detail 3 2 2 4 3 5 2 2" xfId="15686"/>
    <cellStyle name="RowTitles1-Detail 3 2 2 4 3 6" xfId="15687"/>
    <cellStyle name="RowTitles1-Detail 3 2 2 4 3 6 2" xfId="15688"/>
    <cellStyle name="RowTitles1-Detail 3 2 2 4 3 7" xfId="15689"/>
    <cellStyle name="RowTitles1-Detail 3 2 2 4 4" xfId="15690"/>
    <cellStyle name="RowTitles1-Detail 3 2 2 4 4 2" xfId="15691"/>
    <cellStyle name="RowTitles1-Detail 3 2 2 4 4 2 2" xfId="15692"/>
    <cellStyle name="RowTitles1-Detail 3 2 2 4 4 2 2 2" xfId="15693"/>
    <cellStyle name="RowTitles1-Detail 3 2 2 4 4 2 2 2 2" xfId="15694"/>
    <cellStyle name="RowTitles1-Detail 3 2 2 4 4 2 2 3" xfId="15695"/>
    <cellStyle name="RowTitles1-Detail 3 2 2 4 4 2 3" xfId="15696"/>
    <cellStyle name="RowTitles1-Detail 3 2 2 4 4 2 3 2" xfId="15697"/>
    <cellStyle name="RowTitles1-Detail 3 2 2 4 4 2 3 2 2" xfId="15698"/>
    <cellStyle name="RowTitles1-Detail 3 2 2 4 4 2 4" xfId="15699"/>
    <cellStyle name="RowTitles1-Detail 3 2 2 4 4 2 4 2" xfId="15700"/>
    <cellStyle name="RowTitles1-Detail 3 2 2 4 4 2 5" xfId="15701"/>
    <cellStyle name="RowTitles1-Detail 3 2 2 4 4 3" xfId="15702"/>
    <cellStyle name="RowTitles1-Detail 3 2 2 4 4 3 2" xfId="15703"/>
    <cellStyle name="RowTitles1-Detail 3 2 2 4 4 3 2 2" xfId="15704"/>
    <cellStyle name="RowTitles1-Detail 3 2 2 4 4 3 2 2 2" xfId="15705"/>
    <cellStyle name="RowTitles1-Detail 3 2 2 4 4 3 2 3" xfId="15706"/>
    <cellStyle name="RowTitles1-Detail 3 2 2 4 4 3 3" xfId="15707"/>
    <cellStyle name="RowTitles1-Detail 3 2 2 4 4 3 3 2" xfId="15708"/>
    <cellStyle name="RowTitles1-Detail 3 2 2 4 4 3 3 2 2" xfId="15709"/>
    <cellStyle name="RowTitles1-Detail 3 2 2 4 4 3 4" xfId="15710"/>
    <cellStyle name="RowTitles1-Detail 3 2 2 4 4 3 4 2" xfId="15711"/>
    <cellStyle name="RowTitles1-Detail 3 2 2 4 4 3 5" xfId="15712"/>
    <cellStyle name="RowTitles1-Detail 3 2 2 4 4 4" xfId="15713"/>
    <cellStyle name="RowTitles1-Detail 3 2 2 4 4 4 2" xfId="15714"/>
    <cellStyle name="RowTitles1-Detail 3 2 2 4 4 5" xfId="15715"/>
    <cellStyle name="RowTitles1-Detail 3 2 2 4 4 5 2" xfId="15716"/>
    <cellStyle name="RowTitles1-Detail 3 2 2 4 4 5 2 2" xfId="15717"/>
    <cellStyle name="RowTitles1-Detail 3 2 2 4 4 5 3" xfId="15718"/>
    <cellStyle name="RowTitles1-Detail 3 2 2 4 4 6" xfId="15719"/>
    <cellStyle name="RowTitles1-Detail 3 2 2 4 4 6 2" xfId="15720"/>
    <cellStyle name="RowTitles1-Detail 3 2 2 4 4 6 2 2" xfId="15721"/>
    <cellStyle name="RowTitles1-Detail 3 2 2 4 4 7" xfId="15722"/>
    <cellStyle name="RowTitles1-Detail 3 2 2 4 4 7 2" xfId="15723"/>
    <cellStyle name="RowTitles1-Detail 3 2 2 4 4 8" xfId="15724"/>
    <cellStyle name="RowTitles1-Detail 3 2 2 4 5" xfId="15725"/>
    <cellStyle name="RowTitles1-Detail 3 2 2 4 5 2" xfId="15726"/>
    <cellStyle name="RowTitles1-Detail 3 2 2 4 5 2 2" xfId="15727"/>
    <cellStyle name="RowTitles1-Detail 3 2 2 4 5 2 2 2" xfId="15728"/>
    <cellStyle name="RowTitles1-Detail 3 2 2 4 5 2 2 2 2" xfId="15729"/>
    <cellStyle name="RowTitles1-Detail 3 2 2 4 5 2 2 3" xfId="15730"/>
    <cellStyle name="RowTitles1-Detail 3 2 2 4 5 2 3" xfId="15731"/>
    <cellStyle name="RowTitles1-Detail 3 2 2 4 5 2 3 2" xfId="15732"/>
    <cellStyle name="RowTitles1-Detail 3 2 2 4 5 2 3 2 2" xfId="15733"/>
    <cellStyle name="RowTitles1-Detail 3 2 2 4 5 2 4" xfId="15734"/>
    <cellStyle name="RowTitles1-Detail 3 2 2 4 5 2 4 2" xfId="15735"/>
    <cellStyle name="RowTitles1-Detail 3 2 2 4 5 2 5" xfId="15736"/>
    <cellStyle name="RowTitles1-Detail 3 2 2 4 5 3" xfId="15737"/>
    <cellStyle name="RowTitles1-Detail 3 2 2 4 5 3 2" xfId="15738"/>
    <cellStyle name="RowTitles1-Detail 3 2 2 4 5 3 2 2" xfId="15739"/>
    <cellStyle name="RowTitles1-Detail 3 2 2 4 5 3 2 2 2" xfId="15740"/>
    <cellStyle name="RowTitles1-Detail 3 2 2 4 5 3 2 3" xfId="15741"/>
    <cellStyle name="RowTitles1-Detail 3 2 2 4 5 3 3" xfId="15742"/>
    <cellStyle name="RowTitles1-Detail 3 2 2 4 5 3 3 2" xfId="15743"/>
    <cellStyle name="RowTitles1-Detail 3 2 2 4 5 3 3 2 2" xfId="15744"/>
    <cellStyle name="RowTitles1-Detail 3 2 2 4 5 3 4" xfId="15745"/>
    <cellStyle name="RowTitles1-Detail 3 2 2 4 5 3 4 2" xfId="15746"/>
    <cellStyle name="RowTitles1-Detail 3 2 2 4 5 3 5" xfId="15747"/>
    <cellStyle name="RowTitles1-Detail 3 2 2 4 5 4" xfId="15748"/>
    <cellStyle name="RowTitles1-Detail 3 2 2 4 5 4 2" xfId="15749"/>
    <cellStyle name="RowTitles1-Detail 3 2 2 4 5 4 2 2" xfId="15750"/>
    <cellStyle name="RowTitles1-Detail 3 2 2 4 5 4 3" xfId="15751"/>
    <cellStyle name="RowTitles1-Detail 3 2 2 4 5 5" xfId="15752"/>
    <cellStyle name="RowTitles1-Detail 3 2 2 4 5 5 2" xfId="15753"/>
    <cellStyle name="RowTitles1-Detail 3 2 2 4 5 5 2 2" xfId="15754"/>
    <cellStyle name="RowTitles1-Detail 3 2 2 4 5 6" xfId="15755"/>
    <cellStyle name="RowTitles1-Detail 3 2 2 4 5 6 2" xfId="15756"/>
    <cellStyle name="RowTitles1-Detail 3 2 2 4 5 7" xfId="15757"/>
    <cellStyle name="RowTitles1-Detail 3 2 2 4 6" xfId="15758"/>
    <cellStyle name="RowTitles1-Detail 3 2 2 4 6 2" xfId="15759"/>
    <cellStyle name="RowTitles1-Detail 3 2 2 4 6 2 2" xfId="15760"/>
    <cellStyle name="RowTitles1-Detail 3 2 2 4 6 2 2 2" xfId="15761"/>
    <cellStyle name="RowTitles1-Detail 3 2 2 4 6 2 2 2 2" xfId="15762"/>
    <cellStyle name="RowTitles1-Detail 3 2 2 4 6 2 2 3" xfId="15763"/>
    <cellStyle name="RowTitles1-Detail 3 2 2 4 6 2 3" xfId="15764"/>
    <cellStyle name="RowTitles1-Detail 3 2 2 4 6 2 3 2" xfId="15765"/>
    <cellStyle name="RowTitles1-Detail 3 2 2 4 6 2 3 2 2" xfId="15766"/>
    <cellStyle name="RowTitles1-Detail 3 2 2 4 6 2 4" xfId="15767"/>
    <cellStyle name="RowTitles1-Detail 3 2 2 4 6 2 4 2" xfId="15768"/>
    <cellStyle name="RowTitles1-Detail 3 2 2 4 6 2 5" xfId="15769"/>
    <cellStyle name="RowTitles1-Detail 3 2 2 4 6 3" xfId="15770"/>
    <cellStyle name="RowTitles1-Detail 3 2 2 4 6 3 2" xfId="15771"/>
    <cellStyle name="RowTitles1-Detail 3 2 2 4 6 3 2 2" xfId="15772"/>
    <cellStyle name="RowTitles1-Detail 3 2 2 4 6 3 2 2 2" xfId="15773"/>
    <cellStyle name="RowTitles1-Detail 3 2 2 4 6 3 2 3" xfId="15774"/>
    <cellStyle name="RowTitles1-Detail 3 2 2 4 6 3 3" xfId="15775"/>
    <cellStyle name="RowTitles1-Detail 3 2 2 4 6 3 3 2" xfId="15776"/>
    <cellStyle name="RowTitles1-Detail 3 2 2 4 6 3 3 2 2" xfId="15777"/>
    <cellStyle name="RowTitles1-Detail 3 2 2 4 6 3 4" xfId="15778"/>
    <cellStyle name="RowTitles1-Detail 3 2 2 4 6 3 4 2" xfId="15779"/>
    <cellStyle name="RowTitles1-Detail 3 2 2 4 6 3 5" xfId="15780"/>
    <cellStyle name="RowTitles1-Detail 3 2 2 4 6 4" xfId="15781"/>
    <cellStyle name="RowTitles1-Detail 3 2 2 4 6 4 2" xfId="15782"/>
    <cellStyle name="RowTitles1-Detail 3 2 2 4 6 4 2 2" xfId="15783"/>
    <cellStyle name="RowTitles1-Detail 3 2 2 4 6 4 3" xfId="15784"/>
    <cellStyle name="RowTitles1-Detail 3 2 2 4 6 5" xfId="15785"/>
    <cellStyle name="RowTitles1-Detail 3 2 2 4 6 5 2" xfId="15786"/>
    <cellStyle name="RowTitles1-Detail 3 2 2 4 6 5 2 2" xfId="15787"/>
    <cellStyle name="RowTitles1-Detail 3 2 2 4 6 6" xfId="15788"/>
    <cellStyle name="RowTitles1-Detail 3 2 2 4 6 6 2" xfId="15789"/>
    <cellStyle name="RowTitles1-Detail 3 2 2 4 6 7" xfId="15790"/>
    <cellStyle name="RowTitles1-Detail 3 2 2 4 7" xfId="15791"/>
    <cellStyle name="RowTitles1-Detail 3 2 2 4 7 2" xfId="15792"/>
    <cellStyle name="RowTitles1-Detail 3 2 2 4 7 2 2" xfId="15793"/>
    <cellStyle name="RowTitles1-Detail 3 2 2 4 7 2 2 2" xfId="15794"/>
    <cellStyle name="RowTitles1-Detail 3 2 2 4 7 2 3" xfId="15795"/>
    <cellStyle name="RowTitles1-Detail 3 2 2 4 7 3" xfId="15796"/>
    <cellStyle name="RowTitles1-Detail 3 2 2 4 7 3 2" xfId="15797"/>
    <cellStyle name="RowTitles1-Detail 3 2 2 4 7 3 2 2" xfId="15798"/>
    <cellStyle name="RowTitles1-Detail 3 2 2 4 7 4" xfId="15799"/>
    <cellStyle name="RowTitles1-Detail 3 2 2 4 7 4 2" xfId="15800"/>
    <cellStyle name="RowTitles1-Detail 3 2 2 4 7 5" xfId="15801"/>
    <cellStyle name="RowTitles1-Detail 3 2 2 4 8" xfId="15802"/>
    <cellStyle name="RowTitles1-Detail 3 2 2 4 8 2" xfId="15803"/>
    <cellStyle name="RowTitles1-Detail 3 2 2 4 9" xfId="15804"/>
    <cellStyle name="RowTitles1-Detail 3 2 2 4 9 2" xfId="15805"/>
    <cellStyle name="RowTitles1-Detail 3 2 2 4 9 2 2" xfId="15806"/>
    <cellStyle name="RowTitles1-Detail 3 2 2 4_STUD aligned by INSTIT" xfId="15807"/>
    <cellStyle name="RowTitles1-Detail 3 2 2 5" xfId="15808"/>
    <cellStyle name="RowTitles1-Detail 3 2 2 5 2" xfId="15809"/>
    <cellStyle name="RowTitles1-Detail 3 2 2 5 2 2" xfId="15810"/>
    <cellStyle name="RowTitles1-Detail 3 2 2 5 2 2 2" xfId="15811"/>
    <cellStyle name="RowTitles1-Detail 3 2 2 5 2 2 2 2" xfId="15812"/>
    <cellStyle name="RowTitles1-Detail 3 2 2 5 2 2 3" xfId="15813"/>
    <cellStyle name="RowTitles1-Detail 3 2 2 5 2 3" xfId="15814"/>
    <cellStyle name="RowTitles1-Detail 3 2 2 5 2 3 2" xfId="15815"/>
    <cellStyle name="RowTitles1-Detail 3 2 2 5 2 3 2 2" xfId="15816"/>
    <cellStyle name="RowTitles1-Detail 3 2 2 5 2 4" xfId="15817"/>
    <cellStyle name="RowTitles1-Detail 3 2 2 5 2 4 2" xfId="15818"/>
    <cellStyle name="RowTitles1-Detail 3 2 2 5 2 5" xfId="15819"/>
    <cellStyle name="RowTitles1-Detail 3 2 2 5 3" xfId="15820"/>
    <cellStyle name="RowTitles1-Detail 3 2 2 5 3 2" xfId="15821"/>
    <cellStyle name="RowTitles1-Detail 3 2 2 5 3 2 2" xfId="15822"/>
    <cellStyle name="RowTitles1-Detail 3 2 2 5 3 2 2 2" xfId="15823"/>
    <cellStyle name="RowTitles1-Detail 3 2 2 5 3 2 3" xfId="15824"/>
    <cellStyle name="RowTitles1-Detail 3 2 2 5 3 3" xfId="15825"/>
    <cellStyle name="RowTitles1-Detail 3 2 2 5 3 3 2" xfId="15826"/>
    <cellStyle name="RowTitles1-Detail 3 2 2 5 3 3 2 2" xfId="15827"/>
    <cellStyle name="RowTitles1-Detail 3 2 2 5 3 4" xfId="15828"/>
    <cellStyle name="RowTitles1-Detail 3 2 2 5 3 4 2" xfId="15829"/>
    <cellStyle name="RowTitles1-Detail 3 2 2 5 3 5" xfId="15830"/>
    <cellStyle name="RowTitles1-Detail 3 2 2 5 4" xfId="15831"/>
    <cellStyle name="RowTitles1-Detail 3 2 2 5 4 2" xfId="15832"/>
    <cellStyle name="RowTitles1-Detail 3 2 2 5 5" xfId="15833"/>
    <cellStyle name="RowTitles1-Detail 3 2 2 5 5 2" xfId="15834"/>
    <cellStyle name="RowTitles1-Detail 3 2 2 5 5 2 2" xfId="15835"/>
    <cellStyle name="RowTitles1-Detail 3 2 2 5 5 3" xfId="15836"/>
    <cellStyle name="RowTitles1-Detail 3 2 2 5 6" xfId="15837"/>
    <cellStyle name="RowTitles1-Detail 3 2 2 5 6 2" xfId="15838"/>
    <cellStyle name="RowTitles1-Detail 3 2 2 5 6 2 2" xfId="15839"/>
    <cellStyle name="RowTitles1-Detail 3 2 2 6" xfId="15840"/>
    <cellStyle name="RowTitles1-Detail 3 2 2 6 2" xfId="15841"/>
    <cellStyle name="RowTitles1-Detail 3 2 2 6 2 2" xfId="15842"/>
    <cellStyle name="RowTitles1-Detail 3 2 2 6 2 2 2" xfId="15843"/>
    <cellStyle name="RowTitles1-Detail 3 2 2 6 2 2 2 2" xfId="15844"/>
    <cellStyle name="RowTitles1-Detail 3 2 2 6 2 2 3" xfId="15845"/>
    <cellStyle name="RowTitles1-Detail 3 2 2 6 2 3" xfId="15846"/>
    <cellStyle name="RowTitles1-Detail 3 2 2 6 2 3 2" xfId="15847"/>
    <cellStyle name="RowTitles1-Detail 3 2 2 6 2 3 2 2" xfId="15848"/>
    <cellStyle name="RowTitles1-Detail 3 2 2 6 2 4" xfId="15849"/>
    <cellStyle name="RowTitles1-Detail 3 2 2 6 2 4 2" xfId="15850"/>
    <cellStyle name="RowTitles1-Detail 3 2 2 6 2 5" xfId="15851"/>
    <cellStyle name="RowTitles1-Detail 3 2 2 6 3" xfId="15852"/>
    <cellStyle name="RowTitles1-Detail 3 2 2 6 3 2" xfId="15853"/>
    <cellStyle name="RowTitles1-Detail 3 2 2 6 3 2 2" xfId="15854"/>
    <cellStyle name="RowTitles1-Detail 3 2 2 6 3 2 2 2" xfId="15855"/>
    <cellStyle name="RowTitles1-Detail 3 2 2 6 3 2 3" xfId="15856"/>
    <cellStyle name="RowTitles1-Detail 3 2 2 6 3 3" xfId="15857"/>
    <cellStyle name="RowTitles1-Detail 3 2 2 6 3 3 2" xfId="15858"/>
    <cellStyle name="RowTitles1-Detail 3 2 2 6 3 3 2 2" xfId="15859"/>
    <cellStyle name="RowTitles1-Detail 3 2 2 6 3 4" xfId="15860"/>
    <cellStyle name="RowTitles1-Detail 3 2 2 6 3 4 2" xfId="15861"/>
    <cellStyle name="RowTitles1-Detail 3 2 2 6 3 5" xfId="15862"/>
    <cellStyle name="RowTitles1-Detail 3 2 2 6 4" xfId="15863"/>
    <cellStyle name="RowTitles1-Detail 3 2 2 6 4 2" xfId="15864"/>
    <cellStyle name="RowTitles1-Detail 3 2 2 6 5" xfId="15865"/>
    <cellStyle name="RowTitles1-Detail 3 2 2 6 5 2" xfId="15866"/>
    <cellStyle name="RowTitles1-Detail 3 2 2 6 5 2 2" xfId="15867"/>
    <cellStyle name="RowTitles1-Detail 3 2 2 6 6" xfId="15868"/>
    <cellStyle name="RowTitles1-Detail 3 2 2 6 6 2" xfId="15869"/>
    <cellStyle name="RowTitles1-Detail 3 2 2 6 7" xfId="15870"/>
    <cellStyle name="RowTitles1-Detail 3 2 2 7" xfId="15871"/>
    <cellStyle name="RowTitles1-Detail 3 2 2 7 2" xfId="15872"/>
    <cellStyle name="RowTitles1-Detail 3 2 2 7 2 2" xfId="15873"/>
    <cellStyle name="RowTitles1-Detail 3 2 2 7 2 2 2" xfId="15874"/>
    <cellStyle name="RowTitles1-Detail 3 2 2 7 2 2 2 2" xfId="15875"/>
    <cellStyle name="RowTitles1-Detail 3 2 2 7 2 2 3" xfId="15876"/>
    <cellStyle name="RowTitles1-Detail 3 2 2 7 2 3" xfId="15877"/>
    <cellStyle name="RowTitles1-Detail 3 2 2 7 2 3 2" xfId="15878"/>
    <cellStyle name="RowTitles1-Detail 3 2 2 7 2 3 2 2" xfId="15879"/>
    <cellStyle name="RowTitles1-Detail 3 2 2 7 2 4" xfId="15880"/>
    <cellStyle name="RowTitles1-Detail 3 2 2 7 2 4 2" xfId="15881"/>
    <cellStyle name="RowTitles1-Detail 3 2 2 7 2 5" xfId="15882"/>
    <cellStyle name="RowTitles1-Detail 3 2 2 7 3" xfId="15883"/>
    <cellStyle name="RowTitles1-Detail 3 2 2 7 3 2" xfId="15884"/>
    <cellStyle name="RowTitles1-Detail 3 2 2 7 3 2 2" xfId="15885"/>
    <cellStyle name="RowTitles1-Detail 3 2 2 7 3 2 2 2" xfId="15886"/>
    <cellStyle name="RowTitles1-Detail 3 2 2 7 3 2 3" xfId="15887"/>
    <cellStyle name="RowTitles1-Detail 3 2 2 7 3 3" xfId="15888"/>
    <cellStyle name="RowTitles1-Detail 3 2 2 7 3 3 2" xfId="15889"/>
    <cellStyle name="RowTitles1-Detail 3 2 2 7 3 3 2 2" xfId="15890"/>
    <cellStyle name="RowTitles1-Detail 3 2 2 7 3 4" xfId="15891"/>
    <cellStyle name="RowTitles1-Detail 3 2 2 7 3 4 2" xfId="15892"/>
    <cellStyle name="RowTitles1-Detail 3 2 2 7 3 5" xfId="15893"/>
    <cellStyle name="RowTitles1-Detail 3 2 2 7 4" xfId="15894"/>
    <cellStyle name="RowTitles1-Detail 3 2 2 7 4 2" xfId="15895"/>
    <cellStyle name="RowTitles1-Detail 3 2 2 7 5" xfId="15896"/>
    <cellStyle name="RowTitles1-Detail 3 2 2 7 5 2" xfId="15897"/>
    <cellStyle name="RowTitles1-Detail 3 2 2 7 5 2 2" xfId="15898"/>
    <cellStyle name="RowTitles1-Detail 3 2 2 7 5 3" xfId="15899"/>
    <cellStyle name="RowTitles1-Detail 3 2 2 7 6" xfId="15900"/>
    <cellStyle name="RowTitles1-Detail 3 2 2 7 6 2" xfId="15901"/>
    <cellStyle name="RowTitles1-Detail 3 2 2 7 6 2 2" xfId="15902"/>
    <cellStyle name="RowTitles1-Detail 3 2 2 7 7" xfId="15903"/>
    <cellStyle name="RowTitles1-Detail 3 2 2 7 7 2" xfId="15904"/>
    <cellStyle name="RowTitles1-Detail 3 2 2 7 8" xfId="15905"/>
    <cellStyle name="RowTitles1-Detail 3 2 2 8" xfId="15906"/>
    <cellStyle name="RowTitles1-Detail 3 2 2 8 2" xfId="15907"/>
    <cellStyle name="RowTitles1-Detail 3 2 2 8 2 2" xfId="15908"/>
    <cellStyle name="RowTitles1-Detail 3 2 2 8 2 2 2" xfId="15909"/>
    <cellStyle name="RowTitles1-Detail 3 2 2 8 2 2 2 2" xfId="15910"/>
    <cellStyle name="RowTitles1-Detail 3 2 2 8 2 2 3" xfId="15911"/>
    <cellStyle name="RowTitles1-Detail 3 2 2 8 2 3" xfId="15912"/>
    <cellStyle name="RowTitles1-Detail 3 2 2 8 2 3 2" xfId="15913"/>
    <cellStyle name="RowTitles1-Detail 3 2 2 8 2 3 2 2" xfId="15914"/>
    <cellStyle name="RowTitles1-Detail 3 2 2 8 2 4" xfId="15915"/>
    <cellStyle name="RowTitles1-Detail 3 2 2 8 2 4 2" xfId="15916"/>
    <cellStyle name="RowTitles1-Detail 3 2 2 8 2 5" xfId="15917"/>
    <cellStyle name="RowTitles1-Detail 3 2 2 8 3" xfId="15918"/>
    <cellStyle name="RowTitles1-Detail 3 2 2 8 3 2" xfId="15919"/>
    <cellStyle name="RowTitles1-Detail 3 2 2 8 3 2 2" xfId="15920"/>
    <cellStyle name="RowTitles1-Detail 3 2 2 8 3 2 2 2" xfId="15921"/>
    <cellStyle name="RowTitles1-Detail 3 2 2 8 3 2 3" xfId="15922"/>
    <cellStyle name="RowTitles1-Detail 3 2 2 8 3 3" xfId="15923"/>
    <cellStyle name="RowTitles1-Detail 3 2 2 8 3 3 2" xfId="15924"/>
    <cellStyle name="RowTitles1-Detail 3 2 2 8 3 3 2 2" xfId="15925"/>
    <cellStyle name="RowTitles1-Detail 3 2 2 8 3 4" xfId="15926"/>
    <cellStyle name="RowTitles1-Detail 3 2 2 8 3 4 2" xfId="15927"/>
    <cellStyle name="RowTitles1-Detail 3 2 2 8 3 5" xfId="15928"/>
    <cellStyle name="RowTitles1-Detail 3 2 2 8 4" xfId="15929"/>
    <cellStyle name="RowTitles1-Detail 3 2 2 8 4 2" xfId="15930"/>
    <cellStyle name="RowTitles1-Detail 3 2 2 8 4 2 2" xfId="15931"/>
    <cellStyle name="RowTitles1-Detail 3 2 2 8 4 3" xfId="15932"/>
    <cellStyle name="RowTitles1-Detail 3 2 2 8 5" xfId="15933"/>
    <cellStyle name="RowTitles1-Detail 3 2 2 8 5 2" xfId="15934"/>
    <cellStyle name="RowTitles1-Detail 3 2 2 8 5 2 2" xfId="15935"/>
    <cellStyle name="RowTitles1-Detail 3 2 2 8 6" xfId="15936"/>
    <cellStyle name="RowTitles1-Detail 3 2 2 8 6 2" xfId="15937"/>
    <cellStyle name="RowTitles1-Detail 3 2 2 8 7" xfId="15938"/>
    <cellStyle name="RowTitles1-Detail 3 2 2 9" xfId="15939"/>
    <cellStyle name="RowTitles1-Detail 3 2 2 9 2" xfId="15940"/>
    <cellStyle name="RowTitles1-Detail 3 2 2 9 2 2" xfId="15941"/>
    <cellStyle name="RowTitles1-Detail 3 2 2 9 2 2 2" xfId="15942"/>
    <cellStyle name="RowTitles1-Detail 3 2 2 9 2 2 2 2" xfId="15943"/>
    <cellStyle name="RowTitles1-Detail 3 2 2 9 2 2 3" xfId="15944"/>
    <cellStyle name="RowTitles1-Detail 3 2 2 9 2 3" xfId="15945"/>
    <cellStyle name="RowTitles1-Detail 3 2 2 9 2 3 2" xfId="15946"/>
    <cellStyle name="RowTitles1-Detail 3 2 2 9 2 3 2 2" xfId="15947"/>
    <cellStyle name="RowTitles1-Detail 3 2 2 9 2 4" xfId="15948"/>
    <cellStyle name="RowTitles1-Detail 3 2 2 9 2 4 2" xfId="15949"/>
    <cellStyle name="RowTitles1-Detail 3 2 2 9 2 5" xfId="15950"/>
    <cellStyle name="RowTitles1-Detail 3 2 2 9 3" xfId="15951"/>
    <cellStyle name="RowTitles1-Detail 3 2 2 9 3 2" xfId="15952"/>
    <cellStyle name="RowTitles1-Detail 3 2 2 9 3 2 2" xfId="15953"/>
    <cellStyle name="RowTitles1-Detail 3 2 2 9 3 2 2 2" xfId="15954"/>
    <cellStyle name="RowTitles1-Detail 3 2 2 9 3 2 3" xfId="15955"/>
    <cellStyle name="RowTitles1-Detail 3 2 2 9 3 3" xfId="15956"/>
    <cellStyle name="RowTitles1-Detail 3 2 2 9 3 3 2" xfId="15957"/>
    <cellStyle name="RowTitles1-Detail 3 2 2 9 3 3 2 2" xfId="15958"/>
    <cellStyle name="RowTitles1-Detail 3 2 2 9 3 4" xfId="15959"/>
    <cellStyle name="RowTitles1-Detail 3 2 2 9 3 4 2" xfId="15960"/>
    <cellStyle name="RowTitles1-Detail 3 2 2 9 3 5" xfId="15961"/>
    <cellStyle name="RowTitles1-Detail 3 2 2 9 4" xfId="15962"/>
    <cellStyle name="RowTitles1-Detail 3 2 2 9 4 2" xfId="15963"/>
    <cellStyle name="RowTitles1-Detail 3 2 2 9 4 2 2" xfId="15964"/>
    <cellStyle name="RowTitles1-Detail 3 2 2 9 4 3" xfId="15965"/>
    <cellStyle name="RowTitles1-Detail 3 2 2 9 5" xfId="15966"/>
    <cellStyle name="RowTitles1-Detail 3 2 2 9 5 2" xfId="15967"/>
    <cellStyle name="RowTitles1-Detail 3 2 2 9 5 2 2" xfId="15968"/>
    <cellStyle name="RowTitles1-Detail 3 2 2 9 6" xfId="15969"/>
    <cellStyle name="RowTitles1-Detail 3 2 2 9 6 2" xfId="15970"/>
    <cellStyle name="RowTitles1-Detail 3 2 2 9 7" xfId="15971"/>
    <cellStyle name="RowTitles1-Detail 3 2 2_STUD aligned by INSTIT" xfId="15972"/>
    <cellStyle name="RowTitles1-Detail 3 2 3" xfId="15973"/>
    <cellStyle name="RowTitles1-Detail 3 2 3 2" xfId="15974"/>
    <cellStyle name="RowTitles1-Detail 3 2 3 2 2" xfId="15975"/>
    <cellStyle name="RowTitles1-Detail 3 2 3 2 2 2" xfId="15976"/>
    <cellStyle name="RowTitles1-Detail 3 2 3 2 2 2 2" xfId="15977"/>
    <cellStyle name="RowTitles1-Detail 3 2 3 2 2 2 2 2" xfId="15978"/>
    <cellStyle name="RowTitles1-Detail 3 2 3 2 2 2 3" xfId="15979"/>
    <cellStyle name="RowTitles1-Detail 3 2 3 2 2 3" xfId="15980"/>
    <cellStyle name="RowTitles1-Detail 3 2 3 2 2 3 2" xfId="15981"/>
    <cellStyle name="RowTitles1-Detail 3 2 3 2 2 3 2 2" xfId="15982"/>
    <cellStyle name="RowTitles1-Detail 3 2 3 2 2 4" xfId="15983"/>
    <cellStyle name="RowTitles1-Detail 3 2 3 2 2 4 2" xfId="15984"/>
    <cellStyle name="RowTitles1-Detail 3 2 3 2 2 5" xfId="15985"/>
    <cellStyle name="RowTitles1-Detail 3 2 3 2 3" xfId="15986"/>
    <cellStyle name="RowTitles1-Detail 3 2 3 2 3 2" xfId="15987"/>
    <cellStyle name="RowTitles1-Detail 3 2 3 2 3 2 2" xfId="15988"/>
    <cellStyle name="RowTitles1-Detail 3 2 3 2 3 2 2 2" xfId="15989"/>
    <cellStyle name="RowTitles1-Detail 3 2 3 2 3 2 3" xfId="15990"/>
    <cellStyle name="RowTitles1-Detail 3 2 3 2 3 3" xfId="15991"/>
    <cellStyle name="RowTitles1-Detail 3 2 3 2 3 3 2" xfId="15992"/>
    <cellStyle name="RowTitles1-Detail 3 2 3 2 3 3 2 2" xfId="15993"/>
    <cellStyle name="RowTitles1-Detail 3 2 3 2 3 4" xfId="15994"/>
    <cellStyle name="RowTitles1-Detail 3 2 3 2 3 4 2" xfId="15995"/>
    <cellStyle name="RowTitles1-Detail 3 2 3 2 3 5" xfId="15996"/>
    <cellStyle name="RowTitles1-Detail 3 2 3 2 4" xfId="15997"/>
    <cellStyle name="RowTitles1-Detail 3 2 3 2 4 2" xfId="15998"/>
    <cellStyle name="RowTitles1-Detail 3 2 3 2 5" xfId="15999"/>
    <cellStyle name="RowTitles1-Detail 3 2 3 2 5 2" xfId="16000"/>
    <cellStyle name="RowTitles1-Detail 3 2 3 2 5 2 2" xfId="16001"/>
    <cellStyle name="RowTitles1-Detail 3 2 3 3" xfId="16002"/>
    <cellStyle name="RowTitles1-Detail 3 2 3 3 2" xfId="16003"/>
    <cellStyle name="RowTitles1-Detail 3 2 3 3 2 2" xfId="16004"/>
    <cellStyle name="RowTitles1-Detail 3 2 3 3 2 2 2" xfId="16005"/>
    <cellStyle name="RowTitles1-Detail 3 2 3 3 2 2 2 2" xfId="16006"/>
    <cellStyle name="RowTitles1-Detail 3 2 3 3 2 2 3" xfId="16007"/>
    <cellStyle name="RowTitles1-Detail 3 2 3 3 2 3" xfId="16008"/>
    <cellStyle name="RowTitles1-Detail 3 2 3 3 2 3 2" xfId="16009"/>
    <cellStyle name="RowTitles1-Detail 3 2 3 3 2 3 2 2" xfId="16010"/>
    <cellStyle name="RowTitles1-Detail 3 2 3 3 2 4" xfId="16011"/>
    <cellStyle name="RowTitles1-Detail 3 2 3 3 2 4 2" xfId="16012"/>
    <cellStyle name="RowTitles1-Detail 3 2 3 3 2 5" xfId="16013"/>
    <cellStyle name="RowTitles1-Detail 3 2 3 3 3" xfId="16014"/>
    <cellStyle name="RowTitles1-Detail 3 2 3 3 3 2" xfId="16015"/>
    <cellStyle name="RowTitles1-Detail 3 2 3 3 3 2 2" xfId="16016"/>
    <cellStyle name="RowTitles1-Detail 3 2 3 3 3 2 2 2" xfId="16017"/>
    <cellStyle name="RowTitles1-Detail 3 2 3 3 3 2 3" xfId="16018"/>
    <cellStyle name="RowTitles1-Detail 3 2 3 3 3 3" xfId="16019"/>
    <cellStyle name="RowTitles1-Detail 3 2 3 3 3 3 2" xfId="16020"/>
    <cellStyle name="RowTitles1-Detail 3 2 3 3 3 3 2 2" xfId="16021"/>
    <cellStyle name="RowTitles1-Detail 3 2 3 3 3 4" xfId="16022"/>
    <cellStyle name="RowTitles1-Detail 3 2 3 3 3 4 2" xfId="16023"/>
    <cellStyle name="RowTitles1-Detail 3 2 3 3 3 5" xfId="16024"/>
    <cellStyle name="RowTitles1-Detail 3 2 3 3 4" xfId="16025"/>
    <cellStyle name="RowTitles1-Detail 3 2 3 3 4 2" xfId="16026"/>
    <cellStyle name="RowTitles1-Detail 3 2 3 3 5" xfId="16027"/>
    <cellStyle name="RowTitles1-Detail 3 2 3 3 5 2" xfId="16028"/>
    <cellStyle name="RowTitles1-Detail 3 2 3 3 5 2 2" xfId="16029"/>
    <cellStyle name="RowTitles1-Detail 3 2 3 3 5 3" xfId="16030"/>
    <cellStyle name="RowTitles1-Detail 3 2 3 3 6" xfId="16031"/>
    <cellStyle name="RowTitles1-Detail 3 2 3 3 6 2" xfId="16032"/>
    <cellStyle name="RowTitles1-Detail 3 2 3 3 6 2 2" xfId="16033"/>
    <cellStyle name="RowTitles1-Detail 3 2 3 3 7" xfId="16034"/>
    <cellStyle name="RowTitles1-Detail 3 2 3 3 7 2" xfId="16035"/>
    <cellStyle name="RowTitles1-Detail 3 2 3 3 8" xfId="16036"/>
    <cellStyle name="RowTitles1-Detail 3 2 3 4" xfId="16037"/>
    <cellStyle name="RowTitles1-Detail 3 2 3 4 2" xfId="16038"/>
    <cellStyle name="RowTitles1-Detail 3 2 3 4 2 2" xfId="16039"/>
    <cellStyle name="RowTitles1-Detail 3 2 3 4 2 2 2" xfId="16040"/>
    <cellStyle name="RowTitles1-Detail 3 2 3 4 2 2 2 2" xfId="16041"/>
    <cellStyle name="RowTitles1-Detail 3 2 3 4 2 2 3" xfId="16042"/>
    <cellStyle name="RowTitles1-Detail 3 2 3 4 2 3" xfId="16043"/>
    <cellStyle name="RowTitles1-Detail 3 2 3 4 2 3 2" xfId="16044"/>
    <cellStyle name="RowTitles1-Detail 3 2 3 4 2 3 2 2" xfId="16045"/>
    <cellStyle name="RowTitles1-Detail 3 2 3 4 2 4" xfId="16046"/>
    <cellStyle name="RowTitles1-Detail 3 2 3 4 2 4 2" xfId="16047"/>
    <cellStyle name="RowTitles1-Detail 3 2 3 4 2 5" xfId="16048"/>
    <cellStyle name="RowTitles1-Detail 3 2 3 4 3" xfId="16049"/>
    <cellStyle name="RowTitles1-Detail 3 2 3 4 3 2" xfId="16050"/>
    <cellStyle name="RowTitles1-Detail 3 2 3 4 3 2 2" xfId="16051"/>
    <cellStyle name="RowTitles1-Detail 3 2 3 4 3 2 2 2" xfId="16052"/>
    <cellStyle name="RowTitles1-Detail 3 2 3 4 3 2 3" xfId="16053"/>
    <cellStyle name="RowTitles1-Detail 3 2 3 4 3 3" xfId="16054"/>
    <cellStyle name="RowTitles1-Detail 3 2 3 4 3 3 2" xfId="16055"/>
    <cellStyle name="RowTitles1-Detail 3 2 3 4 3 3 2 2" xfId="16056"/>
    <cellStyle name="RowTitles1-Detail 3 2 3 4 3 4" xfId="16057"/>
    <cellStyle name="RowTitles1-Detail 3 2 3 4 3 4 2" xfId="16058"/>
    <cellStyle name="RowTitles1-Detail 3 2 3 4 3 5" xfId="16059"/>
    <cellStyle name="RowTitles1-Detail 3 2 3 4 4" xfId="16060"/>
    <cellStyle name="RowTitles1-Detail 3 2 3 4 4 2" xfId="16061"/>
    <cellStyle name="RowTitles1-Detail 3 2 3 4 4 2 2" xfId="16062"/>
    <cellStyle name="RowTitles1-Detail 3 2 3 4 4 3" xfId="16063"/>
    <cellStyle name="RowTitles1-Detail 3 2 3 4 5" xfId="16064"/>
    <cellStyle name="RowTitles1-Detail 3 2 3 4 5 2" xfId="16065"/>
    <cellStyle name="RowTitles1-Detail 3 2 3 4 5 2 2" xfId="16066"/>
    <cellStyle name="RowTitles1-Detail 3 2 3 4 6" xfId="16067"/>
    <cellStyle name="RowTitles1-Detail 3 2 3 4 6 2" xfId="16068"/>
    <cellStyle name="RowTitles1-Detail 3 2 3 4 7" xfId="16069"/>
    <cellStyle name="RowTitles1-Detail 3 2 3 5" xfId="16070"/>
    <cellStyle name="RowTitles1-Detail 3 2 3 5 2" xfId="16071"/>
    <cellStyle name="RowTitles1-Detail 3 2 3 5 2 2" xfId="16072"/>
    <cellStyle name="RowTitles1-Detail 3 2 3 5 2 2 2" xfId="16073"/>
    <cellStyle name="RowTitles1-Detail 3 2 3 5 2 2 2 2" xfId="16074"/>
    <cellStyle name="RowTitles1-Detail 3 2 3 5 2 2 3" xfId="16075"/>
    <cellStyle name="RowTitles1-Detail 3 2 3 5 2 3" xfId="16076"/>
    <cellStyle name="RowTitles1-Detail 3 2 3 5 2 3 2" xfId="16077"/>
    <cellStyle name="RowTitles1-Detail 3 2 3 5 2 3 2 2" xfId="16078"/>
    <cellStyle name="RowTitles1-Detail 3 2 3 5 2 4" xfId="16079"/>
    <cellStyle name="RowTitles1-Detail 3 2 3 5 2 4 2" xfId="16080"/>
    <cellStyle name="RowTitles1-Detail 3 2 3 5 2 5" xfId="16081"/>
    <cellStyle name="RowTitles1-Detail 3 2 3 5 3" xfId="16082"/>
    <cellStyle name="RowTitles1-Detail 3 2 3 5 3 2" xfId="16083"/>
    <cellStyle name="RowTitles1-Detail 3 2 3 5 3 2 2" xfId="16084"/>
    <cellStyle name="RowTitles1-Detail 3 2 3 5 3 2 2 2" xfId="16085"/>
    <cellStyle name="RowTitles1-Detail 3 2 3 5 3 2 3" xfId="16086"/>
    <cellStyle name="RowTitles1-Detail 3 2 3 5 3 3" xfId="16087"/>
    <cellStyle name="RowTitles1-Detail 3 2 3 5 3 3 2" xfId="16088"/>
    <cellStyle name="RowTitles1-Detail 3 2 3 5 3 3 2 2" xfId="16089"/>
    <cellStyle name="RowTitles1-Detail 3 2 3 5 3 4" xfId="16090"/>
    <cellStyle name="RowTitles1-Detail 3 2 3 5 3 4 2" xfId="16091"/>
    <cellStyle name="RowTitles1-Detail 3 2 3 5 3 5" xfId="16092"/>
    <cellStyle name="RowTitles1-Detail 3 2 3 5 4" xfId="16093"/>
    <cellStyle name="RowTitles1-Detail 3 2 3 5 4 2" xfId="16094"/>
    <cellStyle name="RowTitles1-Detail 3 2 3 5 4 2 2" xfId="16095"/>
    <cellStyle name="RowTitles1-Detail 3 2 3 5 4 3" xfId="16096"/>
    <cellStyle name="RowTitles1-Detail 3 2 3 5 5" xfId="16097"/>
    <cellStyle name="RowTitles1-Detail 3 2 3 5 5 2" xfId="16098"/>
    <cellStyle name="RowTitles1-Detail 3 2 3 5 5 2 2" xfId="16099"/>
    <cellStyle name="RowTitles1-Detail 3 2 3 5 6" xfId="16100"/>
    <cellStyle name="RowTitles1-Detail 3 2 3 5 6 2" xfId="16101"/>
    <cellStyle name="RowTitles1-Detail 3 2 3 5 7" xfId="16102"/>
    <cellStyle name="RowTitles1-Detail 3 2 3 6" xfId="16103"/>
    <cellStyle name="RowTitles1-Detail 3 2 3 6 2" xfId="16104"/>
    <cellStyle name="RowTitles1-Detail 3 2 3 6 2 2" xfId="16105"/>
    <cellStyle name="RowTitles1-Detail 3 2 3 6 2 2 2" xfId="16106"/>
    <cellStyle name="RowTitles1-Detail 3 2 3 6 2 2 2 2" xfId="16107"/>
    <cellStyle name="RowTitles1-Detail 3 2 3 6 2 2 3" xfId="16108"/>
    <cellStyle name="RowTitles1-Detail 3 2 3 6 2 3" xfId="16109"/>
    <cellStyle name="RowTitles1-Detail 3 2 3 6 2 3 2" xfId="16110"/>
    <cellStyle name="RowTitles1-Detail 3 2 3 6 2 3 2 2" xfId="16111"/>
    <cellStyle name="RowTitles1-Detail 3 2 3 6 2 4" xfId="16112"/>
    <cellStyle name="RowTitles1-Detail 3 2 3 6 2 4 2" xfId="16113"/>
    <cellStyle name="RowTitles1-Detail 3 2 3 6 2 5" xfId="16114"/>
    <cellStyle name="RowTitles1-Detail 3 2 3 6 3" xfId="16115"/>
    <cellStyle name="RowTitles1-Detail 3 2 3 6 3 2" xfId="16116"/>
    <cellStyle name="RowTitles1-Detail 3 2 3 6 3 2 2" xfId="16117"/>
    <cellStyle name="RowTitles1-Detail 3 2 3 6 3 2 2 2" xfId="16118"/>
    <cellStyle name="RowTitles1-Detail 3 2 3 6 3 2 3" xfId="16119"/>
    <cellStyle name="RowTitles1-Detail 3 2 3 6 3 3" xfId="16120"/>
    <cellStyle name="RowTitles1-Detail 3 2 3 6 3 3 2" xfId="16121"/>
    <cellStyle name="RowTitles1-Detail 3 2 3 6 3 3 2 2" xfId="16122"/>
    <cellStyle name="RowTitles1-Detail 3 2 3 6 3 4" xfId="16123"/>
    <cellStyle name="RowTitles1-Detail 3 2 3 6 3 4 2" xfId="16124"/>
    <cellStyle name="RowTitles1-Detail 3 2 3 6 3 5" xfId="16125"/>
    <cellStyle name="RowTitles1-Detail 3 2 3 6 4" xfId="16126"/>
    <cellStyle name="RowTitles1-Detail 3 2 3 6 4 2" xfId="16127"/>
    <cellStyle name="RowTitles1-Detail 3 2 3 6 4 2 2" xfId="16128"/>
    <cellStyle name="RowTitles1-Detail 3 2 3 6 4 3" xfId="16129"/>
    <cellStyle name="RowTitles1-Detail 3 2 3 6 5" xfId="16130"/>
    <cellStyle name="RowTitles1-Detail 3 2 3 6 5 2" xfId="16131"/>
    <cellStyle name="RowTitles1-Detail 3 2 3 6 5 2 2" xfId="16132"/>
    <cellStyle name="RowTitles1-Detail 3 2 3 6 6" xfId="16133"/>
    <cellStyle name="RowTitles1-Detail 3 2 3 6 6 2" xfId="16134"/>
    <cellStyle name="RowTitles1-Detail 3 2 3 6 7" xfId="16135"/>
    <cellStyle name="RowTitles1-Detail 3 2 3 7" xfId="16136"/>
    <cellStyle name="RowTitles1-Detail 3 2 3 7 2" xfId="16137"/>
    <cellStyle name="RowTitles1-Detail 3 2 3 7 2 2" xfId="16138"/>
    <cellStyle name="RowTitles1-Detail 3 2 3 7 2 2 2" xfId="16139"/>
    <cellStyle name="RowTitles1-Detail 3 2 3 7 2 3" xfId="16140"/>
    <cellStyle name="RowTitles1-Detail 3 2 3 7 3" xfId="16141"/>
    <cellStyle name="RowTitles1-Detail 3 2 3 7 3 2" xfId="16142"/>
    <cellStyle name="RowTitles1-Detail 3 2 3 7 3 2 2" xfId="16143"/>
    <cellStyle name="RowTitles1-Detail 3 2 3 7 4" xfId="16144"/>
    <cellStyle name="RowTitles1-Detail 3 2 3 7 4 2" xfId="16145"/>
    <cellStyle name="RowTitles1-Detail 3 2 3 7 5" xfId="16146"/>
    <cellStyle name="RowTitles1-Detail 3 2 3 8" xfId="16147"/>
    <cellStyle name="RowTitles1-Detail 3 2 3 8 2" xfId="16148"/>
    <cellStyle name="RowTitles1-Detail 3 2 3 9" xfId="16149"/>
    <cellStyle name="RowTitles1-Detail 3 2 3 9 2" xfId="16150"/>
    <cellStyle name="RowTitles1-Detail 3 2 3 9 2 2" xfId="16151"/>
    <cellStyle name="RowTitles1-Detail 3 2 3_STUD aligned by INSTIT" xfId="16152"/>
    <cellStyle name="RowTitles1-Detail 3 2 4" xfId="16153"/>
    <cellStyle name="RowTitles1-Detail 3 2 4 2" xfId="16154"/>
    <cellStyle name="RowTitles1-Detail 3 2 4 2 2" xfId="16155"/>
    <cellStyle name="RowTitles1-Detail 3 2 4 2 2 2" xfId="16156"/>
    <cellStyle name="RowTitles1-Detail 3 2 4 2 2 2 2" xfId="16157"/>
    <cellStyle name="RowTitles1-Detail 3 2 4 2 2 2 2 2" xfId="16158"/>
    <cellStyle name="RowTitles1-Detail 3 2 4 2 2 2 3" xfId="16159"/>
    <cellStyle name="RowTitles1-Detail 3 2 4 2 2 3" xfId="16160"/>
    <cellStyle name="RowTitles1-Detail 3 2 4 2 2 3 2" xfId="16161"/>
    <cellStyle name="RowTitles1-Detail 3 2 4 2 2 3 2 2" xfId="16162"/>
    <cellStyle name="RowTitles1-Detail 3 2 4 2 2 4" xfId="16163"/>
    <cellStyle name="RowTitles1-Detail 3 2 4 2 2 4 2" xfId="16164"/>
    <cellStyle name="RowTitles1-Detail 3 2 4 2 2 5" xfId="16165"/>
    <cellStyle name="RowTitles1-Detail 3 2 4 2 3" xfId="16166"/>
    <cellStyle name="RowTitles1-Detail 3 2 4 2 3 2" xfId="16167"/>
    <cellStyle name="RowTitles1-Detail 3 2 4 2 3 2 2" xfId="16168"/>
    <cellStyle name="RowTitles1-Detail 3 2 4 2 3 2 2 2" xfId="16169"/>
    <cellStyle name="RowTitles1-Detail 3 2 4 2 3 2 3" xfId="16170"/>
    <cellStyle name="RowTitles1-Detail 3 2 4 2 3 3" xfId="16171"/>
    <cellStyle name="RowTitles1-Detail 3 2 4 2 3 3 2" xfId="16172"/>
    <cellStyle name="RowTitles1-Detail 3 2 4 2 3 3 2 2" xfId="16173"/>
    <cellStyle name="RowTitles1-Detail 3 2 4 2 3 4" xfId="16174"/>
    <cellStyle name="RowTitles1-Detail 3 2 4 2 3 4 2" xfId="16175"/>
    <cellStyle name="RowTitles1-Detail 3 2 4 2 3 5" xfId="16176"/>
    <cellStyle name="RowTitles1-Detail 3 2 4 2 4" xfId="16177"/>
    <cellStyle name="RowTitles1-Detail 3 2 4 2 4 2" xfId="16178"/>
    <cellStyle name="RowTitles1-Detail 3 2 4 2 5" xfId="16179"/>
    <cellStyle name="RowTitles1-Detail 3 2 4 2 5 2" xfId="16180"/>
    <cellStyle name="RowTitles1-Detail 3 2 4 2 5 2 2" xfId="16181"/>
    <cellStyle name="RowTitles1-Detail 3 2 4 2 5 3" xfId="16182"/>
    <cellStyle name="RowTitles1-Detail 3 2 4 2 6" xfId="16183"/>
    <cellStyle name="RowTitles1-Detail 3 2 4 2 6 2" xfId="16184"/>
    <cellStyle name="RowTitles1-Detail 3 2 4 2 6 2 2" xfId="16185"/>
    <cellStyle name="RowTitles1-Detail 3 2 4 2 7" xfId="16186"/>
    <cellStyle name="RowTitles1-Detail 3 2 4 2 7 2" xfId="16187"/>
    <cellStyle name="RowTitles1-Detail 3 2 4 2 8" xfId="16188"/>
    <cellStyle name="RowTitles1-Detail 3 2 4 3" xfId="16189"/>
    <cellStyle name="RowTitles1-Detail 3 2 4 3 2" xfId="16190"/>
    <cellStyle name="RowTitles1-Detail 3 2 4 3 2 2" xfId="16191"/>
    <cellStyle name="RowTitles1-Detail 3 2 4 3 2 2 2" xfId="16192"/>
    <cellStyle name="RowTitles1-Detail 3 2 4 3 2 2 2 2" xfId="16193"/>
    <cellStyle name="RowTitles1-Detail 3 2 4 3 2 2 3" xfId="16194"/>
    <cellStyle name="RowTitles1-Detail 3 2 4 3 2 3" xfId="16195"/>
    <cellStyle name="RowTitles1-Detail 3 2 4 3 2 3 2" xfId="16196"/>
    <cellStyle name="RowTitles1-Detail 3 2 4 3 2 3 2 2" xfId="16197"/>
    <cellStyle name="RowTitles1-Detail 3 2 4 3 2 4" xfId="16198"/>
    <cellStyle name="RowTitles1-Detail 3 2 4 3 2 4 2" xfId="16199"/>
    <cellStyle name="RowTitles1-Detail 3 2 4 3 2 5" xfId="16200"/>
    <cellStyle name="RowTitles1-Detail 3 2 4 3 3" xfId="16201"/>
    <cellStyle name="RowTitles1-Detail 3 2 4 3 3 2" xfId="16202"/>
    <cellStyle name="RowTitles1-Detail 3 2 4 3 3 2 2" xfId="16203"/>
    <cellStyle name="RowTitles1-Detail 3 2 4 3 3 2 2 2" xfId="16204"/>
    <cellStyle name="RowTitles1-Detail 3 2 4 3 3 2 3" xfId="16205"/>
    <cellStyle name="RowTitles1-Detail 3 2 4 3 3 3" xfId="16206"/>
    <cellStyle name="RowTitles1-Detail 3 2 4 3 3 3 2" xfId="16207"/>
    <cellStyle name="RowTitles1-Detail 3 2 4 3 3 3 2 2" xfId="16208"/>
    <cellStyle name="RowTitles1-Detail 3 2 4 3 3 4" xfId="16209"/>
    <cellStyle name="RowTitles1-Detail 3 2 4 3 3 4 2" xfId="16210"/>
    <cellStyle name="RowTitles1-Detail 3 2 4 3 3 5" xfId="16211"/>
    <cellStyle name="RowTitles1-Detail 3 2 4 3 4" xfId="16212"/>
    <cellStyle name="RowTitles1-Detail 3 2 4 3 4 2" xfId="16213"/>
    <cellStyle name="RowTitles1-Detail 3 2 4 3 5" xfId="16214"/>
    <cellStyle name="RowTitles1-Detail 3 2 4 3 5 2" xfId="16215"/>
    <cellStyle name="RowTitles1-Detail 3 2 4 3 5 2 2" xfId="16216"/>
    <cellStyle name="RowTitles1-Detail 3 2 4 4" xfId="16217"/>
    <cellStyle name="RowTitles1-Detail 3 2 4 4 2" xfId="16218"/>
    <cellStyle name="RowTitles1-Detail 3 2 4 4 2 2" xfId="16219"/>
    <cellStyle name="RowTitles1-Detail 3 2 4 4 2 2 2" xfId="16220"/>
    <cellStyle name="RowTitles1-Detail 3 2 4 4 2 2 2 2" xfId="16221"/>
    <cellStyle name="RowTitles1-Detail 3 2 4 4 2 2 3" xfId="16222"/>
    <cellStyle name="RowTitles1-Detail 3 2 4 4 2 3" xfId="16223"/>
    <cellStyle name="RowTitles1-Detail 3 2 4 4 2 3 2" xfId="16224"/>
    <cellStyle name="RowTitles1-Detail 3 2 4 4 2 3 2 2" xfId="16225"/>
    <cellStyle name="RowTitles1-Detail 3 2 4 4 2 4" xfId="16226"/>
    <cellStyle name="RowTitles1-Detail 3 2 4 4 2 4 2" xfId="16227"/>
    <cellStyle name="RowTitles1-Detail 3 2 4 4 2 5" xfId="16228"/>
    <cellStyle name="RowTitles1-Detail 3 2 4 4 3" xfId="16229"/>
    <cellStyle name="RowTitles1-Detail 3 2 4 4 3 2" xfId="16230"/>
    <cellStyle name="RowTitles1-Detail 3 2 4 4 3 2 2" xfId="16231"/>
    <cellStyle name="RowTitles1-Detail 3 2 4 4 3 2 2 2" xfId="16232"/>
    <cellStyle name="RowTitles1-Detail 3 2 4 4 3 2 3" xfId="16233"/>
    <cellStyle name="RowTitles1-Detail 3 2 4 4 3 3" xfId="16234"/>
    <cellStyle name="RowTitles1-Detail 3 2 4 4 3 3 2" xfId="16235"/>
    <cellStyle name="RowTitles1-Detail 3 2 4 4 3 3 2 2" xfId="16236"/>
    <cellStyle name="RowTitles1-Detail 3 2 4 4 3 4" xfId="16237"/>
    <cellStyle name="RowTitles1-Detail 3 2 4 4 3 4 2" xfId="16238"/>
    <cellStyle name="RowTitles1-Detail 3 2 4 4 3 5" xfId="16239"/>
    <cellStyle name="RowTitles1-Detail 3 2 4 4 4" xfId="16240"/>
    <cellStyle name="RowTitles1-Detail 3 2 4 4 4 2" xfId="16241"/>
    <cellStyle name="RowTitles1-Detail 3 2 4 4 4 2 2" xfId="16242"/>
    <cellStyle name="RowTitles1-Detail 3 2 4 4 4 3" xfId="16243"/>
    <cellStyle name="RowTitles1-Detail 3 2 4 4 5" xfId="16244"/>
    <cellStyle name="RowTitles1-Detail 3 2 4 4 5 2" xfId="16245"/>
    <cellStyle name="RowTitles1-Detail 3 2 4 4 5 2 2" xfId="16246"/>
    <cellStyle name="RowTitles1-Detail 3 2 4 4 6" xfId="16247"/>
    <cellStyle name="RowTitles1-Detail 3 2 4 4 6 2" xfId="16248"/>
    <cellStyle name="RowTitles1-Detail 3 2 4 4 7" xfId="16249"/>
    <cellStyle name="RowTitles1-Detail 3 2 4 5" xfId="16250"/>
    <cellStyle name="RowTitles1-Detail 3 2 4 5 2" xfId="16251"/>
    <cellStyle name="RowTitles1-Detail 3 2 4 5 2 2" xfId="16252"/>
    <cellStyle name="RowTitles1-Detail 3 2 4 5 2 2 2" xfId="16253"/>
    <cellStyle name="RowTitles1-Detail 3 2 4 5 2 2 2 2" xfId="16254"/>
    <cellStyle name="RowTitles1-Detail 3 2 4 5 2 2 3" xfId="16255"/>
    <cellStyle name="RowTitles1-Detail 3 2 4 5 2 3" xfId="16256"/>
    <cellStyle name="RowTitles1-Detail 3 2 4 5 2 3 2" xfId="16257"/>
    <cellStyle name="RowTitles1-Detail 3 2 4 5 2 3 2 2" xfId="16258"/>
    <cellStyle name="RowTitles1-Detail 3 2 4 5 2 4" xfId="16259"/>
    <cellStyle name="RowTitles1-Detail 3 2 4 5 2 4 2" xfId="16260"/>
    <cellStyle name="RowTitles1-Detail 3 2 4 5 2 5" xfId="16261"/>
    <cellStyle name="RowTitles1-Detail 3 2 4 5 3" xfId="16262"/>
    <cellStyle name="RowTitles1-Detail 3 2 4 5 3 2" xfId="16263"/>
    <cellStyle name="RowTitles1-Detail 3 2 4 5 3 2 2" xfId="16264"/>
    <cellStyle name="RowTitles1-Detail 3 2 4 5 3 2 2 2" xfId="16265"/>
    <cellStyle name="RowTitles1-Detail 3 2 4 5 3 2 3" xfId="16266"/>
    <cellStyle name="RowTitles1-Detail 3 2 4 5 3 3" xfId="16267"/>
    <cellStyle name="RowTitles1-Detail 3 2 4 5 3 3 2" xfId="16268"/>
    <cellStyle name="RowTitles1-Detail 3 2 4 5 3 3 2 2" xfId="16269"/>
    <cellStyle name="RowTitles1-Detail 3 2 4 5 3 4" xfId="16270"/>
    <cellStyle name="RowTitles1-Detail 3 2 4 5 3 4 2" xfId="16271"/>
    <cellStyle name="RowTitles1-Detail 3 2 4 5 3 5" xfId="16272"/>
    <cellStyle name="RowTitles1-Detail 3 2 4 5 4" xfId="16273"/>
    <cellStyle name="RowTitles1-Detail 3 2 4 5 4 2" xfId="16274"/>
    <cellStyle name="RowTitles1-Detail 3 2 4 5 4 2 2" xfId="16275"/>
    <cellStyle name="RowTitles1-Detail 3 2 4 5 4 3" xfId="16276"/>
    <cellStyle name="RowTitles1-Detail 3 2 4 5 5" xfId="16277"/>
    <cellStyle name="RowTitles1-Detail 3 2 4 5 5 2" xfId="16278"/>
    <cellStyle name="RowTitles1-Detail 3 2 4 5 5 2 2" xfId="16279"/>
    <cellStyle name="RowTitles1-Detail 3 2 4 5 6" xfId="16280"/>
    <cellStyle name="RowTitles1-Detail 3 2 4 5 6 2" xfId="16281"/>
    <cellStyle name="RowTitles1-Detail 3 2 4 5 7" xfId="16282"/>
    <cellStyle name="RowTitles1-Detail 3 2 4 6" xfId="16283"/>
    <cellStyle name="RowTitles1-Detail 3 2 4 6 2" xfId="16284"/>
    <cellStyle name="RowTitles1-Detail 3 2 4 6 2 2" xfId="16285"/>
    <cellStyle name="RowTitles1-Detail 3 2 4 6 2 2 2" xfId="16286"/>
    <cellStyle name="RowTitles1-Detail 3 2 4 6 2 2 2 2" xfId="16287"/>
    <cellStyle name="RowTitles1-Detail 3 2 4 6 2 2 3" xfId="16288"/>
    <cellStyle name="RowTitles1-Detail 3 2 4 6 2 3" xfId="16289"/>
    <cellStyle name="RowTitles1-Detail 3 2 4 6 2 3 2" xfId="16290"/>
    <cellStyle name="RowTitles1-Detail 3 2 4 6 2 3 2 2" xfId="16291"/>
    <cellStyle name="RowTitles1-Detail 3 2 4 6 2 4" xfId="16292"/>
    <cellStyle name="RowTitles1-Detail 3 2 4 6 2 4 2" xfId="16293"/>
    <cellStyle name="RowTitles1-Detail 3 2 4 6 2 5" xfId="16294"/>
    <cellStyle name="RowTitles1-Detail 3 2 4 6 3" xfId="16295"/>
    <cellStyle name="RowTitles1-Detail 3 2 4 6 3 2" xfId="16296"/>
    <cellStyle name="RowTitles1-Detail 3 2 4 6 3 2 2" xfId="16297"/>
    <cellStyle name="RowTitles1-Detail 3 2 4 6 3 2 2 2" xfId="16298"/>
    <cellStyle name="RowTitles1-Detail 3 2 4 6 3 2 3" xfId="16299"/>
    <cellStyle name="RowTitles1-Detail 3 2 4 6 3 3" xfId="16300"/>
    <cellStyle name="RowTitles1-Detail 3 2 4 6 3 3 2" xfId="16301"/>
    <cellStyle name="RowTitles1-Detail 3 2 4 6 3 3 2 2" xfId="16302"/>
    <cellStyle name="RowTitles1-Detail 3 2 4 6 3 4" xfId="16303"/>
    <cellStyle name="RowTitles1-Detail 3 2 4 6 3 4 2" xfId="16304"/>
    <cellStyle name="RowTitles1-Detail 3 2 4 6 3 5" xfId="16305"/>
    <cellStyle name="RowTitles1-Detail 3 2 4 6 4" xfId="16306"/>
    <cellStyle name="RowTitles1-Detail 3 2 4 6 4 2" xfId="16307"/>
    <cellStyle name="RowTitles1-Detail 3 2 4 6 4 2 2" xfId="16308"/>
    <cellStyle name="RowTitles1-Detail 3 2 4 6 4 3" xfId="16309"/>
    <cellStyle name="RowTitles1-Detail 3 2 4 6 5" xfId="16310"/>
    <cellStyle name="RowTitles1-Detail 3 2 4 6 5 2" xfId="16311"/>
    <cellStyle name="RowTitles1-Detail 3 2 4 6 5 2 2" xfId="16312"/>
    <cellStyle name="RowTitles1-Detail 3 2 4 6 6" xfId="16313"/>
    <cellStyle name="RowTitles1-Detail 3 2 4 6 6 2" xfId="16314"/>
    <cellStyle name="RowTitles1-Detail 3 2 4 6 7" xfId="16315"/>
    <cellStyle name="RowTitles1-Detail 3 2 4 7" xfId="16316"/>
    <cellStyle name="RowTitles1-Detail 3 2 4 7 2" xfId="16317"/>
    <cellStyle name="RowTitles1-Detail 3 2 4 7 2 2" xfId="16318"/>
    <cellStyle name="RowTitles1-Detail 3 2 4 7 2 2 2" xfId="16319"/>
    <cellStyle name="RowTitles1-Detail 3 2 4 7 2 3" xfId="16320"/>
    <cellStyle name="RowTitles1-Detail 3 2 4 7 3" xfId="16321"/>
    <cellStyle name="RowTitles1-Detail 3 2 4 7 3 2" xfId="16322"/>
    <cellStyle name="RowTitles1-Detail 3 2 4 7 3 2 2" xfId="16323"/>
    <cellStyle name="RowTitles1-Detail 3 2 4 7 4" xfId="16324"/>
    <cellStyle name="RowTitles1-Detail 3 2 4 7 4 2" xfId="16325"/>
    <cellStyle name="RowTitles1-Detail 3 2 4 7 5" xfId="16326"/>
    <cellStyle name="RowTitles1-Detail 3 2 4 8" xfId="16327"/>
    <cellStyle name="RowTitles1-Detail 3 2 4 8 2" xfId="16328"/>
    <cellStyle name="RowTitles1-Detail 3 2 4 8 2 2" xfId="16329"/>
    <cellStyle name="RowTitles1-Detail 3 2 4 8 2 2 2" xfId="16330"/>
    <cellStyle name="RowTitles1-Detail 3 2 4 8 2 3" xfId="16331"/>
    <cellStyle name="RowTitles1-Detail 3 2 4 8 3" xfId="16332"/>
    <cellStyle name="RowTitles1-Detail 3 2 4 8 3 2" xfId="16333"/>
    <cellStyle name="RowTitles1-Detail 3 2 4 8 3 2 2" xfId="16334"/>
    <cellStyle name="RowTitles1-Detail 3 2 4 8 4" xfId="16335"/>
    <cellStyle name="RowTitles1-Detail 3 2 4 8 4 2" xfId="16336"/>
    <cellStyle name="RowTitles1-Detail 3 2 4 8 5" xfId="16337"/>
    <cellStyle name="RowTitles1-Detail 3 2 4 9" xfId="16338"/>
    <cellStyle name="RowTitles1-Detail 3 2 4 9 2" xfId="16339"/>
    <cellStyle name="RowTitles1-Detail 3 2 4 9 2 2" xfId="16340"/>
    <cellStyle name="RowTitles1-Detail 3 2 4_STUD aligned by INSTIT" xfId="16341"/>
    <cellStyle name="RowTitles1-Detail 3 2 5" xfId="16342"/>
    <cellStyle name="RowTitles1-Detail 3 2 5 2" xfId="16343"/>
    <cellStyle name="RowTitles1-Detail 3 2 5 2 2" xfId="16344"/>
    <cellStyle name="RowTitles1-Detail 3 2 5 2 2 2" xfId="16345"/>
    <cellStyle name="RowTitles1-Detail 3 2 5 2 2 2 2" xfId="16346"/>
    <cellStyle name="RowTitles1-Detail 3 2 5 2 2 2 2 2" xfId="16347"/>
    <cellStyle name="RowTitles1-Detail 3 2 5 2 2 2 3" xfId="16348"/>
    <cellStyle name="RowTitles1-Detail 3 2 5 2 2 3" xfId="16349"/>
    <cellStyle name="RowTitles1-Detail 3 2 5 2 2 3 2" xfId="16350"/>
    <cellStyle name="RowTitles1-Detail 3 2 5 2 2 3 2 2" xfId="16351"/>
    <cellStyle name="RowTitles1-Detail 3 2 5 2 2 4" xfId="16352"/>
    <cellStyle name="RowTitles1-Detail 3 2 5 2 2 4 2" xfId="16353"/>
    <cellStyle name="RowTitles1-Detail 3 2 5 2 2 5" xfId="16354"/>
    <cellStyle name="RowTitles1-Detail 3 2 5 2 3" xfId="16355"/>
    <cellStyle name="RowTitles1-Detail 3 2 5 2 3 2" xfId="16356"/>
    <cellStyle name="RowTitles1-Detail 3 2 5 2 3 2 2" xfId="16357"/>
    <cellStyle name="RowTitles1-Detail 3 2 5 2 3 2 2 2" xfId="16358"/>
    <cellStyle name="RowTitles1-Detail 3 2 5 2 3 2 3" xfId="16359"/>
    <cellStyle name="RowTitles1-Detail 3 2 5 2 3 3" xfId="16360"/>
    <cellStyle name="RowTitles1-Detail 3 2 5 2 3 3 2" xfId="16361"/>
    <cellStyle name="RowTitles1-Detail 3 2 5 2 3 3 2 2" xfId="16362"/>
    <cellStyle name="RowTitles1-Detail 3 2 5 2 3 4" xfId="16363"/>
    <cellStyle name="RowTitles1-Detail 3 2 5 2 3 4 2" xfId="16364"/>
    <cellStyle name="RowTitles1-Detail 3 2 5 2 3 5" xfId="16365"/>
    <cellStyle name="RowTitles1-Detail 3 2 5 2 4" xfId="16366"/>
    <cellStyle name="RowTitles1-Detail 3 2 5 2 4 2" xfId="16367"/>
    <cellStyle name="RowTitles1-Detail 3 2 5 2 5" xfId="16368"/>
    <cellStyle name="RowTitles1-Detail 3 2 5 2 5 2" xfId="16369"/>
    <cellStyle name="RowTitles1-Detail 3 2 5 2 5 2 2" xfId="16370"/>
    <cellStyle name="RowTitles1-Detail 3 2 5 2 5 3" xfId="16371"/>
    <cellStyle name="RowTitles1-Detail 3 2 5 2 6" xfId="16372"/>
    <cellStyle name="RowTitles1-Detail 3 2 5 2 6 2" xfId="16373"/>
    <cellStyle name="RowTitles1-Detail 3 2 5 2 6 2 2" xfId="16374"/>
    <cellStyle name="RowTitles1-Detail 3 2 5 3" xfId="16375"/>
    <cellStyle name="RowTitles1-Detail 3 2 5 3 2" xfId="16376"/>
    <cellStyle name="RowTitles1-Detail 3 2 5 3 2 2" xfId="16377"/>
    <cellStyle name="RowTitles1-Detail 3 2 5 3 2 2 2" xfId="16378"/>
    <cellStyle name="RowTitles1-Detail 3 2 5 3 2 2 2 2" xfId="16379"/>
    <cellStyle name="RowTitles1-Detail 3 2 5 3 2 2 3" xfId="16380"/>
    <cellStyle name="RowTitles1-Detail 3 2 5 3 2 3" xfId="16381"/>
    <cellStyle name="RowTitles1-Detail 3 2 5 3 2 3 2" xfId="16382"/>
    <cellStyle name="RowTitles1-Detail 3 2 5 3 2 3 2 2" xfId="16383"/>
    <cellStyle name="RowTitles1-Detail 3 2 5 3 2 4" xfId="16384"/>
    <cellStyle name="RowTitles1-Detail 3 2 5 3 2 4 2" xfId="16385"/>
    <cellStyle name="RowTitles1-Detail 3 2 5 3 2 5" xfId="16386"/>
    <cellStyle name="RowTitles1-Detail 3 2 5 3 3" xfId="16387"/>
    <cellStyle name="RowTitles1-Detail 3 2 5 3 3 2" xfId="16388"/>
    <cellStyle name="RowTitles1-Detail 3 2 5 3 3 2 2" xfId="16389"/>
    <cellStyle name="RowTitles1-Detail 3 2 5 3 3 2 2 2" xfId="16390"/>
    <cellStyle name="RowTitles1-Detail 3 2 5 3 3 2 3" xfId="16391"/>
    <cellStyle name="RowTitles1-Detail 3 2 5 3 3 3" xfId="16392"/>
    <cellStyle name="RowTitles1-Detail 3 2 5 3 3 3 2" xfId="16393"/>
    <cellStyle name="RowTitles1-Detail 3 2 5 3 3 3 2 2" xfId="16394"/>
    <cellStyle name="RowTitles1-Detail 3 2 5 3 3 4" xfId="16395"/>
    <cellStyle name="RowTitles1-Detail 3 2 5 3 3 4 2" xfId="16396"/>
    <cellStyle name="RowTitles1-Detail 3 2 5 3 3 5" xfId="16397"/>
    <cellStyle name="RowTitles1-Detail 3 2 5 3 4" xfId="16398"/>
    <cellStyle name="RowTitles1-Detail 3 2 5 3 4 2" xfId="16399"/>
    <cellStyle name="RowTitles1-Detail 3 2 5 3 5" xfId="16400"/>
    <cellStyle name="RowTitles1-Detail 3 2 5 3 5 2" xfId="16401"/>
    <cellStyle name="RowTitles1-Detail 3 2 5 3 5 2 2" xfId="16402"/>
    <cellStyle name="RowTitles1-Detail 3 2 5 3 6" xfId="16403"/>
    <cellStyle name="RowTitles1-Detail 3 2 5 3 6 2" xfId="16404"/>
    <cellStyle name="RowTitles1-Detail 3 2 5 3 7" xfId="16405"/>
    <cellStyle name="RowTitles1-Detail 3 2 5 4" xfId="16406"/>
    <cellStyle name="RowTitles1-Detail 3 2 5 4 2" xfId="16407"/>
    <cellStyle name="RowTitles1-Detail 3 2 5 4 2 2" xfId="16408"/>
    <cellStyle name="RowTitles1-Detail 3 2 5 4 2 2 2" xfId="16409"/>
    <cellStyle name="RowTitles1-Detail 3 2 5 4 2 2 2 2" xfId="16410"/>
    <cellStyle name="RowTitles1-Detail 3 2 5 4 2 2 3" xfId="16411"/>
    <cellStyle name="RowTitles1-Detail 3 2 5 4 2 3" xfId="16412"/>
    <cellStyle name="RowTitles1-Detail 3 2 5 4 2 3 2" xfId="16413"/>
    <cellStyle name="RowTitles1-Detail 3 2 5 4 2 3 2 2" xfId="16414"/>
    <cellStyle name="RowTitles1-Detail 3 2 5 4 2 4" xfId="16415"/>
    <cellStyle name="RowTitles1-Detail 3 2 5 4 2 4 2" xfId="16416"/>
    <cellStyle name="RowTitles1-Detail 3 2 5 4 2 5" xfId="16417"/>
    <cellStyle name="RowTitles1-Detail 3 2 5 4 3" xfId="16418"/>
    <cellStyle name="RowTitles1-Detail 3 2 5 4 3 2" xfId="16419"/>
    <cellStyle name="RowTitles1-Detail 3 2 5 4 3 2 2" xfId="16420"/>
    <cellStyle name="RowTitles1-Detail 3 2 5 4 3 2 2 2" xfId="16421"/>
    <cellStyle name="RowTitles1-Detail 3 2 5 4 3 2 3" xfId="16422"/>
    <cellStyle name="RowTitles1-Detail 3 2 5 4 3 3" xfId="16423"/>
    <cellStyle name="RowTitles1-Detail 3 2 5 4 3 3 2" xfId="16424"/>
    <cellStyle name="RowTitles1-Detail 3 2 5 4 3 3 2 2" xfId="16425"/>
    <cellStyle name="RowTitles1-Detail 3 2 5 4 3 4" xfId="16426"/>
    <cellStyle name="RowTitles1-Detail 3 2 5 4 3 4 2" xfId="16427"/>
    <cellStyle name="RowTitles1-Detail 3 2 5 4 3 5" xfId="16428"/>
    <cellStyle name="RowTitles1-Detail 3 2 5 4 4" xfId="16429"/>
    <cellStyle name="RowTitles1-Detail 3 2 5 4 4 2" xfId="16430"/>
    <cellStyle name="RowTitles1-Detail 3 2 5 4 5" xfId="16431"/>
    <cellStyle name="RowTitles1-Detail 3 2 5 4 5 2" xfId="16432"/>
    <cellStyle name="RowTitles1-Detail 3 2 5 4 5 2 2" xfId="16433"/>
    <cellStyle name="RowTitles1-Detail 3 2 5 4 5 3" xfId="16434"/>
    <cellStyle name="RowTitles1-Detail 3 2 5 4 6" xfId="16435"/>
    <cellStyle name="RowTitles1-Detail 3 2 5 4 6 2" xfId="16436"/>
    <cellStyle name="RowTitles1-Detail 3 2 5 4 6 2 2" xfId="16437"/>
    <cellStyle name="RowTitles1-Detail 3 2 5 4 7" xfId="16438"/>
    <cellStyle name="RowTitles1-Detail 3 2 5 4 7 2" xfId="16439"/>
    <cellStyle name="RowTitles1-Detail 3 2 5 4 8" xfId="16440"/>
    <cellStyle name="RowTitles1-Detail 3 2 5 5" xfId="16441"/>
    <cellStyle name="RowTitles1-Detail 3 2 5 5 2" xfId="16442"/>
    <cellStyle name="RowTitles1-Detail 3 2 5 5 2 2" xfId="16443"/>
    <cellStyle name="RowTitles1-Detail 3 2 5 5 2 2 2" xfId="16444"/>
    <cellStyle name="RowTitles1-Detail 3 2 5 5 2 2 2 2" xfId="16445"/>
    <cellStyle name="RowTitles1-Detail 3 2 5 5 2 2 3" xfId="16446"/>
    <cellStyle name="RowTitles1-Detail 3 2 5 5 2 3" xfId="16447"/>
    <cellStyle name="RowTitles1-Detail 3 2 5 5 2 3 2" xfId="16448"/>
    <cellStyle name="RowTitles1-Detail 3 2 5 5 2 3 2 2" xfId="16449"/>
    <cellStyle name="RowTitles1-Detail 3 2 5 5 2 4" xfId="16450"/>
    <cellStyle name="RowTitles1-Detail 3 2 5 5 2 4 2" xfId="16451"/>
    <cellStyle name="RowTitles1-Detail 3 2 5 5 2 5" xfId="16452"/>
    <cellStyle name="RowTitles1-Detail 3 2 5 5 3" xfId="16453"/>
    <cellStyle name="RowTitles1-Detail 3 2 5 5 3 2" xfId="16454"/>
    <cellStyle name="RowTitles1-Detail 3 2 5 5 3 2 2" xfId="16455"/>
    <cellStyle name="RowTitles1-Detail 3 2 5 5 3 2 2 2" xfId="16456"/>
    <cellStyle name="RowTitles1-Detail 3 2 5 5 3 2 3" xfId="16457"/>
    <cellStyle name="RowTitles1-Detail 3 2 5 5 3 3" xfId="16458"/>
    <cellStyle name="RowTitles1-Detail 3 2 5 5 3 3 2" xfId="16459"/>
    <cellStyle name="RowTitles1-Detail 3 2 5 5 3 3 2 2" xfId="16460"/>
    <cellStyle name="RowTitles1-Detail 3 2 5 5 3 4" xfId="16461"/>
    <cellStyle name="RowTitles1-Detail 3 2 5 5 3 4 2" xfId="16462"/>
    <cellStyle name="RowTitles1-Detail 3 2 5 5 3 5" xfId="16463"/>
    <cellStyle name="RowTitles1-Detail 3 2 5 5 4" xfId="16464"/>
    <cellStyle name="RowTitles1-Detail 3 2 5 5 4 2" xfId="16465"/>
    <cellStyle name="RowTitles1-Detail 3 2 5 5 4 2 2" xfId="16466"/>
    <cellStyle name="RowTitles1-Detail 3 2 5 5 4 3" xfId="16467"/>
    <cellStyle name="RowTitles1-Detail 3 2 5 5 5" xfId="16468"/>
    <cellStyle name="RowTitles1-Detail 3 2 5 5 5 2" xfId="16469"/>
    <cellStyle name="RowTitles1-Detail 3 2 5 5 5 2 2" xfId="16470"/>
    <cellStyle name="RowTitles1-Detail 3 2 5 5 6" xfId="16471"/>
    <cellStyle name="RowTitles1-Detail 3 2 5 5 6 2" xfId="16472"/>
    <cellStyle name="RowTitles1-Detail 3 2 5 5 7" xfId="16473"/>
    <cellStyle name="RowTitles1-Detail 3 2 5 6" xfId="16474"/>
    <cellStyle name="RowTitles1-Detail 3 2 5 6 2" xfId="16475"/>
    <cellStyle name="RowTitles1-Detail 3 2 5 6 2 2" xfId="16476"/>
    <cellStyle name="RowTitles1-Detail 3 2 5 6 2 2 2" xfId="16477"/>
    <cellStyle name="RowTitles1-Detail 3 2 5 6 2 2 2 2" xfId="16478"/>
    <cellStyle name="RowTitles1-Detail 3 2 5 6 2 2 3" xfId="16479"/>
    <cellStyle name="RowTitles1-Detail 3 2 5 6 2 3" xfId="16480"/>
    <cellStyle name="RowTitles1-Detail 3 2 5 6 2 3 2" xfId="16481"/>
    <cellStyle name="RowTitles1-Detail 3 2 5 6 2 3 2 2" xfId="16482"/>
    <cellStyle name="RowTitles1-Detail 3 2 5 6 2 4" xfId="16483"/>
    <cellStyle name="RowTitles1-Detail 3 2 5 6 2 4 2" xfId="16484"/>
    <cellStyle name="RowTitles1-Detail 3 2 5 6 2 5" xfId="16485"/>
    <cellStyle name="RowTitles1-Detail 3 2 5 6 3" xfId="16486"/>
    <cellStyle name="RowTitles1-Detail 3 2 5 6 3 2" xfId="16487"/>
    <cellStyle name="RowTitles1-Detail 3 2 5 6 3 2 2" xfId="16488"/>
    <cellStyle name="RowTitles1-Detail 3 2 5 6 3 2 2 2" xfId="16489"/>
    <cellStyle name="RowTitles1-Detail 3 2 5 6 3 2 3" xfId="16490"/>
    <cellStyle name="RowTitles1-Detail 3 2 5 6 3 3" xfId="16491"/>
    <cellStyle name="RowTitles1-Detail 3 2 5 6 3 3 2" xfId="16492"/>
    <cellStyle name="RowTitles1-Detail 3 2 5 6 3 3 2 2" xfId="16493"/>
    <cellStyle name="RowTitles1-Detail 3 2 5 6 3 4" xfId="16494"/>
    <cellStyle name="RowTitles1-Detail 3 2 5 6 3 4 2" xfId="16495"/>
    <cellStyle name="RowTitles1-Detail 3 2 5 6 3 5" xfId="16496"/>
    <cellStyle name="RowTitles1-Detail 3 2 5 6 4" xfId="16497"/>
    <cellStyle name="RowTitles1-Detail 3 2 5 6 4 2" xfId="16498"/>
    <cellStyle name="RowTitles1-Detail 3 2 5 6 4 2 2" xfId="16499"/>
    <cellStyle name="RowTitles1-Detail 3 2 5 6 4 3" xfId="16500"/>
    <cellStyle name="RowTitles1-Detail 3 2 5 6 5" xfId="16501"/>
    <cellStyle name="RowTitles1-Detail 3 2 5 6 5 2" xfId="16502"/>
    <cellStyle name="RowTitles1-Detail 3 2 5 6 5 2 2" xfId="16503"/>
    <cellStyle name="RowTitles1-Detail 3 2 5 6 6" xfId="16504"/>
    <cellStyle name="RowTitles1-Detail 3 2 5 6 6 2" xfId="16505"/>
    <cellStyle name="RowTitles1-Detail 3 2 5 6 7" xfId="16506"/>
    <cellStyle name="RowTitles1-Detail 3 2 5 7" xfId="16507"/>
    <cellStyle name="RowTitles1-Detail 3 2 5 7 2" xfId="16508"/>
    <cellStyle name="RowTitles1-Detail 3 2 5 7 2 2" xfId="16509"/>
    <cellStyle name="RowTitles1-Detail 3 2 5 7 2 2 2" xfId="16510"/>
    <cellStyle name="RowTitles1-Detail 3 2 5 7 2 3" xfId="16511"/>
    <cellStyle name="RowTitles1-Detail 3 2 5 7 3" xfId="16512"/>
    <cellStyle name="RowTitles1-Detail 3 2 5 7 3 2" xfId="16513"/>
    <cellStyle name="RowTitles1-Detail 3 2 5 7 3 2 2" xfId="16514"/>
    <cellStyle name="RowTitles1-Detail 3 2 5 7 4" xfId="16515"/>
    <cellStyle name="RowTitles1-Detail 3 2 5 7 4 2" xfId="16516"/>
    <cellStyle name="RowTitles1-Detail 3 2 5 7 5" xfId="16517"/>
    <cellStyle name="RowTitles1-Detail 3 2 5 8" xfId="16518"/>
    <cellStyle name="RowTitles1-Detail 3 2 5 8 2" xfId="16519"/>
    <cellStyle name="RowTitles1-Detail 3 2 5 9" xfId="16520"/>
    <cellStyle name="RowTitles1-Detail 3 2 5 9 2" xfId="16521"/>
    <cellStyle name="RowTitles1-Detail 3 2 5 9 2 2" xfId="16522"/>
    <cellStyle name="RowTitles1-Detail 3 2 5_STUD aligned by INSTIT" xfId="16523"/>
    <cellStyle name="RowTitles1-Detail 3 2 6" xfId="16524"/>
    <cellStyle name="RowTitles1-Detail 3 2 6 2" xfId="16525"/>
    <cellStyle name="RowTitles1-Detail 3 2 6 2 2" xfId="16526"/>
    <cellStyle name="RowTitles1-Detail 3 2 6 2 2 2" xfId="16527"/>
    <cellStyle name="RowTitles1-Detail 3 2 6 2 2 2 2" xfId="16528"/>
    <cellStyle name="RowTitles1-Detail 3 2 6 2 2 3" xfId="16529"/>
    <cellStyle name="RowTitles1-Detail 3 2 6 2 3" xfId="16530"/>
    <cellStyle name="RowTitles1-Detail 3 2 6 2 3 2" xfId="16531"/>
    <cellStyle name="RowTitles1-Detail 3 2 6 2 3 2 2" xfId="16532"/>
    <cellStyle name="RowTitles1-Detail 3 2 6 2 4" xfId="16533"/>
    <cellStyle name="RowTitles1-Detail 3 2 6 2 4 2" xfId="16534"/>
    <cellStyle name="RowTitles1-Detail 3 2 6 2 5" xfId="16535"/>
    <cellStyle name="RowTitles1-Detail 3 2 6 3" xfId="16536"/>
    <cellStyle name="RowTitles1-Detail 3 2 6 3 2" xfId="16537"/>
    <cellStyle name="RowTitles1-Detail 3 2 6 3 2 2" xfId="16538"/>
    <cellStyle name="RowTitles1-Detail 3 2 6 3 2 2 2" xfId="16539"/>
    <cellStyle name="RowTitles1-Detail 3 2 6 3 2 3" xfId="16540"/>
    <cellStyle name="RowTitles1-Detail 3 2 6 3 3" xfId="16541"/>
    <cellStyle name="RowTitles1-Detail 3 2 6 3 3 2" xfId="16542"/>
    <cellStyle name="RowTitles1-Detail 3 2 6 3 3 2 2" xfId="16543"/>
    <cellStyle name="RowTitles1-Detail 3 2 6 3 4" xfId="16544"/>
    <cellStyle name="RowTitles1-Detail 3 2 6 3 4 2" xfId="16545"/>
    <cellStyle name="RowTitles1-Detail 3 2 6 3 5" xfId="16546"/>
    <cellStyle name="RowTitles1-Detail 3 2 6 4" xfId="16547"/>
    <cellStyle name="RowTitles1-Detail 3 2 6 4 2" xfId="16548"/>
    <cellStyle name="RowTitles1-Detail 3 2 6 5" xfId="16549"/>
    <cellStyle name="RowTitles1-Detail 3 2 6 5 2" xfId="16550"/>
    <cellStyle name="RowTitles1-Detail 3 2 6 5 2 2" xfId="16551"/>
    <cellStyle name="RowTitles1-Detail 3 2 6 5 3" xfId="16552"/>
    <cellStyle name="RowTitles1-Detail 3 2 6 6" xfId="16553"/>
    <cellStyle name="RowTitles1-Detail 3 2 6 6 2" xfId="16554"/>
    <cellStyle name="RowTitles1-Detail 3 2 6 6 2 2" xfId="16555"/>
    <cellStyle name="RowTitles1-Detail 3 2 7" xfId="16556"/>
    <cellStyle name="RowTitles1-Detail 3 2 7 2" xfId="16557"/>
    <cellStyle name="RowTitles1-Detail 3 2 7 2 2" xfId="16558"/>
    <cellStyle name="RowTitles1-Detail 3 2 7 2 2 2" xfId="16559"/>
    <cellStyle name="RowTitles1-Detail 3 2 7 2 2 2 2" xfId="16560"/>
    <cellStyle name="RowTitles1-Detail 3 2 7 2 2 3" xfId="16561"/>
    <cellStyle name="RowTitles1-Detail 3 2 7 2 3" xfId="16562"/>
    <cellStyle name="RowTitles1-Detail 3 2 7 2 3 2" xfId="16563"/>
    <cellStyle name="RowTitles1-Detail 3 2 7 2 3 2 2" xfId="16564"/>
    <cellStyle name="RowTitles1-Detail 3 2 7 2 4" xfId="16565"/>
    <cellStyle name="RowTitles1-Detail 3 2 7 2 4 2" xfId="16566"/>
    <cellStyle name="RowTitles1-Detail 3 2 7 2 5" xfId="16567"/>
    <cellStyle name="RowTitles1-Detail 3 2 7 3" xfId="16568"/>
    <cellStyle name="RowTitles1-Detail 3 2 7 3 2" xfId="16569"/>
    <cellStyle name="RowTitles1-Detail 3 2 7 3 2 2" xfId="16570"/>
    <cellStyle name="RowTitles1-Detail 3 2 7 3 2 2 2" xfId="16571"/>
    <cellStyle name="RowTitles1-Detail 3 2 7 3 2 3" xfId="16572"/>
    <cellStyle name="RowTitles1-Detail 3 2 7 3 3" xfId="16573"/>
    <cellStyle name="RowTitles1-Detail 3 2 7 3 3 2" xfId="16574"/>
    <cellStyle name="RowTitles1-Detail 3 2 7 3 3 2 2" xfId="16575"/>
    <cellStyle name="RowTitles1-Detail 3 2 7 3 4" xfId="16576"/>
    <cellStyle name="RowTitles1-Detail 3 2 7 3 4 2" xfId="16577"/>
    <cellStyle name="RowTitles1-Detail 3 2 7 3 5" xfId="16578"/>
    <cellStyle name="RowTitles1-Detail 3 2 7 4" xfId="16579"/>
    <cellStyle name="RowTitles1-Detail 3 2 7 4 2" xfId="16580"/>
    <cellStyle name="RowTitles1-Detail 3 2 7 5" xfId="16581"/>
    <cellStyle name="RowTitles1-Detail 3 2 7 5 2" xfId="16582"/>
    <cellStyle name="RowTitles1-Detail 3 2 7 5 2 2" xfId="16583"/>
    <cellStyle name="RowTitles1-Detail 3 2 7 6" xfId="16584"/>
    <cellStyle name="RowTitles1-Detail 3 2 7 6 2" xfId="16585"/>
    <cellStyle name="RowTitles1-Detail 3 2 7 7" xfId="16586"/>
    <cellStyle name="RowTitles1-Detail 3 2 8" xfId="16587"/>
    <cellStyle name="RowTitles1-Detail 3 2 8 2" xfId="16588"/>
    <cellStyle name="RowTitles1-Detail 3 2 8 2 2" xfId="16589"/>
    <cellStyle name="RowTitles1-Detail 3 2 8 2 2 2" xfId="16590"/>
    <cellStyle name="RowTitles1-Detail 3 2 8 2 2 2 2" xfId="16591"/>
    <cellStyle name="RowTitles1-Detail 3 2 8 2 2 3" xfId="16592"/>
    <cellStyle name="RowTitles1-Detail 3 2 8 2 3" xfId="16593"/>
    <cellStyle name="RowTitles1-Detail 3 2 8 2 3 2" xfId="16594"/>
    <cellStyle name="RowTitles1-Detail 3 2 8 2 3 2 2" xfId="16595"/>
    <cellStyle name="RowTitles1-Detail 3 2 8 2 4" xfId="16596"/>
    <cellStyle name="RowTitles1-Detail 3 2 8 2 4 2" xfId="16597"/>
    <cellStyle name="RowTitles1-Detail 3 2 8 2 5" xfId="16598"/>
    <cellStyle name="RowTitles1-Detail 3 2 8 3" xfId="16599"/>
    <cellStyle name="RowTitles1-Detail 3 2 8 3 2" xfId="16600"/>
    <cellStyle name="RowTitles1-Detail 3 2 8 3 2 2" xfId="16601"/>
    <cellStyle name="RowTitles1-Detail 3 2 8 3 2 2 2" xfId="16602"/>
    <cellStyle name="RowTitles1-Detail 3 2 8 3 2 3" xfId="16603"/>
    <cellStyle name="RowTitles1-Detail 3 2 8 3 3" xfId="16604"/>
    <cellStyle name="RowTitles1-Detail 3 2 8 3 3 2" xfId="16605"/>
    <cellStyle name="RowTitles1-Detail 3 2 8 3 3 2 2" xfId="16606"/>
    <cellStyle name="RowTitles1-Detail 3 2 8 3 4" xfId="16607"/>
    <cellStyle name="RowTitles1-Detail 3 2 8 3 4 2" xfId="16608"/>
    <cellStyle name="RowTitles1-Detail 3 2 8 3 5" xfId="16609"/>
    <cellStyle name="RowTitles1-Detail 3 2 8 4" xfId="16610"/>
    <cellStyle name="RowTitles1-Detail 3 2 8 4 2" xfId="16611"/>
    <cellStyle name="RowTitles1-Detail 3 2 8 5" xfId="16612"/>
    <cellStyle name="RowTitles1-Detail 3 2 8 5 2" xfId="16613"/>
    <cellStyle name="RowTitles1-Detail 3 2 8 5 2 2" xfId="16614"/>
    <cellStyle name="RowTitles1-Detail 3 2 8 5 3" xfId="16615"/>
    <cellStyle name="RowTitles1-Detail 3 2 8 6" xfId="16616"/>
    <cellStyle name="RowTitles1-Detail 3 2 8 6 2" xfId="16617"/>
    <cellStyle name="RowTitles1-Detail 3 2 8 6 2 2" xfId="16618"/>
    <cellStyle name="RowTitles1-Detail 3 2 8 7" xfId="16619"/>
    <cellStyle name="RowTitles1-Detail 3 2 8 7 2" xfId="16620"/>
    <cellStyle name="RowTitles1-Detail 3 2 8 8" xfId="16621"/>
    <cellStyle name="RowTitles1-Detail 3 2 9" xfId="16622"/>
    <cellStyle name="RowTitles1-Detail 3 2 9 2" xfId="16623"/>
    <cellStyle name="RowTitles1-Detail 3 2 9 2 2" xfId="16624"/>
    <cellStyle name="RowTitles1-Detail 3 2 9 2 2 2" xfId="16625"/>
    <cellStyle name="RowTitles1-Detail 3 2 9 2 2 2 2" xfId="16626"/>
    <cellStyle name="RowTitles1-Detail 3 2 9 2 2 3" xfId="16627"/>
    <cellStyle name="RowTitles1-Detail 3 2 9 2 3" xfId="16628"/>
    <cellStyle name="RowTitles1-Detail 3 2 9 2 3 2" xfId="16629"/>
    <cellStyle name="RowTitles1-Detail 3 2 9 2 3 2 2" xfId="16630"/>
    <cellStyle name="RowTitles1-Detail 3 2 9 2 4" xfId="16631"/>
    <cellStyle name="RowTitles1-Detail 3 2 9 2 4 2" xfId="16632"/>
    <cellStyle name="RowTitles1-Detail 3 2 9 2 5" xfId="16633"/>
    <cellStyle name="RowTitles1-Detail 3 2 9 3" xfId="16634"/>
    <cellStyle name="RowTitles1-Detail 3 2 9 3 2" xfId="16635"/>
    <cellStyle name="RowTitles1-Detail 3 2 9 3 2 2" xfId="16636"/>
    <cellStyle name="RowTitles1-Detail 3 2 9 3 2 2 2" xfId="16637"/>
    <cellStyle name="RowTitles1-Detail 3 2 9 3 2 3" xfId="16638"/>
    <cellStyle name="RowTitles1-Detail 3 2 9 3 3" xfId="16639"/>
    <cellStyle name="RowTitles1-Detail 3 2 9 3 3 2" xfId="16640"/>
    <cellStyle name="RowTitles1-Detail 3 2 9 3 3 2 2" xfId="16641"/>
    <cellStyle name="RowTitles1-Detail 3 2 9 3 4" xfId="16642"/>
    <cellStyle name="RowTitles1-Detail 3 2 9 3 4 2" xfId="16643"/>
    <cellStyle name="RowTitles1-Detail 3 2 9 3 5" xfId="16644"/>
    <cellStyle name="RowTitles1-Detail 3 2 9 4" xfId="16645"/>
    <cellStyle name="RowTitles1-Detail 3 2 9 4 2" xfId="16646"/>
    <cellStyle name="RowTitles1-Detail 3 2 9 4 2 2" xfId="16647"/>
    <cellStyle name="RowTitles1-Detail 3 2 9 4 3" xfId="16648"/>
    <cellStyle name="RowTitles1-Detail 3 2 9 5" xfId="16649"/>
    <cellStyle name="RowTitles1-Detail 3 2 9 5 2" xfId="16650"/>
    <cellStyle name="RowTitles1-Detail 3 2 9 5 2 2" xfId="16651"/>
    <cellStyle name="RowTitles1-Detail 3 2 9 6" xfId="16652"/>
    <cellStyle name="RowTitles1-Detail 3 2 9 6 2" xfId="16653"/>
    <cellStyle name="RowTitles1-Detail 3 2 9 7" xfId="16654"/>
    <cellStyle name="RowTitles1-Detail 3 2_STUD aligned by INSTIT" xfId="16655"/>
    <cellStyle name="RowTitles1-Detail 3 3" xfId="16656"/>
    <cellStyle name="RowTitles1-Detail 3 3 10" xfId="16657"/>
    <cellStyle name="RowTitles1-Detail 3 3 10 2" xfId="16658"/>
    <cellStyle name="RowTitles1-Detail 3 3 10 2 2" xfId="16659"/>
    <cellStyle name="RowTitles1-Detail 3 3 10 2 2 2" xfId="16660"/>
    <cellStyle name="RowTitles1-Detail 3 3 10 2 3" xfId="16661"/>
    <cellStyle name="RowTitles1-Detail 3 3 10 3" xfId="16662"/>
    <cellStyle name="RowTitles1-Detail 3 3 10 3 2" xfId="16663"/>
    <cellStyle name="RowTitles1-Detail 3 3 10 3 2 2" xfId="16664"/>
    <cellStyle name="RowTitles1-Detail 3 3 10 4" xfId="16665"/>
    <cellStyle name="RowTitles1-Detail 3 3 10 4 2" xfId="16666"/>
    <cellStyle name="RowTitles1-Detail 3 3 10 5" xfId="16667"/>
    <cellStyle name="RowTitles1-Detail 3 3 11" xfId="16668"/>
    <cellStyle name="RowTitles1-Detail 3 3 11 2" xfId="16669"/>
    <cellStyle name="RowTitles1-Detail 3 3 12" xfId="16670"/>
    <cellStyle name="RowTitles1-Detail 3 3 12 2" xfId="16671"/>
    <cellStyle name="RowTitles1-Detail 3 3 12 2 2" xfId="16672"/>
    <cellStyle name="RowTitles1-Detail 3 3 2" xfId="16673"/>
    <cellStyle name="RowTitles1-Detail 3 3 2 2" xfId="16674"/>
    <cellStyle name="RowTitles1-Detail 3 3 2 2 2" xfId="16675"/>
    <cellStyle name="RowTitles1-Detail 3 3 2 2 2 2" xfId="16676"/>
    <cellStyle name="RowTitles1-Detail 3 3 2 2 2 2 2" xfId="16677"/>
    <cellStyle name="RowTitles1-Detail 3 3 2 2 2 2 2 2" xfId="16678"/>
    <cellStyle name="RowTitles1-Detail 3 3 2 2 2 2 3" xfId="16679"/>
    <cellStyle name="RowTitles1-Detail 3 3 2 2 2 3" xfId="16680"/>
    <cellStyle name="RowTitles1-Detail 3 3 2 2 2 3 2" xfId="16681"/>
    <cellStyle name="RowTitles1-Detail 3 3 2 2 2 3 2 2" xfId="16682"/>
    <cellStyle name="RowTitles1-Detail 3 3 2 2 2 4" xfId="16683"/>
    <cellStyle name="RowTitles1-Detail 3 3 2 2 2 4 2" xfId="16684"/>
    <cellStyle name="RowTitles1-Detail 3 3 2 2 2 5" xfId="16685"/>
    <cellStyle name="RowTitles1-Detail 3 3 2 2 3" xfId="16686"/>
    <cellStyle name="RowTitles1-Detail 3 3 2 2 3 2" xfId="16687"/>
    <cellStyle name="RowTitles1-Detail 3 3 2 2 3 2 2" xfId="16688"/>
    <cellStyle name="RowTitles1-Detail 3 3 2 2 3 2 2 2" xfId="16689"/>
    <cellStyle name="RowTitles1-Detail 3 3 2 2 3 2 3" xfId="16690"/>
    <cellStyle name="RowTitles1-Detail 3 3 2 2 3 3" xfId="16691"/>
    <cellStyle name="RowTitles1-Detail 3 3 2 2 3 3 2" xfId="16692"/>
    <cellStyle name="RowTitles1-Detail 3 3 2 2 3 3 2 2" xfId="16693"/>
    <cellStyle name="RowTitles1-Detail 3 3 2 2 3 4" xfId="16694"/>
    <cellStyle name="RowTitles1-Detail 3 3 2 2 3 4 2" xfId="16695"/>
    <cellStyle name="RowTitles1-Detail 3 3 2 2 3 5" xfId="16696"/>
    <cellStyle name="RowTitles1-Detail 3 3 2 2 4" xfId="16697"/>
    <cellStyle name="RowTitles1-Detail 3 3 2 2 4 2" xfId="16698"/>
    <cellStyle name="RowTitles1-Detail 3 3 2 2 5" xfId="16699"/>
    <cellStyle name="RowTitles1-Detail 3 3 2 2 5 2" xfId="16700"/>
    <cellStyle name="RowTitles1-Detail 3 3 2 2 5 2 2" xfId="16701"/>
    <cellStyle name="RowTitles1-Detail 3 3 2 3" xfId="16702"/>
    <cellStyle name="RowTitles1-Detail 3 3 2 3 2" xfId="16703"/>
    <cellStyle name="RowTitles1-Detail 3 3 2 3 2 2" xfId="16704"/>
    <cellStyle name="RowTitles1-Detail 3 3 2 3 2 2 2" xfId="16705"/>
    <cellStyle name="RowTitles1-Detail 3 3 2 3 2 2 2 2" xfId="16706"/>
    <cellStyle name="RowTitles1-Detail 3 3 2 3 2 2 3" xfId="16707"/>
    <cellStyle name="RowTitles1-Detail 3 3 2 3 2 3" xfId="16708"/>
    <cellStyle name="RowTitles1-Detail 3 3 2 3 2 3 2" xfId="16709"/>
    <cellStyle name="RowTitles1-Detail 3 3 2 3 2 3 2 2" xfId="16710"/>
    <cellStyle name="RowTitles1-Detail 3 3 2 3 2 4" xfId="16711"/>
    <cellStyle name="RowTitles1-Detail 3 3 2 3 2 4 2" xfId="16712"/>
    <cellStyle name="RowTitles1-Detail 3 3 2 3 2 5" xfId="16713"/>
    <cellStyle name="RowTitles1-Detail 3 3 2 3 3" xfId="16714"/>
    <cellStyle name="RowTitles1-Detail 3 3 2 3 3 2" xfId="16715"/>
    <cellStyle name="RowTitles1-Detail 3 3 2 3 3 2 2" xfId="16716"/>
    <cellStyle name="RowTitles1-Detail 3 3 2 3 3 2 2 2" xfId="16717"/>
    <cellStyle name="RowTitles1-Detail 3 3 2 3 3 2 3" xfId="16718"/>
    <cellStyle name="RowTitles1-Detail 3 3 2 3 3 3" xfId="16719"/>
    <cellStyle name="RowTitles1-Detail 3 3 2 3 3 3 2" xfId="16720"/>
    <cellStyle name="RowTitles1-Detail 3 3 2 3 3 3 2 2" xfId="16721"/>
    <cellStyle name="RowTitles1-Detail 3 3 2 3 3 4" xfId="16722"/>
    <cellStyle name="RowTitles1-Detail 3 3 2 3 3 4 2" xfId="16723"/>
    <cellStyle name="RowTitles1-Detail 3 3 2 3 3 5" xfId="16724"/>
    <cellStyle name="RowTitles1-Detail 3 3 2 3 4" xfId="16725"/>
    <cellStyle name="RowTitles1-Detail 3 3 2 3 4 2" xfId="16726"/>
    <cellStyle name="RowTitles1-Detail 3 3 2 3 5" xfId="16727"/>
    <cellStyle name="RowTitles1-Detail 3 3 2 3 5 2" xfId="16728"/>
    <cellStyle name="RowTitles1-Detail 3 3 2 3 5 2 2" xfId="16729"/>
    <cellStyle name="RowTitles1-Detail 3 3 2 3 5 3" xfId="16730"/>
    <cellStyle name="RowTitles1-Detail 3 3 2 3 6" xfId="16731"/>
    <cellStyle name="RowTitles1-Detail 3 3 2 3 6 2" xfId="16732"/>
    <cellStyle name="RowTitles1-Detail 3 3 2 3 6 2 2" xfId="16733"/>
    <cellStyle name="RowTitles1-Detail 3 3 2 3 7" xfId="16734"/>
    <cellStyle name="RowTitles1-Detail 3 3 2 3 7 2" xfId="16735"/>
    <cellStyle name="RowTitles1-Detail 3 3 2 3 8" xfId="16736"/>
    <cellStyle name="RowTitles1-Detail 3 3 2 4" xfId="16737"/>
    <cellStyle name="RowTitles1-Detail 3 3 2 4 2" xfId="16738"/>
    <cellStyle name="RowTitles1-Detail 3 3 2 4 2 2" xfId="16739"/>
    <cellStyle name="RowTitles1-Detail 3 3 2 4 2 2 2" xfId="16740"/>
    <cellStyle name="RowTitles1-Detail 3 3 2 4 2 2 2 2" xfId="16741"/>
    <cellStyle name="RowTitles1-Detail 3 3 2 4 2 2 3" xfId="16742"/>
    <cellStyle name="RowTitles1-Detail 3 3 2 4 2 3" xfId="16743"/>
    <cellStyle name="RowTitles1-Detail 3 3 2 4 2 3 2" xfId="16744"/>
    <cellStyle name="RowTitles1-Detail 3 3 2 4 2 3 2 2" xfId="16745"/>
    <cellStyle name="RowTitles1-Detail 3 3 2 4 2 4" xfId="16746"/>
    <cellStyle name="RowTitles1-Detail 3 3 2 4 2 4 2" xfId="16747"/>
    <cellStyle name="RowTitles1-Detail 3 3 2 4 2 5" xfId="16748"/>
    <cellStyle name="RowTitles1-Detail 3 3 2 4 3" xfId="16749"/>
    <cellStyle name="RowTitles1-Detail 3 3 2 4 3 2" xfId="16750"/>
    <cellStyle name="RowTitles1-Detail 3 3 2 4 3 2 2" xfId="16751"/>
    <cellStyle name="RowTitles1-Detail 3 3 2 4 3 2 2 2" xfId="16752"/>
    <cellStyle name="RowTitles1-Detail 3 3 2 4 3 2 3" xfId="16753"/>
    <cellStyle name="RowTitles1-Detail 3 3 2 4 3 3" xfId="16754"/>
    <cellStyle name="RowTitles1-Detail 3 3 2 4 3 3 2" xfId="16755"/>
    <cellStyle name="RowTitles1-Detail 3 3 2 4 3 3 2 2" xfId="16756"/>
    <cellStyle name="RowTitles1-Detail 3 3 2 4 3 4" xfId="16757"/>
    <cellStyle name="RowTitles1-Detail 3 3 2 4 3 4 2" xfId="16758"/>
    <cellStyle name="RowTitles1-Detail 3 3 2 4 3 5" xfId="16759"/>
    <cellStyle name="RowTitles1-Detail 3 3 2 4 4" xfId="16760"/>
    <cellStyle name="RowTitles1-Detail 3 3 2 4 4 2" xfId="16761"/>
    <cellStyle name="RowTitles1-Detail 3 3 2 4 4 2 2" xfId="16762"/>
    <cellStyle name="RowTitles1-Detail 3 3 2 4 4 3" xfId="16763"/>
    <cellStyle name="RowTitles1-Detail 3 3 2 4 5" xfId="16764"/>
    <cellStyle name="RowTitles1-Detail 3 3 2 4 5 2" xfId="16765"/>
    <cellStyle name="RowTitles1-Detail 3 3 2 4 5 2 2" xfId="16766"/>
    <cellStyle name="RowTitles1-Detail 3 3 2 4 6" xfId="16767"/>
    <cellStyle name="RowTitles1-Detail 3 3 2 4 6 2" xfId="16768"/>
    <cellStyle name="RowTitles1-Detail 3 3 2 4 7" xfId="16769"/>
    <cellStyle name="RowTitles1-Detail 3 3 2 5" xfId="16770"/>
    <cellStyle name="RowTitles1-Detail 3 3 2 5 2" xfId="16771"/>
    <cellStyle name="RowTitles1-Detail 3 3 2 5 2 2" xfId="16772"/>
    <cellStyle name="RowTitles1-Detail 3 3 2 5 2 2 2" xfId="16773"/>
    <cellStyle name="RowTitles1-Detail 3 3 2 5 2 2 2 2" xfId="16774"/>
    <cellStyle name="RowTitles1-Detail 3 3 2 5 2 2 3" xfId="16775"/>
    <cellStyle name="RowTitles1-Detail 3 3 2 5 2 3" xfId="16776"/>
    <cellStyle name="RowTitles1-Detail 3 3 2 5 2 3 2" xfId="16777"/>
    <cellStyle name="RowTitles1-Detail 3 3 2 5 2 3 2 2" xfId="16778"/>
    <cellStyle name="RowTitles1-Detail 3 3 2 5 2 4" xfId="16779"/>
    <cellStyle name="RowTitles1-Detail 3 3 2 5 2 4 2" xfId="16780"/>
    <cellStyle name="RowTitles1-Detail 3 3 2 5 2 5" xfId="16781"/>
    <cellStyle name="RowTitles1-Detail 3 3 2 5 3" xfId="16782"/>
    <cellStyle name="RowTitles1-Detail 3 3 2 5 3 2" xfId="16783"/>
    <cellStyle name="RowTitles1-Detail 3 3 2 5 3 2 2" xfId="16784"/>
    <cellStyle name="RowTitles1-Detail 3 3 2 5 3 2 2 2" xfId="16785"/>
    <cellStyle name="RowTitles1-Detail 3 3 2 5 3 2 3" xfId="16786"/>
    <cellStyle name="RowTitles1-Detail 3 3 2 5 3 3" xfId="16787"/>
    <cellStyle name="RowTitles1-Detail 3 3 2 5 3 3 2" xfId="16788"/>
    <cellStyle name="RowTitles1-Detail 3 3 2 5 3 3 2 2" xfId="16789"/>
    <cellStyle name="RowTitles1-Detail 3 3 2 5 3 4" xfId="16790"/>
    <cellStyle name="RowTitles1-Detail 3 3 2 5 3 4 2" xfId="16791"/>
    <cellStyle name="RowTitles1-Detail 3 3 2 5 3 5" xfId="16792"/>
    <cellStyle name="RowTitles1-Detail 3 3 2 5 4" xfId="16793"/>
    <cellStyle name="RowTitles1-Detail 3 3 2 5 4 2" xfId="16794"/>
    <cellStyle name="RowTitles1-Detail 3 3 2 5 4 2 2" xfId="16795"/>
    <cellStyle name="RowTitles1-Detail 3 3 2 5 4 3" xfId="16796"/>
    <cellStyle name="RowTitles1-Detail 3 3 2 5 5" xfId="16797"/>
    <cellStyle name="RowTitles1-Detail 3 3 2 5 5 2" xfId="16798"/>
    <cellStyle name="RowTitles1-Detail 3 3 2 5 5 2 2" xfId="16799"/>
    <cellStyle name="RowTitles1-Detail 3 3 2 5 6" xfId="16800"/>
    <cellStyle name="RowTitles1-Detail 3 3 2 5 6 2" xfId="16801"/>
    <cellStyle name="RowTitles1-Detail 3 3 2 5 7" xfId="16802"/>
    <cellStyle name="RowTitles1-Detail 3 3 2 6" xfId="16803"/>
    <cellStyle name="RowTitles1-Detail 3 3 2 6 2" xfId="16804"/>
    <cellStyle name="RowTitles1-Detail 3 3 2 6 2 2" xfId="16805"/>
    <cellStyle name="RowTitles1-Detail 3 3 2 6 2 2 2" xfId="16806"/>
    <cellStyle name="RowTitles1-Detail 3 3 2 6 2 2 2 2" xfId="16807"/>
    <cellStyle name="RowTitles1-Detail 3 3 2 6 2 2 3" xfId="16808"/>
    <cellStyle name="RowTitles1-Detail 3 3 2 6 2 3" xfId="16809"/>
    <cellStyle name="RowTitles1-Detail 3 3 2 6 2 3 2" xfId="16810"/>
    <cellStyle name="RowTitles1-Detail 3 3 2 6 2 3 2 2" xfId="16811"/>
    <cellStyle name="RowTitles1-Detail 3 3 2 6 2 4" xfId="16812"/>
    <cellStyle name="RowTitles1-Detail 3 3 2 6 2 4 2" xfId="16813"/>
    <cellStyle name="RowTitles1-Detail 3 3 2 6 2 5" xfId="16814"/>
    <cellStyle name="RowTitles1-Detail 3 3 2 6 3" xfId="16815"/>
    <cellStyle name="RowTitles1-Detail 3 3 2 6 3 2" xfId="16816"/>
    <cellStyle name="RowTitles1-Detail 3 3 2 6 3 2 2" xfId="16817"/>
    <cellStyle name="RowTitles1-Detail 3 3 2 6 3 2 2 2" xfId="16818"/>
    <cellStyle name="RowTitles1-Detail 3 3 2 6 3 2 3" xfId="16819"/>
    <cellStyle name="RowTitles1-Detail 3 3 2 6 3 3" xfId="16820"/>
    <cellStyle name="RowTitles1-Detail 3 3 2 6 3 3 2" xfId="16821"/>
    <cellStyle name="RowTitles1-Detail 3 3 2 6 3 3 2 2" xfId="16822"/>
    <cellStyle name="RowTitles1-Detail 3 3 2 6 3 4" xfId="16823"/>
    <cellStyle name="RowTitles1-Detail 3 3 2 6 3 4 2" xfId="16824"/>
    <cellStyle name="RowTitles1-Detail 3 3 2 6 3 5" xfId="16825"/>
    <cellStyle name="RowTitles1-Detail 3 3 2 6 4" xfId="16826"/>
    <cellStyle name="RowTitles1-Detail 3 3 2 6 4 2" xfId="16827"/>
    <cellStyle name="RowTitles1-Detail 3 3 2 6 4 2 2" xfId="16828"/>
    <cellStyle name="RowTitles1-Detail 3 3 2 6 4 3" xfId="16829"/>
    <cellStyle name="RowTitles1-Detail 3 3 2 6 5" xfId="16830"/>
    <cellStyle name="RowTitles1-Detail 3 3 2 6 5 2" xfId="16831"/>
    <cellStyle name="RowTitles1-Detail 3 3 2 6 5 2 2" xfId="16832"/>
    <cellStyle name="RowTitles1-Detail 3 3 2 6 6" xfId="16833"/>
    <cellStyle name="RowTitles1-Detail 3 3 2 6 6 2" xfId="16834"/>
    <cellStyle name="RowTitles1-Detail 3 3 2 6 7" xfId="16835"/>
    <cellStyle name="RowTitles1-Detail 3 3 2 7" xfId="16836"/>
    <cellStyle name="RowTitles1-Detail 3 3 2 7 2" xfId="16837"/>
    <cellStyle name="RowTitles1-Detail 3 3 2 7 2 2" xfId="16838"/>
    <cellStyle name="RowTitles1-Detail 3 3 2 7 2 2 2" xfId="16839"/>
    <cellStyle name="RowTitles1-Detail 3 3 2 7 2 3" xfId="16840"/>
    <cellStyle name="RowTitles1-Detail 3 3 2 7 3" xfId="16841"/>
    <cellStyle name="RowTitles1-Detail 3 3 2 7 3 2" xfId="16842"/>
    <cellStyle name="RowTitles1-Detail 3 3 2 7 3 2 2" xfId="16843"/>
    <cellStyle name="RowTitles1-Detail 3 3 2 7 4" xfId="16844"/>
    <cellStyle name="RowTitles1-Detail 3 3 2 7 4 2" xfId="16845"/>
    <cellStyle name="RowTitles1-Detail 3 3 2 7 5" xfId="16846"/>
    <cellStyle name="RowTitles1-Detail 3 3 2 8" xfId="16847"/>
    <cellStyle name="RowTitles1-Detail 3 3 2 8 2" xfId="16848"/>
    <cellStyle name="RowTitles1-Detail 3 3 2 9" xfId="16849"/>
    <cellStyle name="RowTitles1-Detail 3 3 2 9 2" xfId="16850"/>
    <cellStyle name="RowTitles1-Detail 3 3 2 9 2 2" xfId="16851"/>
    <cellStyle name="RowTitles1-Detail 3 3 2_STUD aligned by INSTIT" xfId="16852"/>
    <cellStyle name="RowTitles1-Detail 3 3 3" xfId="16853"/>
    <cellStyle name="RowTitles1-Detail 3 3 3 2" xfId="16854"/>
    <cellStyle name="RowTitles1-Detail 3 3 3 2 2" xfId="16855"/>
    <cellStyle name="RowTitles1-Detail 3 3 3 2 2 2" xfId="16856"/>
    <cellStyle name="RowTitles1-Detail 3 3 3 2 2 2 2" xfId="16857"/>
    <cellStyle name="RowTitles1-Detail 3 3 3 2 2 2 2 2" xfId="16858"/>
    <cellStyle name="RowTitles1-Detail 3 3 3 2 2 2 3" xfId="16859"/>
    <cellStyle name="RowTitles1-Detail 3 3 3 2 2 3" xfId="16860"/>
    <cellStyle name="RowTitles1-Detail 3 3 3 2 2 3 2" xfId="16861"/>
    <cellStyle name="RowTitles1-Detail 3 3 3 2 2 3 2 2" xfId="16862"/>
    <cellStyle name="RowTitles1-Detail 3 3 3 2 2 4" xfId="16863"/>
    <cellStyle name="RowTitles1-Detail 3 3 3 2 2 4 2" xfId="16864"/>
    <cellStyle name="RowTitles1-Detail 3 3 3 2 2 5" xfId="16865"/>
    <cellStyle name="RowTitles1-Detail 3 3 3 2 3" xfId="16866"/>
    <cellStyle name="RowTitles1-Detail 3 3 3 2 3 2" xfId="16867"/>
    <cellStyle name="RowTitles1-Detail 3 3 3 2 3 2 2" xfId="16868"/>
    <cellStyle name="RowTitles1-Detail 3 3 3 2 3 2 2 2" xfId="16869"/>
    <cellStyle name="RowTitles1-Detail 3 3 3 2 3 2 3" xfId="16870"/>
    <cellStyle name="RowTitles1-Detail 3 3 3 2 3 3" xfId="16871"/>
    <cellStyle name="RowTitles1-Detail 3 3 3 2 3 3 2" xfId="16872"/>
    <cellStyle name="RowTitles1-Detail 3 3 3 2 3 3 2 2" xfId="16873"/>
    <cellStyle name="RowTitles1-Detail 3 3 3 2 3 4" xfId="16874"/>
    <cellStyle name="RowTitles1-Detail 3 3 3 2 3 4 2" xfId="16875"/>
    <cellStyle name="RowTitles1-Detail 3 3 3 2 3 5" xfId="16876"/>
    <cellStyle name="RowTitles1-Detail 3 3 3 2 4" xfId="16877"/>
    <cellStyle name="RowTitles1-Detail 3 3 3 2 4 2" xfId="16878"/>
    <cellStyle name="RowTitles1-Detail 3 3 3 2 5" xfId="16879"/>
    <cellStyle name="RowTitles1-Detail 3 3 3 2 5 2" xfId="16880"/>
    <cellStyle name="RowTitles1-Detail 3 3 3 2 5 2 2" xfId="16881"/>
    <cellStyle name="RowTitles1-Detail 3 3 3 2 5 3" xfId="16882"/>
    <cellStyle name="RowTitles1-Detail 3 3 3 2 6" xfId="16883"/>
    <cellStyle name="RowTitles1-Detail 3 3 3 2 6 2" xfId="16884"/>
    <cellStyle name="RowTitles1-Detail 3 3 3 2 6 2 2" xfId="16885"/>
    <cellStyle name="RowTitles1-Detail 3 3 3 2 7" xfId="16886"/>
    <cellStyle name="RowTitles1-Detail 3 3 3 2 7 2" xfId="16887"/>
    <cellStyle name="RowTitles1-Detail 3 3 3 2 8" xfId="16888"/>
    <cellStyle name="RowTitles1-Detail 3 3 3 3" xfId="16889"/>
    <cellStyle name="RowTitles1-Detail 3 3 3 3 2" xfId="16890"/>
    <cellStyle name="RowTitles1-Detail 3 3 3 3 2 2" xfId="16891"/>
    <cellStyle name="RowTitles1-Detail 3 3 3 3 2 2 2" xfId="16892"/>
    <cellStyle name="RowTitles1-Detail 3 3 3 3 2 2 2 2" xfId="16893"/>
    <cellStyle name="RowTitles1-Detail 3 3 3 3 2 2 3" xfId="16894"/>
    <cellStyle name="RowTitles1-Detail 3 3 3 3 2 3" xfId="16895"/>
    <cellStyle name="RowTitles1-Detail 3 3 3 3 2 3 2" xfId="16896"/>
    <cellStyle name="RowTitles1-Detail 3 3 3 3 2 3 2 2" xfId="16897"/>
    <cellStyle name="RowTitles1-Detail 3 3 3 3 2 4" xfId="16898"/>
    <cellStyle name="RowTitles1-Detail 3 3 3 3 2 4 2" xfId="16899"/>
    <cellStyle name="RowTitles1-Detail 3 3 3 3 2 5" xfId="16900"/>
    <cellStyle name="RowTitles1-Detail 3 3 3 3 3" xfId="16901"/>
    <cellStyle name="RowTitles1-Detail 3 3 3 3 3 2" xfId="16902"/>
    <cellStyle name="RowTitles1-Detail 3 3 3 3 3 2 2" xfId="16903"/>
    <cellStyle name="RowTitles1-Detail 3 3 3 3 3 2 2 2" xfId="16904"/>
    <cellStyle name="RowTitles1-Detail 3 3 3 3 3 2 3" xfId="16905"/>
    <cellStyle name="RowTitles1-Detail 3 3 3 3 3 3" xfId="16906"/>
    <cellStyle name="RowTitles1-Detail 3 3 3 3 3 3 2" xfId="16907"/>
    <cellStyle name="RowTitles1-Detail 3 3 3 3 3 3 2 2" xfId="16908"/>
    <cellStyle name="RowTitles1-Detail 3 3 3 3 3 4" xfId="16909"/>
    <cellStyle name="RowTitles1-Detail 3 3 3 3 3 4 2" xfId="16910"/>
    <cellStyle name="RowTitles1-Detail 3 3 3 3 3 5" xfId="16911"/>
    <cellStyle name="RowTitles1-Detail 3 3 3 3 4" xfId="16912"/>
    <cellStyle name="RowTitles1-Detail 3 3 3 3 4 2" xfId="16913"/>
    <cellStyle name="RowTitles1-Detail 3 3 3 3 5" xfId="16914"/>
    <cellStyle name="RowTitles1-Detail 3 3 3 3 5 2" xfId="16915"/>
    <cellStyle name="RowTitles1-Detail 3 3 3 3 5 2 2" xfId="16916"/>
    <cellStyle name="RowTitles1-Detail 3 3 3 4" xfId="16917"/>
    <cellStyle name="RowTitles1-Detail 3 3 3 4 2" xfId="16918"/>
    <cellStyle name="RowTitles1-Detail 3 3 3 4 2 2" xfId="16919"/>
    <cellStyle name="RowTitles1-Detail 3 3 3 4 2 2 2" xfId="16920"/>
    <cellStyle name="RowTitles1-Detail 3 3 3 4 2 2 2 2" xfId="16921"/>
    <cellStyle name="RowTitles1-Detail 3 3 3 4 2 2 3" xfId="16922"/>
    <cellStyle name="RowTitles1-Detail 3 3 3 4 2 3" xfId="16923"/>
    <cellStyle name="RowTitles1-Detail 3 3 3 4 2 3 2" xfId="16924"/>
    <cellStyle name="RowTitles1-Detail 3 3 3 4 2 3 2 2" xfId="16925"/>
    <cellStyle name="RowTitles1-Detail 3 3 3 4 2 4" xfId="16926"/>
    <cellStyle name="RowTitles1-Detail 3 3 3 4 2 4 2" xfId="16927"/>
    <cellStyle name="RowTitles1-Detail 3 3 3 4 2 5" xfId="16928"/>
    <cellStyle name="RowTitles1-Detail 3 3 3 4 3" xfId="16929"/>
    <cellStyle name="RowTitles1-Detail 3 3 3 4 3 2" xfId="16930"/>
    <cellStyle name="RowTitles1-Detail 3 3 3 4 3 2 2" xfId="16931"/>
    <cellStyle name="RowTitles1-Detail 3 3 3 4 3 2 2 2" xfId="16932"/>
    <cellStyle name="RowTitles1-Detail 3 3 3 4 3 2 3" xfId="16933"/>
    <cellStyle name="RowTitles1-Detail 3 3 3 4 3 3" xfId="16934"/>
    <cellStyle name="RowTitles1-Detail 3 3 3 4 3 3 2" xfId="16935"/>
    <cellStyle name="RowTitles1-Detail 3 3 3 4 3 3 2 2" xfId="16936"/>
    <cellStyle name="RowTitles1-Detail 3 3 3 4 3 4" xfId="16937"/>
    <cellStyle name="RowTitles1-Detail 3 3 3 4 3 4 2" xfId="16938"/>
    <cellStyle name="RowTitles1-Detail 3 3 3 4 3 5" xfId="16939"/>
    <cellStyle name="RowTitles1-Detail 3 3 3 4 4" xfId="16940"/>
    <cellStyle name="RowTitles1-Detail 3 3 3 4 4 2" xfId="16941"/>
    <cellStyle name="RowTitles1-Detail 3 3 3 4 4 2 2" xfId="16942"/>
    <cellStyle name="RowTitles1-Detail 3 3 3 4 4 3" xfId="16943"/>
    <cellStyle name="RowTitles1-Detail 3 3 3 4 5" xfId="16944"/>
    <cellStyle name="RowTitles1-Detail 3 3 3 4 5 2" xfId="16945"/>
    <cellStyle name="RowTitles1-Detail 3 3 3 4 5 2 2" xfId="16946"/>
    <cellStyle name="RowTitles1-Detail 3 3 3 4 6" xfId="16947"/>
    <cellStyle name="RowTitles1-Detail 3 3 3 4 6 2" xfId="16948"/>
    <cellStyle name="RowTitles1-Detail 3 3 3 4 7" xfId="16949"/>
    <cellStyle name="RowTitles1-Detail 3 3 3 5" xfId="16950"/>
    <cellStyle name="RowTitles1-Detail 3 3 3 5 2" xfId="16951"/>
    <cellStyle name="RowTitles1-Detail 3 3 3 5 2 2" xfId="16952"/>
    <cellStyle name="RowTitles1-Detail 3 3 3 5 2 2 2" xfId="16953"/>
    <cellStyle name="RowTitles1-Detail 3 3 3 5 2 2 2 2" xfId="16954"/>
    <cellStyle name="RowTitles1-Detail 3 3 3 5 2 2 3" xfId="16955"/>
    <cellStyle name="RowTitles1-Detail 3 3 3 5 2 3" xfId="16956"/>
    <cellStyle name="RowTitles1-Detail 3 3 3 5 2 3 2" xfId="16957"/>
    <cellStyle name="RowTitles1-Detail 3 3 3 5 2 3 2 2" xfId="16958"/>
    <cellStyle name="RowTitles1-Detail 3 3 3 5 2 4" xfId="16959"/>
    <cellStyle name="RowTitles1-Detail 3 3 3 5 2 4 2" xfId="16960"/>
    <cellStyle name="RowTitles1-Detail 3 3 3 5 2 5" xfId="16961"/>
    <cellStyle name="RowTitles1-Detail 3 3 3 5 3" xfId="16962"/>
    <cellStyle name="RowTitles1-Detail 3 3 3 5 3 2" xfId="16963"/>
    <cellStyle name="RowTitles1-Detail 3 3 3 5 3 2 2" xfId="16964"/>
    <cellStyle name="RowTitles1-Detail 3 3 3 5 3 2 2 2" xfId="16965"/>
    <cellStyle name="RowTitles1-Detail 3 3 3 5 3 2 3" xfId="16966"/>
    <cellStyle name="RowTitles1-Detail 3 3 3 5 3 3" xfId="16967"/>
    <cellStyle name="RowTitles1-Detail 3 3 3 5 3 3 2" xfId="16968"/>
    <cellStyle name="RowTitles1-Detail 3 3 3 5 3 3 2 2" xfId="16969"/>
    <cellStyle name="RowTitles1-Detail 3 3 3 5 3 4" xfId="16970"/>
    <cellStyle name="RowTitles1-Detail 3 3 3 5 3 4 2" xfId="16971"/>
    <cellStyle name="RowTitles1-Detail 3 3 3 5 3 5" xfId="16972"/>
    <cellStyle name="RowTitles1-Detail 3 3 3 5 4" xfId="16973"/>
    <cellStyle name="RowTitles1-Detail 3 3 3 5 4 2" xfId="16974"/>
    <cellStyle name="RowTitles1-Detail 3 3 3 5 4 2 2" xfId="16975"/>
    <cellStyle name="RowTitles1-Detail 3 3 3 5 4 3" xfId="16976"/>
    <cellStyle name="RowTitles1-Detail 3 3 3 5 5" xfId="16977"/>
    <cellStyle name="RowTitles1-Detail 3 3 3 5 5 2" xfId="16978"/>
    <cellStyle name="RowTitles1-Detail 3 3 3 5 5 2 2" xfId="16979"/>
    <cellStyle name="RowTitles1-Detail 3 3 3 5 6" xfId="16980"/>
    <cellStyle name="RowTitles1-Detail 3 3 3 5 6 2" xfId="16981"/>
    <cellStyle name="RowTitles1-Detail 3 3 3 5 7" xfId="16982"/>
    <cellStyle name="RowTitles1-Detail 3 3 3 6" xfId="16983"/>
    <cellStyle name="RowTitles1-Detail 3 3 3 6 2" xfId="16984"/>
    <cellStyle name="RowTitles1-Detail 3 3 3 6 2 2" xfId="16985"/>
    <cellStyle name="RowTitles1-Detail 3 3 3 6 2 2 2" xfId="16986"/>
    <cellStyle name="RowTitles1-Detail 3 3 3 6 2 2 2 2" xfId="16987"/>
    <cellStyle name="RowTitles1-Detail 3 3 3 6 2 2 3" xfId="16988"/>
    <cellStyle name="RowTitles1-Detail 3 3 3 6 2 3" xfId="16989"/>
    <cellStyle name="RowTitles1-Detail 3 3 3 6 2 3 2" xfId="16990"/>
    <cellStyle name="RowTitles1-Detail 3 3 3 6 2 3 2 2" xfId="16991"/>
    <cellStyle name="RowTitles1-Detail 3 3 3 6 2 4" xfId="16992"/>
    <cellStyle name="RowTitles1-Detail 3 3 3 6 2 4 2" xfId="16993"/>
    <cellStyle name="RowTitles1-Detail 3 3 3 6 2 5" xfId="16994"/>
    <cellStyle name="RowTitles1-Detail 3 3 3 6 3" xfId="16995"/>
    <cellStyle name="RowTitles1-Detail 3 3 3 6 3 2" xfId="16996"/>
    <cellStyle name="RowTitles1-Detail 3 3 3 6 3 2 2" xfId="16997"/>
    <cellStyle name="RowTitles1-Detail 3 3 3 6 3 2 2 2" xfId="16998"/>
    <cellStyle name="RowTitles1-Detail 3 3 3 6 3 2 3" xfId="16999"/>
    <cellStyle name="RowTitles1-Detail 3 3 3 6 3 3" xfId="17000"/>
    <cellStyle name="RowTitles1-Detail 3 3 3 6 3 3 2" xfId="17001"/>
    <cellStyle name="RowTitles1-Detail 3 3 3 6 3 3 2 2" xfId="17002"/>
    <cellStyle name="RowTitles1-Detail 3 3 3 6 3 4" xfId="17003"/>
    <cellStyle name="RowTitles1-Detail 3 3 3 6 3 4 2" xfId="17004"/>
    <cellStyle name="RowTitles1-Detail 3 3 3 6 3 5" xfId="17005"/>
    <cellStyle name="RowTitles1-Detail 3 3 3 6 4" xfId="17006"/>
    <cellStyle name="RowTitles1-Detail 3 3 3 6 4 2" xfId="17007"/>
    <cellStyle name="RowTitles1-Detail 3 3 3 6 4 2 2" xfId="17008"/>
    <cellStyle name="RowTitles1-Detail 3 3 3 6 4 3" xfId="17009"/>
    <cellStyle name="RowTitles1-Detail 3 3 3 6 5" xfId="17010"/>
    <cellStyle name="RowTitles1-Detail 3 3 3 6 5 2" xfId="17011"/>
    <cellStyle name="RowTitles1-Detail 3 3 3 6 5 2 2" xfId="17012"/>
    <cellStyle name="RowTitles1-Detail 3 3 3 6 6" xfId="17013"/>
    <cellStyle name="RowTitles1-Detail 3 3 3 6 6 2" xfId="17014"/>
    <cellStyle name="RowTitles1-Detail 3 3 3 6 7" xfId="17015"/>
    <cellStyle name="RowTitles1-Detail 3 3 3 7" xfId="17016"/>
    <cellStyle name="RowTitles1-Detail 3 3 3 7 2" xfId="17017"/>
    <cellStyle name="RowTitles1-Detail 3 3 3 7 2 2" xfId="17018"/>
    <cellStyle name="RowTitles1-Detail 3 3 3 7 2 2 2" xfId="17019"/>
    <cellStyle name="RowTitles1-Detail 3 3 3 7 2 3" xfId="17020"/>
    <cellStyle name="RowTitles1-Detail 3 3 3 7 3" xfId="17021"/>
    <cellStyle name="RowTitles1-Detail 3 3 3 7 3 2" xfId="17022"/>
    <cellStyle name="RowTitles1-Detail 3 3 3 7 3 2 2" xfId="17023"/>
    <cellStyle name="RowTitles1-Detail 3 3 3 7 4" xfId="17024"/>
    <cellStyle name="RowTitles1-Detail 3 3 3 7 4 2" xfId="17025"/>
    <cellStyle name="RowTitles1-Detail 3 3 3 7 5" xfId="17026"/>
    <cellStyle name="RowTitles1-Detail 3 3 3 8" xfId="17027"/>
    <cellStyle name="RowTitles1-Detail 3 3 3 8 2" xfId="17028"/>
    <cellStyle name="RowTitles1-Detail 3 3 3 8 2 2" xfId="17029"/>
    <cellStyle name="RowTitles1-Detail 3 3 3 8 2 2 2" xfId="17030"/>
    <cellStyle name="RowTitles1-Detail 3 3 3 8 2 3" xfId="17031"/>
    <cellStyle name="RowTitles1-Detail 3 3 3 8 3" xfId="17032"/>
    <cellStyle name="RowTitles1-Detail 3 3 3 8 3 2" xfId="17033"/>
    <cellStyle name="RowTitles1-Detail 3 3 3 8 3 2 2" xfId="17034"/>
    <cellStyle name="RowTitles1-Detail 3 3 3 8 4" xfId="17035"/>
    <cellStyle name="RowTitles1-Detail 3 3 3 8 4 2" xfId="17036"/>
    <cellStyle name="RowTitles1-Detail 3 3 3 8 5" xfId="17037"/>
    <cellStyle name="RowTitles1-Detail 3 3 3 9" xfId="17038"/>
    <cellStyle name="RowTitles1-Detail 3 3 3 9 2" xfId="17039"/>
    <cellStyle name="RowTitles1-Detail 3 3 3 9 2 2" xfId="17040"/>
    <cellStyle name="RowTitles1-Detail 3 3 3_STUD aligned by INSTIT" xfId="17041"/>
    <cellStyle name="RowTitles1-Detail 3 3 4" xfId="17042"/>
    <cellStyle name="RowTitles1-Detail 3 3 4 2" xfId="17043"/>
    <cellStyle name="RowTitles1-Detail 3 3 4 2 2" xfId="17044"/>
    <cellStyle name="RowTitles1-Detail 3 3 4 2 2 2" xfId="17045"/>
    <cellStyle name="RowTitles1-Detail 3 3 4 2 2 2 2" xfId="17046"/>
    <cellStyle name="RowTitles1-Detail 3 3 4 2 2 2 2 2" xfId="17047"/>
    <cellStyle name="RowTitles1-Detail 3 3 4 2 2 2 3" xfId="17048"/>
    <cellStyle name="RowTitles1-Detail 3 3 4 2 2 3" xfId="17049"/>
    <cellStyle name="RowTitles1-Detail 3 3 4 2 2 3 2" xfId="17050"/>
    <cellStyle name="RowTitles1-Detail 3 3 4 2 2 3 2 2" xfId="17051"/>
    <cellStyle name="RowTitles1-Detail 3 3 4 2 2 4" xfId="17052"/>
    <cellStyle name="RowTitles1-Detail 3 3 4 2 2 4 2" xfId="17053"/>
    <cellStyle name="RowTitles1-Detail 3 3 4 2 2 5" xfId="17054"/>
    <cellStyle name="RowTitles1-Detail 3 3 4 2 3" xfId="17055"/>
    <cellStyle name="RowTitles1-Detail 3 3 4 2 3 2" xfId="17056"/>
    <cellStyle name="RowTitles1-Detail 3 3 4 2 3 2 2" xfId="17057"/>
    <cellStyle name="RowTitles1-Detail 3 3 4 2 3 2 2 2" xfId="17058"/>
    <cellStyle name="RowTitles1-Detail 3 3 4 2 3 2 3" xfId="17059"/>
    <cellStyle name="RowTitles1-Detail 3 3 4 2 3 3" xfId="17060"/>
    <cellStyle name="RowTitles1-Detail 3 3 4 2 3 3 2" xfId="17061"/>
    <cellStyle name="RowTitles1-Detail 3 3 4 2 3 3 2 2" xfId="17062"/>
    <cellStyle name="RowTitles1-Detail 3 3 4 2 3 4" xfId="17063"/>
    <cellStyle name="RowTitles1-Detail 3 3 4 2 3 4 2" xfId="17064"/>
    <cellStyle name="RowTitles1-Detail 3 3 4 2 3 5" xfId="17065"/>
    <cellStyle name="RowTitles1-Detail 3 3 4 2 4" xfId="17066"/>
    <cellStyle name="RowTitles1-Detail 3 3 4 2 4 2" xfId="17067"/>
    <cellStyle name="RowTitles1-Detail 3 3 4 2 5" xfId="17068"/>
    <cellStyle name="RowTitles1-Detail 3 3 4 2 5 2" xfId="17069"/>
    <cellStyle name="RowTitles1-Detail 3 3 4 2 5 2 2" xfId="17070"/>
    <cellStyle name="RowTitles1-Detail 3 3 4 2 5 3" xfId="17071"/>
    <cellStyle name="RowTitles1-Detail 3 3 4 2 6" xfId="17072"/>
    <cellStyle name="RowTitles1-Detail 3 3 4 2 6 2" xfId="17073"/>
    <cellStyle name="RowTitles1-Detail 3 3 4 2 6 2 2" xfId="17074"/>
    <cellStyle name="RowTitles1-Detail 3 3 4 3" xfId="17075"/>
    <cellStyle name="RowTitles1-Detail 3 3 4 3 2" xfId="17076"/>
    <cellStyle name="RowTitles1-Detail 3 3 4 3 2 2" xfId="17077"/>
    <cellStyle name="RowTitles1-Detail 3 3 4 3 2 2 2" xfId="17078"/>
    <cellStyle name="RowTitles1-Detail 3 3 4 3 2 2 2 2" xfId="17079"/>
    <cellStyle name="RowTitles1-Detail 3 3 4 3 2 2 3" xfId="17080"/>
    <cellStyle name="RowTitles1-Detail 3 3 4 3 2 3" xfId="17081"/>
    <cellStyle name="RowTitles1-Detail 3 3 4 3 2 3 2" xfId="17082"/>
    <cellStyle name="RowTitles1-Detail 3 3 4 3 2 3 2 2" xfId="17083"/>
    <cellStyle name="RowTitles1-Detail 3 3 4 3 2 4" xfId="17084"/>
    <cellStyle name="RowTitles1-Detail 3 3 4 3 2 4 2" xfId="17085"/>
    <cellStyle name="RowTitles1-Detail 3 3 4 3 2 5" xfId="17086"/>
    <cellStyle name="RowTitles1-Detail 3 3 4 3 3" xfId="17087"/>
    <cellStyle name="RowTitles1-Detail 3 3 4 3 3 2" xfId="17088"/>
    <cellStyle name="RowTitles1-Detail 3 3 4 3 3 2 2" xfId="17089"/>
    <cellStyle name="RowTitles1-Detail 3 3 4 3 3 2 2 2" xfId="17090"/>
    <cellStyle name="RowTitles1-Detail 3 3 4 3 3 2 3" xfId="17091"/>
    <cellStyle name="RowTitles1-Detail 3 3 4 3 3 3" xfId="17092"/>
    <cellStyle name="RowTitles1-Detail 3 3 4 3 3 3 2" xfId="17093"/>
    <cellStyle name="RowTitles1-Detail 3 3 4 3 3 3 2 2" xfId="17094"/>
    <cellStyle name="RowTitles1-Detail 3 3 4 3 3 4" xfId="17095"/>
    <cellStyle name="RowTitles1-Detail 3 3 4 3 3 4 2" xfId="17096"/>
    <cellStyle name="RowTitles1-Detail 3 3 4 3 3 5" xfId="17097"/>
    <cellStyle name="RowTitles1-Detail 3 3 4 3 4" xfId="17098"/>
    <cellStyle name="RowTitles1-Detail 3 3 4 3 4 2" xfId="17099"/>
    <cellStyle name="RowTitles1-Detail 3 3 4 3 5" xfId="17100"/>
    <cellStyle name="RowTitles1-Detail 3 3 4 3 5 2" xfId="17101"/>
    <cellStyle name="RowTitles1-Detail 3 3 4 3 5 2 2" xfId="17102"/>
    <cellStyle name="RowTitles1-Detail 3 3 4 3 6" xfId="17103"/>
    <cellStyle name="RowTitles1-Detail 3 3 4 3 6 2" xfId="17104"/>
    <cellStyle name="RowTitles1-Detail 3 3 4 3 7" xfId="17105"/>
    <cellStyle name="RowTitles1-Detail 3 3 4 4" xfId="17106"/>
    <cellStyle name="RowTitles1-Detail 3 3 4 4 2" xfId="17107"/>
    <cellStyle name="RowTitles1-Detail 3 3 4 4 2 2" xfId="17108"/>
    <cellStyle name="RowTitles1-Detail 3 3 4 4 2 2 2" xfId="17109"/>
    <cellStyle name="RowTitles1-Detail 3 3 4 4 2 2 2 2" xfId="17110"/>
    <cellStyle name="RowTitles1-Detail 3 3 4 4 2 2 3" xfId="17111"/>
    <cellStyle name="RowTitles1-Detail 3 3 4 4 2 3" xfId="17112"/>
    <cellStyle name="RowTitles1-Detail 3 3 4 4 2 3 2" xfId="17113"/>
    <cellStyle name="RowTitles1-Detail 3 3 4 4 2 3 2 2" xfId="17114"/>
    <cellStyle name="RowTitles1-Detail 3 3 4 4 2 4" xfId="17115"/>
    <cellStyle name="RowTitles1-Detail 3 3 4 4 2 4 2" xfId="17116"/>
    <cellStyle name="RowTitles1-Detail 3 3 4 4 2 5" xfId="17117"/>
    <cellStyle name="RowTitles1-Detail 3 3 4 4 3" xfId="17118"/>
    <cellStyle name="RowTitles1-Detail 3 3 4 4 3 2" xfId="17119"/>
    <cellStyle name="RowTitles1-Detail 3 3 4 4 3 2 2" xfId="17120"/>
    <cellStyle name="RowTitles1-Detail 3 3 4 4 3 2 2 2" xfId="17121"/>
    <cellStyle name="RowTitles1-Detail 3 3 4 4 3 2 3" xfId="17122"/>
    <cellStyle name="RowTitles1-Detail 3 3 4 4 3 3" xfId="17123"/>
    <cellStyle name="RowTitles1-Detail 3 3 4 4 3 3 2" xfId="17124"/>
    <cellStyle name="RowTitles1-Detail 3 3 4 4 3 3 2 2" xfId="17125"/>
    <cellStyle name="RowTitles1-Detail 3 3 4 4 3 4" xfId="17126"/>
    <cellStyle name="RowTitles1-Detail 3 3 4 4 3 4 2" xfId="17127"/>
    <cellStyle name="RowTitles1-Detail 3 3 4 4 3 5" xfId="17128"/>
    <cellStyle name="RowTitles1-Detail 3 3 4 4 4" xfId="17129"/>
    <cellStyle name="RowTitles1-Detail 3 3 4 4 4 2" xfId="17130"/>
    <cellStyle name="RowTitles1-Detail 3 3 4 4 5" xfId="17131"/>
    <cellStyle name="RowTitles1-Detail 3 3 4 4 5 2" xfId="17132"/>
    <cellStyle name="RowTitles1-Detail 3 3 4 4 5 2 2" xfId="17133"/>
    <cellStyle name="RowTitles1-Detail 3 3 4 4 5 3" xfId="17134"/>
    <cellStyle name="RowTitles1-Detail 3 3 4 4 6" xfId="17135"/>
    <cellStyle name="RowTitles1-Detail 3 3 4 4 6 2" xfId="17136"/>
    <cellStyle name="RowTitles1-Detail 3 3 4 4 6 2 2" xfId="17137"/>
    <cellStyle name="RowTitles1-Detail 3 3 4 4 7" xfId="17138"/>
    <cellStyle name="RowTitles1-Detail 3 3 4 4 7 2" xfId="17139"/>
    <cellStyle name="RowTitles1-Detail 3 3 4 4 8" xfId="17140"/>
    <cellStyle name="RowTitles1-Detail 3 3 4 5" xfId="17141"/>
    <cellStyle name="RowTitles1-Detail 3 3 4 5 2" xfId="17142"/>
    <cellStyle name="RowTitles1-Detail 3 3 4 5 2 2" xfId="17143"/>
    <cellStyle name="RowTitles1-Detail 3 3 4 5 2 2 2" xfId="17144"/>
    <cellStyle name="RowTitles1-Detail 3 3 4 5 2 2 2 2" xfId="17145"/>
    <cellStyle name="RowTitles1-Detail 3 3 4 5 2 2 3" xfId="17146"/>
    <cellStyle name="RowTitles1-Detail 3 3 4 5 2 3" xfId="17147"/>
    <cellStyle name="RowTitles1-Detail 3 3 4 5 2 3 2" xfId="17148"/>
    <cellStyle name="RowTitles1-Detail 3 3 4 5 2 3 2 2" xfId="17149"/>
    <cellStyle name="RowTitles1-Detail 3 3 4 5 2 4" xfId="17150"/>
    <cellStyle name="RowTitles1-Detail 3 3 4 5 2 4 2" xfId="17151"/>
    <cellStyle name="RowTitles1-Detail 3 3 4 5 2 5" xfId="17152"/>
    <cellStyle name="RowTitles1-Detail 3 3 4 5 3" xfId="17153"/>
    <cellStyle name="RowTitles1-Detail 3 3 4 5 3 2" xfId="17154"/>
    <cellStyle name="RowTitles1-Detail 3 3 4 5 3 2 2" xfId="17155"/>
    <cellStyle name="RowTitles1-Detail 3 3 4 5 3 2 2 2" xfId="17156"/>
    <cellStyle name="RowTitles1-Detail 3 3 4 5 3 2 3" xfId="17157"/>
    <cellStyle name="RowTitles1-Detail 3 3 4 5 3 3" xfId="17158"/>
    <cellStyle name="RowTitles1-Detail 3 3 4 5 3 3 2" xfId="17159"/>
    <cellStyle name="RowTitles1-Detail 3 3 4 5 3 3 2 2" xfId="17160"/>
    <cellStyle name="RowTitles1-Detail 3 3 4 5 3 4" xfId="17161"/>
    <cellStyle name="RowTitles1-Detail 3 3 4 5 3 4 2" xfId="17162"/>
    <cellStyle name="RowTitles1-Detail 3 3 4 5 3 5" xfId="17163"/>
    <cellStyle name="RowTitles1-Detail 3 3 4 5 4" xfId="17164"/>
    <cellStyle name="RowTitles1-Detail 3 3 4 5 4 2" xfId="17165"/>
    <cellStyle name="RowTitles1-Detail 3 3 4 5 4 2 2" xfId="17166"/>
    <cellStyle name="RowTitles1-Detail 3 3 4 5 4 3" xfId="17167"/>
    <cellStyle name="RowTitles1-Detail 3 3 4 5 5" xfId="17168"/>
    <cellStyle name="RowTitles1-Detail 3 3 4 5 5 2" xfId="17169"/>
    <cellStyle name="RowTitles1-Detail 3 3 4 5 5 2 2" xfId="17170"/>
    <cellStyle name="RowTitles1-Detail 3 3 4 5 6" xfId="17171"/>
    <cellStyle name="RowTitles1-Detail 3 3 4 5 6 2" xfId="17172"/>
    <cellStyle name="RowTitles1-Detail 3 3 4 5 7" xfId="17173"/>
    <cellStyle name="RowTitles1-Detail 3 3 4 6" xfId="17174"/>
    <cellStyle name="RowTitles1-Detail 3 3 4 6 2" xfId="17175"/>
    <cellStyle name="RowTitles1-Detail 3 3 4 6 2 2" xfId="17176"/>
    <cellStyle name="RowTitles1-Detail 3 3 4 6 2 2 2" xfId="17177"/>
    <cellStyle name="RowTitles1-Detail 3 3 4 6 2 2 2 2" xfId="17178"/>
    <cellStyle name="RowTitles1-Detail 3 3 4 6 2 2 3" xfId="17179"/>
    <cellStyle name="RowTitles1-Detail 3 3 4 6 2 3" xfId="17180"/>
    <cellStyle name="RowTitles1-Detail 3 3 4 6 2 3 2" xfId="17181"/>
    <cellStyle name="RowTitles1-Detail 3 3 4 6 2 3 2 2" xfId="17182"/>
    <cellStyle name="RowTitles1-Detail 3 3 4 6 2 4" xfId="17183"/>
    <cellStyle name="RowTitles1-Detail 3 3 4 6 2 4 2" xfId="17184"/>
    <cellStyle name="RowTitles1-Detail 3 3 4 6 2 5" xfId="17185"/>
    <cellStyle name="RowTitles1-Detail 3 3 4 6 3" xfId="17186"/>
    <cellStyle name="RowTitles1-Detail 3 3 4 6 3 2" xfId="17187"/>
    <cellStyle name="RowTitles1-Detail 3 3 4 6 3 2 2" xfId="17188"/>
    <cellStyle name="RowTitles1-Detail 3 3 4 6 3 2 2 2" xfId="17189"/>
    <cellStyle name="RowTitles1-Detail 3 3 4 6 3 2 3" xfId="17190"/>
    <cellStyle name="RowTitles1-Detail 3 3 4 6 3 3" xfId="17191"/>
    <cellStyle name="RowTitles1-Detail 3 3 4 6 3 3 2" xfId="17192"/>
    <cellStyle name="RowTitles1-Detail 3 3 4 6 3 3 2 2" xfId="17193"/>
    <cellStyle name="RowTitles1-Detail 3 3 4 6 3 4" xfId="17194"/>
    <cellStyle name="RowTitles1-Detail 3 3 4 6 3 4 2" xfId="17195"/>
    <cellStyle name="RowTitles1-Detail 3 3 4 6 3 5" xfId="17196"/>
    <cellStyle name="RowTitles1-Detail 3 3 4 6 4" xfId="17197"/>
    <cellStyle name="RowTitles1-Detail 3 3 4 6 4 2" xfId="17198"/>
    <cellStyle name="RowTitles1-Detail 3 3 4 6 4 2 2" xfId="17199"/>
    <cellStyle name="RowTitles1-Detail 3 3 4 6 4 3" xfId="17200"/>
    <cellStyle name="RowTitles1-Detail 3 3 4 6 5" xfId="17201"/>
    <cellStyle name="RowTitles1-Detail 3 3 4 6 5 2" xfId="17202"/>
    <cellStyle name="RowTitles1-Detail 3 3 4 6 5 2 2" xfId="17203"/>
    <cellStyle name="RowTitles1-Detail 3 3 4 6 6" xfId="17204"/>
    <cellStyle name="RowTitles1-Detail 3 3 4 6 6 2" xfId="17205"/>
    <cellStyle name="RowTitles1-Detail 3 3 4 6 7" xfId="17206"/>
    <cellStyle name="RowTitles1-Detail 3 3 4 7" xfId="17207"/>
    <cellStyle name="RowTitles1-Detail 3 3 4 7 2" xfId="17208"/>
    <cellStyle name="RowTitles1-Detail 3 3 4 7 2 2" xfId="17209"/>
    <cellStyle name="RowTitles1-Detail 3 3 4 7 2 2 2" xfId="17210"/>
    <cellStyle name="RowTitles1-Detail 3 3 4 7 2 3" xfId="17211"/>
    <cellStyle name="RowTitles1-Detail 3 3 4 7 3" xfId="17212"/>
    <cellStyle name="RowTitles1-Detail 3 3 4 7 3 2" xfId="17213"/>
    <cellStyle name="RowTitles1-Detail 3 3 4 7 3 2 2" xfId="17214"/>
    <cellStyle name="RowTitles1-Detail 3 3 4 7 4" xfId="17215"/>
    <cellStyle name="RowTitles1-Detail 3 3 4 7 4 2" xfId="17216"/>
    <cellStyle name="RowTitles1-Detail 3 3 4 7 5" xfId="17217"/>
    <cellStyle name="RowTitles1-Detail 3 3 4 8" xfId="17218"/>
    <cellStyle name="RowTitles1-Detail 3 3 4 8 2" xfId="17219"/>
    <cellStyle name="RowTitles1-Detail 3 3 4 9" xfId="17220"/>
    <cellStyle name="RowTitles1-Detail 3 3 4 9 2" xfId="17221"/>
    <cellStyle name="RowTitles1-Detail 3 3 4 9 2 2" xfId="17222"/>
    <cellStyle name="RowTitles1-Detail 3 3 4_STUD aligned by INSTIT" xfId="17223"/>
    <cellStyle name="RowTitles1-Detail 3 3 5" xfId="17224"/>
    <cellStyle name="RowTitles1-Detail 3 3 5 2" xfId="17225"/>
    <cellStyle name="RowTitles1-Detail 3 3 5 2 2" xfId="17226"/>
    <cellStyle name="RowTitles1-Detail 3 3 5 2 2 2" xfId="17227"/>
    <cellStyle name="RowTitles1-Detail 3 3 5 2 2 2 2" xfId="17228"/>
    <cellStyle name="RowTitles1-Detail 3 3 5 2 2 3" xfId="17229"/>
    <cellStyle name="RowTitles1-Detail 3 3 5 2 3" xfId="17230"/>
    <cellStyle name="RowTitles1-Detail 3 3 5 2 3 2" xfId="17231"/>
    <cellStyle name="RowTitles1-Detail 3 3 5 2 3 2 2" xfId="17232"/>
    <cellStyle name="RowTitles1-Detail 3 3 5 2 4" xfId="17233"/>
    <cellStyle name="RowTitles1-Detail 3 3 5 2 4 2" xfId="17234"/>
    <cellStyle name="RowTitles1-Detail 3 3 5 2 5" xfId="17235"/>
    <cellStyle name="RowTitles1-Detail 3 3 5 3" xfId="17236"/>
    <cellStyle name="RowTitles1-Detail 3 3 5 3 2" xfId="17237"/>
    <cellStyle name="RowTitles1-Detail 3 3 5 3 2 2" xfId="17238"/>
    <cellStyle name="RowTitles1-Detail 3 3 5 3 2 2 2" xfId="17239"/>
    <cellStyle name="RowTitles1-Detail 3 3 5 3 2 3" xfId="17240"/>
    <cellStyle name="RowTitles1-Detail 3 3 5 3 3" xfId="17241"/>
    <cellStyle name="RowTitles1-Detail 3 3 5 3 3 2" xfId="17242"/>
    <cellStyle name="RowTitles1-Detail 3 3 5 3 3 2 2" xfId="17243"/>
    <cellStyle name="RowTitles1-Detail 3 3 5 3 4" xfId="17244"/>
    <cellStyle name="RowTitles1-Detail 3 3 5 3 4 2" xfId="17245"/>
    <cellStyle name="RowTitles1-Detail 3 3 5 3 5" xfId="17246"/>
    <cellStyle name="RowTitles1-Detail 3 3 5 4" xfId="17247"/>
    <cellStyle name="RowTitles1-Detail 3 3 5 4 2" xfId="17248"/>
    <cellStyle name="RowTitles1-Detail 3 3 5 5" xfId="17249"/>
    <cellStyle name="RowTitles1-Detail 3 3 5 5 2" xfId="17250"/>
    <cellStyle name="RowTitles1-Detail 3 3 5 5 2 2" xfId="17251"/>
    <cellStyle name="RowTitles1-Detail 3 3 5 5 3" xfId="17252"/>
    <cellStyle name="RowTitles1-Detail 3 3 5 6" xfId="17253"/>
    <cellStyle name="RowTitles1-Detail 3 3 5 6 2" xfId="17254"/>
    <cellStyle name="RowTitles1-Detail 3 3 5 6 2 2" xfId="17255"/>
    <cellStyle name="RowTitles1-Detail 3 3 6" xfId="17256"/>
    <cellStyle name="RowTitles1-Detail 3 3 6 2" xfId="17257"/>
    <cellStyle name="RowTitles1-Detail 3 3 6 2 2" xfId="17258"/>
    <cellStyle name="RowTitles1-Detail 3 3 6 2 2 2" xfId="17259"/>
    <cellStyle name="RowTitles1-Detail 3 3 6 2 2 2 2" xfId="17260"/>
    <cellStyle name="RowTitles1-Detail 3 3 6 2 2 3" xfId="17261"/>
    <cellStyle name="RowTitles1-Detail 3 3 6 2 3" xfId="17262"/>
    <cellStyle name="RowTitles1-Detail 3 3 6 2 3 2" xfId="17263"/>
    <cellStyle name="RowTitles1-Detail 3 3 6 2 3 2 2" xfId="17264"/>
    <cellStyle name="RowTitles1-Detail 3 3 6 2 4" xfId="17265"/>
    <cellStyle name="RowTitles1-Detail 3 3 6 2 4 2" xfId="17266"/>
    <cellStyle name="RowTitles1-Detail 3 3 6 2 5" xfId="17267"/>
    <cellStyle name="RowTitles1-Detail 3 3 6 3" xfId="17268"/>
    <cellStyle name="RowTitles1-Detail 3 3 6 3 2" xfId="17269"/>
    <cellStyle name="RowTitles1-Detail 3 3 6 3 2 2" xfId="17270"/>
    <cellStyle name="RowTitles1-Detail 3 3 6 3 2 2 2" xfId="17271"/>
    <cellStyle name="RowTitles1-Detail 3 3 6 3 2 3" xfId="17272"/>
    <cellStyle name="RowTitles1-Detail 3 3 6 3 3" xfId="17273"/>
    <cellStyle name="RowTitles1-Detail 3 3 6 3 3 2" xfId="17274"/>
    <cellStyle name="RowTitles1-Detail 3 3 6 3 3 2 2" xfId="17275"/>
    <cellStyle name="RowTitles1-Detail 3 3 6 3 4" xfId="17276"/>
    <cellStyle name="RowTitles1-Detail 3 3 6 3 4 2" xfId="17277"/>
    <cellStyle name="RowTitles1-Detail 3 3 6 3 5" xfId="17278"/>
    <cellStyle name="RowTitles1-Detail 3 3 6 4" xfId="17279"/>
    <cellStyle name="RowTitles1-Detail 3 3 6 4 2" xfId="17280"/>
    <cellStyle name="RowTitles1-Detail 3 3 6 5" xfId="17281"/>
    <cellStyle name="RowTitles1-Detail 3 3 6 5 2" xfId="17282"/>
    <cellStyle name="RowTitles1-Detail 3 3 6 5 2 2" xfId="17283"/>
    <cellStyle name="RowTitles1-Detail 3 3 6 6" xfId="17284"/>
    <cellStyle name="RowTitles1-Detail 3 3 6 6 2" xfId="17285"/>
    <cellStyle name="RowTitles1-Detail 3 3 6 7" xfId="17286"/>
    <cellStyle name="RowTitles1-Detail 3 3 7" xfId="17287"/>
    <cellStyle name="RowTitles1-Detail 3 3 7 2" xfId="17288"/>
    <cellStyle name="RowTitles1-Detail 3 3 7 2 2" xfId="17289"/>
    <cellStyle name="RowTitles1-Detail 3 3 7 2 2 2" xfId="17290"/>
    <cellStyle name="RowTitles1-Detail 3 3 7 2 2 2 2" xfId="17291"/>
    <cellStyle name="RowTitles1-Detail 3 3 7 2 2 3" xfId="17292"/>
    <cellStyle name="RowTitles1-Detail 3 3 7 2 3" xfId="17293"/>
    <cellStyle name="RowTitles1-Detail 3 3 7 2 3 2" xfId="17294"/>
    <cellStyle name="RowTitles1-Detail 3 3 7 2 3 2 2" xfId="17295"/>
    <cellStyle name="RowTitles1-Detail 3 3 7 2 4" xfId="17296"/>
    <cellStyle name="RowTitles1-Detail 3 3 7 2 4 2" xfId="17297"/>
    <cellStyle name="RowTitles1-Detail 3 3 7 2 5" xfId="17298"/>
    <cellStyle name="RowTitles1-Detail 3 3 7 3" xfId="17299"/>
    <cellStyle name="RowTitles1-Detail 3 3 7 3 2" xfId="17300"/>
    <cellStyle name="RowTitles1-Detail 3 3 7 3 2 2" xfId="17301"/>
    <cellStyle name="RowTitles1-Detail 3 3 7 3 2 2 2" xfId="17302"/>
    <cellStyle name="RowTitles1-Detail 3 3 7 3 2 3" xfId="17303"/>
    <cellStyle name="RowTitles1-Detail 3 3 7 3 3" xfId="17304"/>
    <cellStyle name="RowTitles1-Detail 3 3 7 3 3 2" xfId="17305"/>
    <cellStyle name="RowTitles1-Detail 3 3 7 3 3 2 2" xfId="17306"/>
    <cellStyle name="RowTitles1-Detail 3 3 7 3 4" xfId="17307"/>
    <cellStyle name="RowTitles1-Detail 3 3 7 3 4 2" xfId="17308"/>
    <cellStyle name="RowTitles1-Detail 3 3 7 3 5" xfId="17309"/>
    <cellStyle name="RowTitles1-Detail 3 3 7 4" xfId="17310"/>
    <cellStyle name="RowTitles1-Detail 3 3 7 4 2" xfId="17311"/>
    <cellStyle name="RowTitles1-Detail 3 3 7 5" xfId="17312"/>
    <cellStyle name="RowTitles1-Detail 3 3 7 5 2" xfId="17313"/>
    <cellStyle name="RowTitles1-Detail 3 3 7 5 2 2" xfId="17314"/>
    <cellStyle name="RowTitles1-Detail 3 3 7 5 3" xfId="17315"/>
    <cellStyle name="RowTitles1-Detail 3 3 7 6" xfId="17316"/>
    <cellStyle name="RowTitles1-Detail 3 3 7 6 2" xfId="17317"/>
    <cellStyle name="RowTitles1-Detail 3 3 7 6 2 2" xfId="17318"/>
    <cellStyle name="RowTitles1-Detail 3 3 7 7" xfId="17319"/>
    <cellStyle name="RowTitles1-Detail 3 3 7 7 2" xfId="17320"/>
    <cellStyle name="RowTitles1-Detail 3 3 7 8" xfId="17321"/>
    <cellStyle name="RowTitles1-Detail 3 3 8" xfId="17322"/>
    <cellStyle name="RowTitles1-Detail 3 3 8 2" xfId="17323"/>
    <cellStyle name="RowTitles1-Detail 3 3 8 2 2" xfId="17324"/>
    <cellStyle name="RowTitles1-Detail 3 3 8 2 2 2" xfId="17325"/>
    <cellStyle name="RowTitles1-Detail 3 3 8 2 2 2 2" xfId="17326"/>
    <cellStyle name="RowTitles1-Detail 3 3 8 2 2 3" xfId="17327"/>
    <cellStyle name="RowTitles1-Detail 3 3 8 2 3" xfId="17328"/>
    <cellStyle name="RowTitles1-Detail 3 3 8 2 3 2" xfId="17329"/>
    <cellStyle name="RowTitles1-Detail 3 3 8 2 3 2 2" xfId="17330"/>
    <cellStyle name="RowTitles1-Detail 3 3 8 2 4" xfId="17331"/>
    <cellStyle name="RowTitles1-Detail 3 3 8 2 4 2" xfId="17332"/>
    <cellStyle name="RowTitles1-Detail 3 3 8 2 5" xfId="17333"/>
    <cellStyle name="RowTitles1-Detail 3 3 8 3" xfId="17334"/>
    <cellStyle name="RowTitles1-Detail 3 3 8 3 2" xfId="17335"/>
    <cellStyle name="RowTitles1-Detail 3 3 8 3 2 2" xfId="17336"/>
    <cellStyle name="RowTitles1-Detail 3 3 8 3 2 2 2" xfId="17337"/>
    <cellStyle name="RowTitles1-Detail 3 3 8 3 2 3" xfId="17338"/>
    <cellStyle name="RowTitles1-Detail 3 3 8 3 3" xfId="17339"/>
    <cellStyle name="RowTitles1-Detail 3 3 8 3 3 2" xfId="17340"/>
    <cellStyle name="RowTitles1-Detail 3 3 8 3 3 2 2" xfId="17341"/>
    <cellStyle name="RowTitles1-Detail 3 3 8 3 4" xfId="17342"/>
    <cellStyle name="RowTitles1-Detail 3 3 8 3 4 2" xfId="17343"/>
    <cellStyle name="RowTitles1-Detail 3 3 8 3 5" xfId="17344"/>
    <cellStyle name="RowTitles1-Detail 3 3 8 4" xfId="17345"/>
    <cellStyle name="RowTitles1-Detail 3 3 8 4 2" xfId="17346"/>
    <cellStyle name="RowTitles1-Detail 3 3 8 4 2 2" xfId="17347"/>
    <cellStyle name="RowTitles1-Detail 3 3 8 4 3" xfId="17348"/>
    <cellStyle name="RowTitles1-Detail 3 3 8 5" xfId="17349"/>
    <cellStyle name="RowTitles1-Detail 3 3 8 5 2" xfId="17350"/>
    <cellStyle name="RowTitles1-Detail 3 3 8 5 2 2" xfId="17351"/>
    <cellStyle name="RowTitles1-Detail 3 3 8 6" xfId="17352"/>
    <cellStyle name="RowTitles1-Detail 3 3 8 6 2" xfId="17353"/>
    <cellStyle name="RowTitles1-Detail 3 3 8 7" xfId="17354"/>
    <cellStyle name="RowTitles1-Detail 3 3 9" xfId="17355"/>
    <cellStyle name="RowTitles1-Detail 3 3 9 2" xfId="17356"/>
    <cellStyle name="RowTitles1-Detail 3 3 9 2 2" xfId="17357"/>
    <cellStyle name="RowTitles1-Detail 3 3 9 2 2 2" xfId="17358"/>
    <cellStyle name="RowTitles1-Detail 3 3 9 2 2 2 2" xfId="17359"/>
    <cellStyle name="RowTitles1-Detail 3 3 9 2 2 3" xfId="17360"/>
    <cellStyle name="RowTitles1-Detail 3 3 9 2 3" xfId="17361"/>
    <cellStyle name="RowTitles1-Detail 3 3 9 2 3 2" xfId="17362"/>
    <cellStyle name="RowTitles1-Detail 3 3 9 2 3 2 2" xfId="17363"/>
    <cellStyle name="RowTitles1-Detail 3 3 9 2 4" xfId="17364"/>
    <cellStyle name="RowTitles1-Detail 3 3 9 2 4 2" xfId="17365"/>
    <cellStyle name="RowTitles1-Detail 3 3 9 2 5" xfId="17366"/>
    <cellStyle name="RowTitles1-Detail 3 3 9 3" xfId="17367"/>
    <cellStyle name="RowTitles1-Detail 3 3 9 3 2" xfId="17368"/>
    <cellStyle name="RowTitles1-Detail 3 3 9 3 2 2" xfId="17369"/>
    <cellStyle name="RowTitles1-Detail 3 3 9 3 2 2 2" xfId="17370"/>
    <cellStyle name="RowTitles1-Detail 3 3 9 3 2 3" xfId="17371"/>
    <cellStyle name="RowTitles1-Detail 3 3 9 3 3" xfId="17372"/>
    <cellStyle name="RowTitles1-Detail 3 3 9 3 3 2" xfId="17373"/>
    <cellStyle name="RowTitles1-Detail 3 3 9 3 3 2 2" xfId="17374"/>
    <cellStyle name="RowTitles1-Detail 3 3 9 3 4" xfId="17375"/>
    <cellStyle name="RowTitles1-Detail 3 3 9 3 4 2" xfId="17376"/>
    <cellStyle name="RowTitles1-Detail 3 3 9 3 5" xfId="17377"/>
    <cellStyle name="RowTitles1-Detail 3 3 9 4" xfId="17378"/>
    <cellStyle name="RowTitles1-Detail 3 3 9 4 2" xfId="17379"/>
    <cellStyle name="RowTitles1-Detail 3 3 9 4 2 2" xfId="17380"/>
    <cellStyle name="RowTitles1-Detail 3 3 9 4 3" xfId="17381"/>
    <cellStyle name="RowTitles1-Detail 3 3 9 5" xfId="17382"/>
    <cellStyle name="RowTitles1-Detail 3 3 9 5 2" xfId="17383"/>
    <cellStyle name="RowTitles1-Detail 3 3 9 5 2 2" xfId="17384"/>
    <cellStyle name="RowTitles1-Detail 3 3 9 6" xfId="17385"/>
    <cellStyle name="RowTitles1-Detail 3 3 9 6 2" xfId="17386"/>
    <cellStyle name="RowTitles1-Detail 3 3 9 7" xfId="17387"/>
    <cellStyle name="RowTitles1-Detail 3 3_STUD aligned by INSTIT" xfId="17388"/>
    <cellStyle name="RowTitles1-Detail 3 4" xfId="17389"/>
    <cellStyle name="RowTitles1-Detail 3 4 2" xfId="17390"/>
    <cellStyle name="RowTitles1-Detail 3 4 2 2" xfId="17391"/>
    <cellStyle name="RowTitles1-Detail 3 4 2 2 2" xfId="17392"/>
    <cellStyle name="RowTitles1-Detail 3 4 2 2 2 2" xfId="17393"/>
    <cellStyle name="RowTitles1-Detail 3 4 2 2 2 2 2" xfId="17394"/>
    <cellStyle name="RowTitles1-Detail 3 4 2 2 2 3" xfId="17395"/>
    <cellStyle name="RowTitles1-Detail 3 4 2 2 3" xfId="17396"/>
    <cellStyle name="RowTitles1-Detail 3 4 2 2 3 2" xfId="17397"/>
    <cellStyle name="RowTitles1-Detail 3 4 2 2 3 2 2" xfId="17398"/>
    <cellStyle name="RowTitles1-Detail 3 4 2 2 4" xfId="17399"/>
    <cellStyle name="RowTitles1-Detail 3 4 2 2 4 2" xfId="17400"/>
    <cellStyle name="RowTitles1-Detail 3 4 2 2 5" xfId="17401"/>
    <cellStyle name="RowTitles1-Detail 3 4 2 3" xfId="17402"/>
    <cellStyle name="RowTitles1-Detail 3 4 2 3 2" xfId="17403"/>
    <cellStyle name="RowTitles1-Detail 3 4 2 3 2 2" xfId="17404"/>
    <cellStyle name="RowTitles1-Detail 3 4 2 3 2 2 2" xfId="17405"/>
    <cellStyle name="RowTitles1-Detail 3 4 2 3 2 3" xfId="17406"/>
    <cellStyle name="RowTitles1-Detail 3 4 2 3 3" xfId="17407"/>
    <cellStyle name="RowTitles1-Detail 3 4 2 3 3 2" xfId="17408"/>
    <cellStyle name="RowTitles1-Detail 3 4 2 3 3 2 2" xfId="17409"/>
    <cellStyle name="RowTitles1-Detail 3 4 2 3 4" xfId="17410"/>
    <cellStyle name="RowTitles1-Detail 3 4 2 3 4 2" xfId="17411"/>
    <cellStyle name="RowTitles1-Detail 3 4 2 3 5" xfId="17412"/>
    <cellStyle name="RowTitles1-Detail 3 4 2 4" xfId="17413"/>
    <cellStyle name="RowTitles1-Detail 3 4 2 4 2" xfId="17414"/>
    <cellStyle name="RowTitles1-Detail 3 4 2 5" xfId="17415"/>
    <cellStyle name="RowTitles1-Detail 3 4 2 5 2" xfId="17416"/>
    <cellStyle name="RowTitles1-Detail 3 4 2 5 2 2" xfId="17417"/>
    <cellStyle name="RowTitles1-Detail 3 4 3" xfId="17418"/>
    <cellStyle name="RowTitles1-Detail 3 4 3 2" xfId="17419"/>
    <cellStyle name="RowTitles1-Detail 3 4 3 2 2" xfId="17420"/>
    <cellStyle name="RowTitles1-Detail 3 4 3 2 2 2" xfId="17421"/>
    <cellStyle name="RowTitles1-Detail 3 4 3 2 2 2 2" xfId="17422"/>
    <cellStyle name="RowTitles1-Detail 3 4 3 2 2 3" xfId="17423"/>
    <cellStyle name="RowTitles1-Detail 3 4 3 2 3" xfId="17424"/>
    <cellStyle name="RowTitles1-Detail 3 4 3 2 3 2" xfId="17425"/>
    <cellStyle name="RowTitles1-Detail 3 4 3 2 3 2 2" xfId="17426"/>
    <cellStyle name="RowTitles1-Detail 3 4 3 2 4" xfId="17427"/>
    <cellStyle name="RowTitles1-Detail 3 4 3 2 4 2" xfId="17428"/>
    <cellStyle name="RowTitles1-Detail 3 4 3 2 5" xfId="17429"/>
    <cellStyle name="RowTitles1-Detail 3 4 3 3" xfId="17430"/>
    <cellStyle name="RowTitles1-Detail 3 4 3 3 2" xfId="17431"/>
    <cellStyle name="RowTitles1-Detail 3 4 3 3 2 2" xfId="17432"/>
    <cellStyle name="RowTitles1-Detail 3 4 3 3 2 2 2" xfId="17433"/>
    <cellStyle name="RowTitles1-Detail 3 4 3 3 2 3" xfId="17434"/>
    <cellStyle name="RowTitles1-Detail 3 4 3 3 3" xfId="17435"/>
    <cellStyle name="RowTitles1-Detail 3 4 3 3 3 2" xfId="17436"/>
    <cellStyle name="RowTitles1-Detail 3 4 3 3 3 2 2" xfId="17437"/>
    <cellStyle name="RowTitles1-Detail 3 4 3 3 4" xfId="17438"/>
    <cellStyle name="RowTitles1-Detail 3 4 3 3 4 2" xfId="17439"/>
    <cellStyle name="RowTitles1-Detail 3 4 3 3 5" xfId="17440"/>
    <cellStyle name="RowTitles1-Detail 3 4 3 4" xfId="17441"/>
    <cellStyle name="RowTitles1-Detail 3 4 3 4 2" xfId="17442"/>
    <cellStyle name="RowTitles1-Detail 3 4 3 5" xfId="17443"/>
    <cellStyle name="RowTitles1-Detail 3 4 3 5 2" xfId="17444"/>
    <cellStyle name="RowTitles1-Detail 3 4 3 5 2 2" xfId="17445"/>
    <cellStyle name="RowTitles1-Detail 3 4 3 5 3" xfId="17446"/>
    <cellStyle name="RowTitles1-Detail 3 4 3 6" xfId="17447"/>
    <cellStyle name="RowTitles1-Detail 3 4 3 6 2" xfId="17448"/>
    <cellStyle name="RowTitles1-Detail 3 4 3 6 2 2" xfId="17449"/>
    <cellStyle name="RowTitles1-Detail 3 4 3 7" xfId="17450"/>
    <cellStyle name="RowTitles1-Detail 3 4 3 7 2" xfId="17451"/>
    <cellStyle name="RowTitles1-Detail 3 4 3 8" xfId="17452"/>
    <cellStyle name="RowTitles1-Detail 3 4 4" xfId="17453"/>
    <cellStyle name="RowTitles1-Detail 3 4 4 2" xfId="17454"/>
    <cellStyle name="RowTitles1-Detail 3 4 4 2 2" xfId="17455"/>
    <cellStyle name="RowTitles1-Detail 3 4 4 2 2 2" xfId="17456"/>
    <cellStyle name="RowTitles1-Detail 3 4 4 2 2 2 2" xfId="17457"/>
    <cellStyle name="RowTitles1-Detail 3 4 4 2 2 3" xfId="17458"/>
    <cellStyle name="RowTitles1-Detail 3 4 4 2 3" xfId="17459"/>
    <cellStyle name="RowTitles1-Detail 3 4 4 2 3 2" xfId="17460"/>
    <cellStyle name="RowTitles1-Detail 3 4 4 2 3 2 2" xfId="17461"/>
    <cellStyle name="RowTitles1-Detail 3 4 4 2 4" xfId="17462"/>
    <cellStyle name="RowTitles1-Detail 3 4 4 2 4 2" xfId="17463"/>
    <cellStyle name="RowTitles1-Detail 3 4 4 2 5" xfId="17464"/>
    <cellStyle name="RowTitles1-Detail 3 4 4 3" xfId="17465"/>
    <cellStyle name="RowTitles1-Detail 3 4 4 3 2" xfId="17466"/>
    <cellStyle name="RowTitles1-Detail 3 4 4 3 2 2" xfId="17467"/>
    <cellStyle name="RowTitles1-Detail 3 4 4 3 2 2 2" xfId="17468"/>
    <cellStyle name="RowTitles1-Detail 3 4 4 3 2 3" xfId="17469"/>
    <cellStyle name="RowTitles1-Detail 3 4 4 3 3" xfId="17470"/>
    <cellStyle name="RowTitles1-Detail 3 4 4 3 3 2" xfId="17471"/>
    <cellStyle name="RowTitles1-Detail 3 4 4 3 3 2 2" xfId="17472"/>
    <cellStyle name="RowTitles1-Detail 3 4 4 3 4" xfId="17473"/>
    <cellStyle name="RowTitles1-Detail 3 4 4 3 4 2" xfId="17474"/>
    <cellStyle name="RowTitles1-Detail 3 4 4 3 5" xfId="17475"/>
    <cellStyle name="RowTitles1-Detail 3 4 4 4" xfId="17476"/>
    <cellStyle name="RowTitles1-Detail 3 4 4 4 2" xfId="17477"/>
    <cellStyle name="RowTitles1-Detail 3 4 4 4 2 2" xfId="17478"/>
    <cellStyle name="RowTitles1-Detail 3 4 4 4 3" xfId="17479"/>
    <cellStyle name="RowTitles1-Detail 3 4 4 5" xfId="17480"/>
    <cellStyle name="RowTitles1-Detail 3 4 4 5 2" xfId="17481"/>
    <cellStyle name="RowTitles1-Detail 3 4 4 5 2 2" xfId="17482"/>
    <cellStyle name="RowTitles1-Detail 3 4 4 6" xfId="17483"/>
    <cellStyle name="RowTitles1-Detail 3 4 4 6 2" xfId="17484"/>
    <cellStyle name="RowTitles1-Detail 3 4 4 7" xfId="17485"/>
    <cellStyle name="RowTitles1-Detail 3 4 5" xfId="17486"/>
    <cellStyle name="RowTitles1-Detail 3 4 5 2" xfId="17487"/>
    <cellStyle name="RowTitles1-Detail 3 4 5 2 2" xfId="17488"/>
    <cellStyle name="RowTitles1-Detail 3 4 5 2 2 2" xfId="17489"/>
    <cellStyle name="RowTitles1-Detail 3 4 5 2 2 2 2" xfId="17490"/>
    <cellStyle name="RowTitles1-Detail 3 4 5 2 2 3" xfId="17491"/>
    <cellStyle name="RowTitles1-Detail 3 4 5 2 3" xfId="17492"/>
    <cellStyle name="RowTitles1-Detail 3 4 5 2 3 2" xfId="17493"/>
    <cellStyle name="RowTitles1-Detail 3 4 5 2 3 2 2" xfId="17494"/>
    <cellStyle name="RowTitles1-Detail 3 4 5 2 4" xfId="17495"/>
    <cellStyle name="RowTitles1-Detail 3 4 5 2 4 2" xfId="17496"/>
    <cellStyle name="RowTitles1-Detail 3 4 5 2 5" xfId="17497"/>
    <cellStyle name="RowTitles1-Detail 3 4 5 3" xfId="17498"/>
    <cellStyle name="RowTitles1-Detail 3 4 5 3 2" xfId="17499"/>
    <cellStyle name="RowTitles1-Detail 3 4 5 3 2 2" xfId="17500"/>
    <cellStyle name="RowTitles1-Detail 3 4 5 3 2 2 2" xfId="17501"/>
    <cellStyle name="RowTitles1-Detail 3 4 5 3 2 3" xfId="17502"/>
    <cellStyle name="RowTitles1-Detail 3 4 5 3 3" xfId="17503"/>
    <cellStyle name="RowTitles1-Detail 3 4 5 3 3 2" xfId="17504"/>
    <cellStyle name="RowTitles1-Detail 3 4 5 3 3 2 2" xfId="17505"/>
    <cellStyle name="RowTitles1-Detail 3 4 5 3 4" xfId="17506"/>
    <cellStyle name="RowTitles1-Detail 3 4 5 3 4 2" xfId="17507"/>
    <cellStyle name="RowTitles1-Detail 3 4 5 3 5" xfId="17508"/>
    <cellStyle name="RowTitles1-Detail 3 4 5 4" xfId="17509"/>
    <cellStyle name="RowTitles1-Detail 3 4 5 4 2" xfId="17510"/>
    <cellStyle name="RowTitles1-Detail 3 4 5 4 2 2" xfId="17511"/>
    <cellStyle name="RowTitles1-Detail 3 4 5 4 3" xfId="17512"/>
    <cellStyle name="RowTitles1-Detail 3 4 5 5" xfId="17513"/>
    <cellStyle name="RowTitles1-Detail 3 4 5 5 2" xfId="17514"/>
    <cellStyle name="RowTitles1-Detail 3 4 5 5 2 2" xfId="17515"/>
    <cellStyle name="RowTitles1-Detail 3 4 5 6" xfId="17516"/>
    <cellStyle name="RowTitles1-Detail 3 4 5 6 2" xfId="17517"/>
    <cellStyle name="RowTitles1-Detail 3 4 5 7" xfId="17518"/>
    <cellStyle name="RowTitles1-Detail 3 4 6" xfId="17519"/>
    <cellStyle name="RowTitles1-Detail 3 4 6 2" xfId="17520"/>
    <cellStyle name="RowTitles1-Detail 3 4 6 2 2" xfId="17521"/>
    <cellStyle name="RowTitles1-Detail 3 4 6 2 2 2" xfId="17522"/>
    <cellStyle name="RowTitles1-Detail 3 4 6 2 2 2 2" xfId="17523"/>
    <cellStyle name="RowTitles1-Detail 3 4 6 2 2 3" xfId="17524"/>
    <cellStyle name="RowTitles1-Detail 3 4 6 2 3" xfId="17525"/>
    <cellStyle name="RowTitles1-Detail 3 4 6 2 3 2" xfId="17526"/>
    <cellStyle name="RowTitles1-Detail 3 4 6 2 3 2 2" xfId="17527"/>
    <cellStyle name="RowTitles1-Detail 3 4 6 2 4" xfId="17528"/>
    <cellStyle name="RowTitles1-Detail 3 4 6 2 4 2" xfId="17529"/>
    <cellStyle name="RowTitles1-Detail 3 4 6 2 5" xfId="17530"/>
    <cellStyle name="RowTitles1-Detail 3 4 6 3" xfId="17531"/>
    <cellStyle name="RowTitles1-Detail 3 4 6 3 2" xfId="17532"/>
    <cellStyle name="RowTitles1-Detail 3 4 6 3 2 2" xfId="17533"/>
    <cellStyle name="RowTitles1-Detail 3 4 6 3 2 2 2" xfId="17534"/>
    <cellStyle name="RowTitles1-Detail 3 4 6 3 2 3" xfId="17535"/>
    <cellStyle name="RowTitles1-Detail 3 4 6 3 3" xfId="17536"/>
    <cellStyle name="RowTitles1-Detail 3 4 6 3 3 2" xfId="17537"/>
    <cellStyle name="RowTitles1-Detail 3 4 6 3 3 2 2" xfId="17538"/>
    <cellStyle name="RowTitles1-Detail 3 4 6 3 4" xfId="17539"/>
    <cellStyle name="RowTitles1-Detail 3 4 6 3 4 2" xfId="17540"/>
    <cellStyle name="RowTitles1-Detail 3 4 6 3 5" xfId="17541"/>
    <cellStyle name="RowTitles1-Detail 3 4 6 4" xfId="17542"/>
    <cellStyle name="RowTitles1-Detail 3 4 6 4 2" xfId="17543"/>
    <cellStyle name="RowTitles1-Detail 3 4 6 4 2 2" xfId="17544"/>
    <cellStyle name="RowTitles1-Detail 3 4 6 4 3" xfId="17545"/>
    <cellStyle name="RowTitles1-Detail 3 4 6 5" xfId="17546"/>
    <cellStyle name="RowTitles1-Detail 3 4 6 5 2" xfId="17547"/>
    <cellStyle name="RowTitles1-Detail 3 4 6 5 2 2" xfId="17548"/>
    <cellStyle name="RowTitles1-Detail 3 4 6 6" xfId="17549"/>
    <cellStyle name="RowTitles1-Detail 3 4 6 6 2" xfId="17550"/>
    <cellStyle name="RowTitles1-Detail 3 4 6 7" xfId="17551"/>
    <cellStyle name="RowTitles1-Detail 3 4 7" xfId="17552"/>
    <cellStyle name="RowTitles1-Detail 3 4 7 2" xfId="17553"/>
    <cellStyle name="RowTitles1-Detail 3 4 7 2 2" xfId="17554"/>
    <cellStyle name="RowTitles1-Detail 3 4 7 2 2 2" xfId="17555"/>
    <cellStyle name="RowTitles1-Detail 3 4 7 2 3" xfId="17556"/>
    <cellStyle name="RowTitles1-Detail 3 4 7 3" xfId="17557"/>
    <cellStyle name="RowTitles1-Detail 3 4 7 3 2" xfId="17558"/>
    <cellStyle name="RowTitles1-Detail 3 4 7 3 2 2" xfId="17559"/>
    <cellStyle name="RowTitles1-Detail 3 4 7 4" xfId="17560"/>
    <cellStyle name="RowTitles1-Detail 3 4 7 4 2" xfId="17561"/>
    <cellStyle name="RowTitles1-Detail 3 4 7 5" xfId="17562"/>
    <cellStyle name="RowTitles1-Detail 3 4 8" xfId="17563"/>
    <cellStyle name="RowTitles1-Detail 3 4 8 2" xfId="17564"/>
    <cellStyle name="RowTitles1-Detail 3 4 9" xfId="17565"/>
    <cellStyle name="RowTitles1-Detail 3 4 9 2" xfId="17566"/>
    <cellStyle name="RowTitles1-Detail 3 4 9 2 2" xfId="17567"/>
    <cellStyle name="RowTitles1-Detail 3 4_STUD aligned by INSTIT" xfId="17568"/>
    <cellStyle name="RowTitles1-Detail 3 5" xfId="17569"/>
    <cellStyle name="RowTitles1-Detail 3 5 2" xfId="17570"/>
    <cellStyle name="RowTitles1-Detail 3 5 2 2" xfId="17571"/>
    <cellStyle name="RowTitles1-Detail 3 5 2 2 2" xfId="17572"/>
    <cellStyle name="RowTitles1-Detail 3 5 2 2 2 2" xfId="17573"/>
    <cellStyle name="RowTitles1-Detail 3 5 2 2 2 2 2" xfId="17574"/>
    <cellStyle name="RowTitles1-Detail 3 5 2 2 2 3" xfId="17575"/>
    <cellStyle name="RowTitles1-Detail 3 5 2 2 3" xfId="17576"/>
    <cellStyle name="RowTitles1-Detail 3 5 2 2 3 2" xfId="17577"/>
    <cellStyle name="RowTitles1-Detail 3 5 2 2 3 2 2" xfId="17578"/>
    <cellStyle name="RowTitles1-Detail 3 5 2 2 4" xfId="17579"/>
    <cellStyle name="RowTitles1-Detail 3 5 2 2 4 2" xfId="17580"/>
    <cellStyle name="RowTitles1-Detail 3 5 2 2 5" xfId="17581"/>
    <cellStyle name="RowTitles1-Detail 3 5 2 3" xfId="17582"/>
    <cellStyle name="RowTitles1-Detail 3 5 2 3 2" xfId="17583"/>
    <cellStyle name="RowTitles1-Detail 3 5 2 3 2 2" xfId="17584"/>
    <cellStyle name="RowTitles1-Detail 3 5 2 3 2 2 2" xfId="17585"/>
    <cellStyle name="RowTitles1-Detail 3 5 2 3 2 3" xfId="17586"/>
    <cellStyle name="RowTitles1-Detail 3 5 2 3 3" xfId="17587"/>
    <cellStyle name="RowTitles1-Detail 3 5 2 3 3 2" xfId="17588"/>
    <cellStyle name="RowTitles1-Detail 3 5 2 3 3 2 2" xfId="17589"/>
    <cellStyle name="RowTitles1-Detail 3 5 2 3 4" xfId="17590"/>
    <cellStyle name="RowTitles1-Detail 3 5 2 3 4 2" xfId="17591"/>
    <cellStyle name="RowTitles1-Detail 3 5 2 3 5" xfId="17592"/>
    <cellStyle name="RowTitles1-Detail 3 5 2 4" xfId="17593"/>
    <cellStyle name="RowTitles1-Detail 3 5 2 4 2" xfId="17594"/>
    <cellStyle name="RowTitles1-Detail 3 5 2 5" xfId="17595"/>
    <cellStyle name="RowTitles1-Detail 3 5 2 5 2" xfId="17596"/>
    <cellStyle name="RowTitles1-Detail 3 5 2 5 2 2" xfId="17597"/>
    <cellStyle name="RowTitles1-Detail 3 5 2 5 3" xfId="17598"/>
    <cellStyle name="RowTitles1-Detail 3 5 2 6" xfId="17599"/>
    <cellStyle name="RowTitles1-Detail 3 5 2 6 2" xfId="17600"/>
    <cellStyle name="RowTitles1-Detail 3 5 2 6 2 2" xfId="17601"/>
    <cellStyle name="RowTitles1-Detail 3 5 2 7" xfId="17602"/>
    <cellStyle name="RowTitles1-Detail 3 5 2 7 2" xfId="17603"/>
    <cellStyle name="RowTitles1-Detail 3 5 2 8" xfId="17604"/>
    <cellStyle name="RowTitles1-Detail 3 5 3" xfId="17605"/>
    <cellStyle name="RowTitles1-Detail 3 5 3 2" xfId="17606"/>
    <cellStyle name="RowTitles1-Detail 3 5 3 2 2" xfId="17607"/>
    <cellStyle name="RowTitles1-Detail 3 5 3 2 2 2" xfId="17608"/>
    <cellStyle name="RowTitles1-Detail 3 5 3 2 2 2 2" xfId="17609"/>
    <cellStyle name="RowTitles1-Detail 3 5 3 2 2 3" xfId="17610"/>
    <cellStyle name="RowTitles1-Detail 3 5 3 2 3" xfId="17611"/>
    <cellStyle name="RowTitles1-Detail 3 5 3 2 3 2" xfId="17612"/>
    <cellStyle name="RowTitles1-Detail 3 5 3 2 3 2 2" xfId="17613"/>
    <cellStyle name="RowTitles1-Detail 3 5 3 2 4" xfId="17614"/>
    <cellStyle name="RowTitles1-Detail 3 5 3 2 4 2" xfId="17615"/>
    <cellStyle name="RowTitles1-Detail 3 5 3 2 5" xfId="17616"/>
    <cellStyle name="RowTitles1-Detail 3 5 3 3" xfId="17617"/>
    <cellStyle name="RowTitles1-Detail 3 5 3 3 2" xfId="17618"/>
    <cellStyle name="RowTitles1-Detail 3 5 3 3 2 2" xfId="17619"/>
    <cellStyle name="RowTitles1-Detail 3 5 3 3 2 2 2" xfId="17620"/>
    <cellStyle name="RowTitles1-Detail 3 5 3 3 2 3" xfId="17621"/>
    <cellStyle name="RowTitles1-Detail 3 5 3 3 3" xfId="17622"/>
    <cellStyle name="RowTitles1-Detail 3 5 3 3 3 2" xfId="17623"/>
    <cellStyle name="RowTitles1-Detail 3 5 3 3 3 2 2" xfId="17624"/>
    <cellStyle name="RowTitles1-Detail 3 5 3 3 4" xfId="17625"/>
    <cellStyle name="RowTitles1-Detail 3 5 3 3 4 2" xfId="17626"/>
    <cellStyle name="RowTitles1-Detail 3 5 3 3 5" xfId="17627"/>
    <cellStyle name="RowTitles1-Detail 3 5 3 4" xfId="17628"/>
    <cellStyle name="RowTitles1-Detail 3 5 3 4 2" xfId="17629"/>
    <cellStyle name="RowTitles1-Detail 3 5 3 5" xfId="17630"/>
    <cellStyle name="RowTitles1-Detail 3 5 3 5 2" xfId="17631"/>
    <cellStyle name="RowTitles1-Detail 3 5 3 5 2 2" xfId="17632"/>
    <cellStyle name="RowTitles1-Detail 3 5 4" xfId="17633"/>
    <cellStyle name="RowTitles1-Detail 3 5 4 2" xfId="17634"/>
    <cellStyle name="RowTitles1-Detail 3 5 4 2 2" xfId="17635"/>
    <cellStyle name="RowTitles1-Detail 3 5 4 2 2 2" xfId="17636"/>
    <cellStyle name="RowTitles1-Detail 3 5 4 2 2 2 2" xfId="17637"/>
    <cellStyle name="RowTitles1-Detail 3 5 4 2 2 3" xfId="17638"/>
    <cellStyle name="RowTitles1-Detail 3 5 4 2 3" xfId="17639"/>
    <cellStyle name="RowTitles1-Detail 3 5 4 2 3 2" xfId="17640"/>
    <cellStyle name="RowTitles1-Detail 3 5 4 2 3 2 2" xfId="17641"/>
    <cellStyle name="RowTitles1-Detail 3 5 4 2 4" xfId="17642"/>
    <cellStyle name="RowTitles1-Detail 3 5 4 2 4 2" xfId="17643"/>
    <cellStyle name="RowTitles1-Detail 3 5 4 2 5" xfId="17644"/>
    <cellStyle name="RowTitles1-Detail 3 5 4 3" xfId="17645"/>
    <cellStyle name="RowTitles1-Detail 3 5 4 3 2" xfId="17646"/>
    <cellStyle name="RowTitles1-Detail 3 5 4 3 2 2" xfId="17647"/>
    <cellStyle name="RowTitles1-Detail 3 5 4 3 2 2 2" xfId="17648"/>
    <cellStyle name="RowTitles1-Detail 3 5 4 3 2 3" xfId="17649"/>
    <cellStyle name="RowTitles1-Detail 3 5 4 3 3" xfId="17650"/>
    <cellStyle name="RowTitles1-Detail 3 5 4 3 3 2" xfId="17651"/>
    <cellStyle name="RowTitles1-Detail 3 5 4 3 3 2 2" xfId="17652"/>
    <cellStyle name="RowTitles1-Detail 3 5 4 3 4" xfId="17653"/>
    <cellStyle name="RowTitles1-Detail 3 5 4 3 4 2" xfId="17654"/>
    <cellStyle name="RowTitles1-Detail 3 5 4 3 5" xfId="17655"/>
    <cellStyle name="RowTitles1-Detail 3 5 4 4" xfId="17656"/>
    <cellStyle name="RowTitles1-Detail 3 5 4 4 2" xfId="17657"/>
    <cellStyle name="RowTitles1-Detail 3 5 4 4 2 2" xfId="17658"/>
    <cellStyle name="RowTitles1-Detail 3 5 4 4 3" xfId="17659"/>
    <cellStyle name="RowTitles1-Detail 3 5 4 5" xfId="17660"/>
    <cellStyle name="RowTitles1-Detail 3 5 4 5 2" xfId="17661"/>
    <cellStyle name="RowTitles1-Detail 3 5 4 5 2 2" xfId="17662"/>
    <cellStyle name="RowTitles1-Detail 3 5 4 6" xfId="17663"/>
    <cellStyle name="RowTitles1-Detail 3 5 4 6 2" xfId="17664"/>
    <cellStyle name="RowTitles1-Detail 3 5 4 7" xfId="17665"/>
    <cellStyle name="RowTitles1-Detail 3 5 5" xfId="17666"/>
    <cellStyle name="RowTitles1-Detail 3 5 5 2" xfId="17667"/>
    <cellStyle name="RowTitles1-Detail 3 5 5 2 2" xfId="17668"/>
    <cellStyle name="RowTitles1-Detail 3 5 5 2 2 2" xfId="17669"/>
    <cellStyle name="RowTitles1-Detail 3 5 5 2 2 2 2" xfId="17670"/>
    <cellStyle name="RowTitles1-Detail 3 5 5 2 2 3" xfId="17671"/>
    <cellStyle name="RowTitles1-Detail 3 5 5 2 3" xfId="17672"/>
    <cellStyle name="RowTitles1-Detail 3 5 5 2 3 2" xfId="17673"/>
    <cellStyle name="RowTitles1-Detail 3 5 5 2 3 2 2" xfId="17674"/>
    <cellStyle name="RowTitles1-Detail 3 5 5 2 4" xfId="17675"/>
    <cellStyle name="RowTitles1-Detail 3 5 5 2 4 2" xfId="17676"/>
    <cellStyle name="RowTitles1-Detail 3 5 5 2 5" xfId="17677"/>
    <cellStyle name="RowTitles1-Detail 3 5 5 3" xfId="17678"/>
    <cellStyle name="RowTitles1-Detail 3 5 5 3 2" xfId="17679"/>
    <cellStyle name="RowTitles1-Detail 3 5 5 3 2 2" xfId="17680"/>
    <cellStyle name="RowTitles1-Detail 3 5 5 3 2 2 2" xfId="17681"/>
    <cellStyle name="RowTitles1-Detail 3 5 5 3 2 3" xfId="17682"/>
    <cellStyle name="RowTitles1-Detail 3 5 5 3 3" xfId="17683"/>
    <cellStyle name="RowTitles1-Detail 3 5 5 3 3 2" xfId="17684"/>
    <cellStyle name="RowTitles1-Detail 3 5 5 3 3 2 2" xfId="17685"/>
    <cellStyle name="RowTitles1-Detail 3 5 5 3 4" xfId="17686"/>
    <cellStyle name="RowTitles1-Detail 3 5 5 3 4 2" xfId="17687"/>
    <cellStyle name="RowTitles1-Detail 3 5 5 3 5" xfId="17688"/>
    <cellStyle name="RowTitles1-Detail 3 5 5 4" xfId="17689"/>
    <cellStyle name="RowTitles1-Detail 3 5 5 4 2" xfId="17690"/>
    <cellStyle name="RowTitles1-Detail 3 5 5 4 2 2" xfId="17691"/>
    <cellStyle name="RowTitles1-Detail 3 5 5 4 3" xfId="17692"/>
    <cellStyle name="RowTitles1-Detail 3 5 5 5" xfId="17693"/>
    <cellStyle name="RowTitles1-Detail 3 5 5 5 2" xfId="17694"/>
    <cellStyle name="RowTitles1-Detail 3 5 5 5 2 2" xfId="17695"/>
    <cellStyle name="RowTitles1-Detail 3 5 5 6" xfId="17696"/>
    <cellStyle name="RowTitles1-Detail 3 5 5 6 2" xfId="17697"/>
    <cellStyle name="RowTitles1-Detail 3 5 5 7" xfId="17698"/>
    <cellStyle name="RowTitles1-Detail 3 5 6" xfId="17699"/>
    <cellStyle name="RowTitles1-Detail 3 5 6 2" xfId="17700"/>
    <cellStyle name="RowTitles1-Detail 3 5 6 2 2" xfId="17701"/>
    <cellStyle name="RowTitles1-Detail 3 5 6 2 2 2" xfId="17702"/>
    <cellStyle name="RowTitles1-Detail 3 5 6 2 2 2 2" xfId="17703"/>
    <cellStyle name="RowTitles1-Detail 3 5 6 2 2 3" xfId="17704"/>
    <cellStyle name="RowTitles1-Detail 3 5 6 2 3" xfId="17705"/>
    <cellStyle name="RowTitles1-Detail 3 5 6 2 3 2" xfId="17706"/>
    <cellStyle name="RowTitles1-Detail 3 5 6 2 3 2 2" xfId="17707"/>
    <cellStyle name="RowTitles1-Detail 3 5 6 2 4" xfId="17708"/>
    <cellStyle name="RowTitles1-Detail 3 5 6 2 4 2" xfId="17709"/>
    <cellStyle name="RowTitles1-Detail 3 5 6 2 5" xfId="17710"/>
    <cellStyle name="RowTitles1-Detail 3 5 6 3" xfId="17711"/>
    <cellStyle name="RowTitles1-Detail 3 5 6 3 2" xfId="17712"/>
    <cellStyle name="RowTitles1-Detail 3 5 6 3 2 2" xfId="17713"/>
    <cellStyle name="RowTitles1-Detail 3 5 6 3 2 2 2" xfId="17714"/>
    <cellStyle name="RowTitles1-Detail 3 5 6 3 2 3" xfId="17715"/>
    <cellStyle name="RowTitles1-Detail 3 5 6 3 3" xfId="17716"/>
    <cellStyle name="RowTitles1-Detail 3 5 6 3 3 2" xfId="17717"/>
    <cellStyle name="RowTitles1-Detail 3 5 6 3 3 2 2" xfId="17718"/>
    <cellStyle name="RowTitles1-Detail 3 5 6 3 4" xfId="17719"/>
    <cellStyle name="RowTitles1-Detail 3 5 6 3 4 2" xfId="17720"/>
    <cellStyle name="RowTitles1-Detail 3 5 6 3 5" xfId="17721"/>
    <cellStyle name="RowTitles1-Detail 3 5 6 4" xfId="17722"/>
    <cellStyle name="RowTitles1-Detail 3 5 6 4 2" xfId="17723"/>
    <cellStyle name="RowTitles1-Detail 3 5 6 4 2 2" xfId="17724"/>
    <cellStyle name="RowTitles1-Detail 3 5 6 4 3" xfId="17725"/>
    <cellStyle name="RowTitles1-Detail 3 5 6 5" xfId="17726"/>
    <cellStyle name="RowTitles1-Detail 3 5 6 5 2" xfId="17727"/>
    <cellStyle name="RowTitles1-Detail 3 5 6 5 2 2" xfId="17728"/>
    <cellStyle name="RowTitles1-Detail 3 5 6 6" xfId="17729"/>
    <cellStyle name="RowTitles1-Detail 3 5 6 6 2" xfId="17730"/>
    <cellStyle name="RowTitles1-Detail 3 5 6 7" xfId="17731"/>
    <cellStyle name="RowTitles1-Detail 3 5 7" xfId="17732"/>
    <cellStyle name="RowTitles1-Detail 3 5 7 2" xfId="17733"/>
    <cellStyle name="RowTitles1-Detail 3 5 7 2 2" xfId="17734"/>
    <cellStyle name="RowTitles1-Detail 3 5 7 2 2 2" xfId="17735"/>
    <cellStyle name="RowTitles1-Detail 3 5 7 2 3" xfId="17736"/>
    <cellStyle name="RowTitles1-Detail 3 5 7 3" xfId="17737"/>
    <cellStyle name="RowTitles1-Detail 3 5 7 3 2" xfId="17738"/>
    <cellStyle name="RowTitles1-Detail 3 5 7 3 2 2" xfId="17739"/>
    <cellStyle name="RowTitles1-Detail 3 5 7 4" xfId="17740"/>
    <cellStyle name="RowTitles1-Detail 3 5 7 4 2" xfId="17741"/>
    <cellStyle name="RowTitles1-Detail 3 5 7 5" xfId="17742"/>
    <cellStyle name="RowTitles1-Detail 3 5 8" xfId="17743"/>
    <cellStyle name="RowTitles1-Detail 3 5 8 2" xfId="17744"/>
    <cellStyle name="RowTitles1-Detail 3 5 8 2 2" xfId="17745"/>
    <cellStyle name="RowTitles1-Detail 3 5 8 2 2 2" xfId="17746"/>
    <cellStyle name="RowTitles1-Detail 3 5 8 2 3" xfId="17747"/>
    <cellStyle name="RowTitles1-Detail 3 5 8 3" xfId="17748"/>
    <cellStyle name="RowTitles1-Detail 3 5 8 3 2" xfId="17749"/>
    <cellStyle name="RowTitles1-Detail 3 5 8 3 2 2" xfId="17750"/>
    <cellStyle name="RowTitles1-Detail 3 5 8 4" xfId="17751"/>
    <cellStyle name="RowTitles1-Detail 3 5 8 4 2" xfId="17752"/>
    <cellStyle name="RowTitles1-Detail 3 5 8 5" xfId="17753"/>
    <cellStyle name="RowTitles1-Detail 3 5 9" xfId="17754"/>
    <cellStyle name="RowTitles1-Detail 3 5 9 2" xfId="17755"/>
    <cellStyle name="RowTitles1-Detail 3 5 9 2 2" xfId="17756"/>
    <cellStyle name="RowTitles1-Detail 3 5_STUD aligned by INSTIT" xfId="17757"/>
    <cellStyle name="RowTitles1-Detail 3 6" xfId="17758"/>
    <cellStyle name="RowTitles1-Detail 3 6 2" xfId="17759"/>
    <cellStyle name="RowTitles1-Detail 3 6 2 2" xfId="17760"/>
    <cellStyle name="RowTitles1-Detail 3 6 2 2 2" xfId="17761"/>
    <cellStyle name="RowTitles1-Detail 3 6 2 2 2 2" xfId="17762"/>
    <cellStyle name="RowTitles1-Detail 3 6 2 2 2 2 2" xfId="17763"/>
    <cellStyle name="RowTitles1-Detail 3 6 2 2 2 3" xfId="17764"/>
    <cellStyle name="RowTitles1-Detail 3 6 2 2 3" xfId="17765"/>
    <cellStyle name="RowTitles1-Detail 3 6 2 2 3 2" xfId="17766"/>
    <cellStyle name="RowTitles1-Detail 3 6 2 2 3 2 2" xfId="17767"/>
    <cellStyle name="RowTitles1-Detail 3 6 2 2 4" xfId="17768"/>
    <cellStyle name="RowTitles1-Detail 3 6 2 2 4 2" xfId="17769"/>
    <cellStyle name="RowTitles1-Detail 3 6 2 2 5" xfId="17770"/>
    <cellStyle name="RowTitles1-Detail 3 6 2 3" xfId="17771"/>
    <cellStyle name="RowTitles1-Detail 3 6 2 3 2" xfId="17772"/>
    <cellStyle name="RowTitles1-Detail 3 6 2 3 2 2" xfId="17773"/>
    <cellStyle name="RowTitles1-Detail 3 6 2 3 2 2 2" xfId="17774"/>
    <cellStyle name="RowTitles1-Detail 3 6 2 3 2 3" xfId="17775"/>
    <cellStyle name="RowTitles1-Detail 3 6 2 3 3" xfId="17776"/>
    <cellStyle name="RowTitles1-Detail 3 6 2 3 3 2" xfId="17777"/>
    <cellStyle name="RowTitles1-Detail 3 6 2 3 3 2 2" xfId="17778"/>
    <cellStyle name="RowTitles1-Detail 3 6 2 3 4" xfId="17779"/>
    <cellStyle name="RowTitles1-Detail 3 6 2 3 4 2" xfId="17780"/>
    <cellStyle name="RowTitles1-Detail 3 6 2 3 5" xfId="17781"/>
    <cellStyle name="RowTitles1-Detail 3 6 2 4" xfId="17782"/>
    <cellStyle name="RowTitles1-Detail 3 6 2 4 2" xfId="17783"/>
    <cellStyle name="RowTitles1-Detail 3 6 2 5" xfId="17784"/>
    <cellStyle name="RowTitles1-Detail 3 6 2 5 2" xfId="17785"/>
    <cellStyle name="RowTitles1-Detail 3 6 2 5 2 2" xfId="17786"/>
    <cellStyle name="RowTitles1-Detail 3 6 2 5 3" xfId="17787"/>
    <cellStyle name="RowTitles1-Detail 3 6 2 6" xfId="17788"/>
    <cellStyle name="RowTitles1-Detail 3 6 2 6 2" xfId="17789"/>
    <cellStyle name="RowTitles1-Detail 3 6 2 6 2 2" xfId="17790"/>
    <cellStyle name="RowTitles1-Detail 3 6 3" xfId="17791"/>
    <cellStyle name="RowTitles1-Detail 3 6 3 2" xfId="17792"/>
    <cellStyle name="RowTitles1-Detail 3 6 3 2 2" xfId="17793"/>
    <cellStyle name="RowTitles1-Detail 3 6 3 2 2 2" xfId="17794"/>
    <cellStyle name="RowTitles1-Detail 3 6 3 2 2 2 2" xfId="17795"/>
    <cellStyle name="RowTitles1-Detail 3 6 3 2 2 3" xfId="17796"/>
    <cellStyle name="RowTitles1-Detail 3 6 3 2 3" xfId="17797"/>
    <cellStyle name="RowTitles1-Detail 3 6 3 2 3 2" xfId="17798"/>
    <cellStyle name="RowTitles1-Detail 3 6 3 2 3 2 2" xfId="17799"/>
    <cellStyle name="RowTitles1-Detail 3 6 3 2 4" xfId="17800"/>
    <cellStyle name="RowTitles1-Detail 3 6 3 2 4 2" xfId="17801"/>
    <cellStyle name="RowTitles1-Detail 3 6 3 2 5" xfId="17802"/>
    <cellStyle name="RowTitles1-Detail 3 6 3 3" xfId="17803"/>
    <cellStyle name="RowTitles1-Detail 3 6 3 3 2" xfId="17804"/>
    <cellStyle name="RowTitles1-Detail 3 6 3 3 2 2" xfId="17805"/>
    <cellStyle name="RowTitles1-Detail 3 6 3 3 2 2 2" xfId="17806"/>
    <cellStyle name="RowTitles1-Detail 3 6 3 3 2 3" xfId="17807"/>
    <cellStyle name="RowTitles1-Detail 3 6 3 3 3" xfId="17808"/>
    <cellStyle name="RowTitles1-Detail 3 6 3 3 3 2" xfId="17809"/>
    <cellStyle name="RowTitles1-Detail 3 6 3 3 3 2 2" xfId="17810"/>
    <cellStyle name="RowTitles1-Detail 3 6 3 3 4" xfId="17811"/>
    <cellStyle name="RowTitles1-Detail 3 6 3 3 4 2" xfId="17812"/>
    <cellStyle name="RowTitles1-Detail 3 6 3 3 5" xfId="17813"/>
    <cellStyle name="RowTitles1-Detail 3 6 3 4" xfId="17814"/>
    <cellStyle name="RowTitles1-Detail 3 6 3 4 2" xfId="17815"/>
    <cellStyle name="RowTitles1-Detail 3 6 3 5" xfId="17816"/>
    <cellStyle name="RowTitles1-Detail 3 6 3 5 2" xfId="17817"/>
    <cellStyle name="RowTitles1-Detail 3 6 3 5 2 2" xfId="17818"/>
    <cellStyle name="RowTitles1-Detail 3 6 3 6" xfId="17819"/>
    <cellStyle name="RowTitles1-Detail 3 6 3 6 2" xfId="17820"/>
    <cellStyle name="RowTitles1-Detail 3 6 3 7" xfId="17821"/>
    <cellStyle name="RowTitles1-Detail 3 6 4" xfId="17822"/>
    <cellStyle name="RowTitles1-Detail 3 6 4 2" xfId="17823"/>
    <cellStyle name="RowTitles1-Detail 3 6 4 2 2" xfId="17824"/>
    <cellStyle name="RowTitles1-Detail 3 6 4 2 2 2" xfId="17825"/>
    <cellStyle name="RowTitles1-Detail 3 6 4 2 2 2 2" xfId="17826"/>
    <cellStyle name="RowTitles1-Detail 3 6 4 2 2 3" xfId="17827"/>
    <cellStyle name="RowTitles1-Detail 3 6 4 2 3" xfId="17828"/>
    <cellStyle name="RowTitles1-Detail 3 6 4 2 3 2" xfId="17829"/>
    <cellStyle name="RowTitles1-Detail 3 6 4 2 3 2 2" xfId="17830"/>
    <cellStyle name="RowTitles1-Detail 3 6 4 2 4" xfId="17831"/>
    <cellStyle name="RowTitles1-Detail 3 6 4 2 4 2" xfId="17832"/>
    <cellStyle name="RowTitles1-Detail 3 6 4 2 5" xfId="17833"/>
    <cellStyle name="RowTitles1-Detail 3 6 4 3" xfId="17834"/>
    <cellStyle name="RowTitles1-Detail 3 6 4 3 2" xfId="17835"/>
    <cellStyle name="RowTitles1-Detail 3 6 4 3 2 2" xfId="17836"/>
    <cellStyle name="RowTitles1-Detail 3 6 4 3 2 2 2" xfId="17837"/>
    <cellStyle name="RowTitles1-Detail 3 6 4 3 2 3" xfId="17838"/>
    <cellStyle name="RowTitles1-Detail 3 6 4 3 3" xfId="17839"/>
    <cellStyle name="RowTitles1-Detail 3 6 4 3 3 2" xfId="17840"/>
    <cellStyle name="RowTitles1-Detail 3 6 4 3 3 2 2" xfId="17841"/>
    <cellStyle name="RowTitles1-Detail 3 6 4 3 4" xfId="17842"/>
    <cellStyle name="RowTitles1-Detail 3 6 4 3 4 2" xfId="17843"/>
    <cellStyle name="RowTitles1-Detail 3 6 4 3 5" xfId="17844"/>
    <cellStyle name="RowTitles1-Detail 3 6 4 4" xfId="17845"/>
    <cellStyle name="RowTitles1-Detail 3 6 4 4 2" xfId="17846"/>
    <cellStyle name="RowTitles1-Detail 3 6 4 5" xfId="17847"/>
    <cellStyle name="RowTitles1-Detail 3 6 4 5 2" xfId="17848"/>
    <cellStyle name="RowTitles1-Detail 3 6 4 5 2 2" xfId="17849"/>
    <cellStyle name="RowTitles1-Detail 3 6 4 5 3" xfId="17850"/>
    <cellStyle name="RowTitles1-Detail 3 6 4 6" xfId="17851"/>
    <cellStyle name="RowTitles1-Detail 3 6 4 6 2" xfId="17852"/>
    <cellStyle name="RowTitles1-Detail 3 6 4 6 2 2" xfId="17853"/>
    <cellStyle name="RowTitles1-Detail 3 6 4 7" xfId="17854"/>
    <cellStyle name="RowTitles1-Detail 3 6 4 7 2" xfId="17855"/>
    <cellStyle name="RowTitles1-Detail 3 6 4 8" xfId="17856"/>
    <cellStyle name="RowTitles1-Detail 3 6 5" xfId="17857"/>
    <cellStyle name="RowTitles1-Detail 3 6 5 2" xfId="17858"/>
    <cellStyle name="RowTitles1-Detail 3 6 5 2 2" xfId="17859"/>
    <cellStyle name="RowTitles1-Detail 3 6 5 2 2 2" xfId="17860"/>
    <cellStyle name="RowTitles1-Detail 3 6 5 2 2 2 2" xfId="17861"/>
    <cellStyle name="RowTitles1-Detail 3 6 5 2 2 3" xfId="17862"/>
    <cellStyle name="RowTitles1-Detail 3 6 5 2 3" xfId="17863"/>
    <cellStyle name="RowTitles1-Detail 3 6 5 2 3 2" xfId="17864"/>
    <cellStyle name="RowTitles1-Detail 3 6 5 2 3 2 2" xfId="17865"/>
    <cellStyle name="RowTitles1-Detail 3 6 5 2 4" xfId="17866"/>
    <cellStyle name="RowTitles1-Detail 3 6 5 2 4 2" xfId="17867"/>
    <cellStyle name="RowTitles1-Detail 3 6 5 2 5" xfId="17868"/>
    <cellStyle name="RowTitles1-Detail 3 6 5 3" xfId="17869"/>
    <cellStyle name="RowTitles1-Detail 3 6 5 3 2" xfId="17870"/>
    <cellStyle name="RowTitles1-Detail 3 6 5 3 2 2" xfId="17871"/>
    <cellStyle name="RowTitles1-Detail 3 6 5 3 2 2 2" xfId="17872"/>
    <cellStyle name="RowTitles1-Detail 3 6 5 3 2 3" xfId="17873"/>
    <cellStyle name="RowTitles1-Detail 3 6 5 3 3" xfId="17874"/>
    <cellStyle name="RowTitles1-Detail 3 6 5 3 3 2" xfId="17875"/>
    <cellStyle name="RowTitles1-Detail 3 6 5 3 3 2 2" xfId="17876"/>
    <cellStyle name="RowTitles1-Detail 3 6 5 3 4" xfId="17877"/>
    <cellStyle name="RowTitles1-Detail 3 6 5 3 4 2" xfId="17878"/>
    <cellStyle name="RowTitles1-Detail 3 6 5 3 5" xfId="17879"/>
    <cellStyle name="RowTitles1-Detail 3 6 5 4" xfId="17880"/>
    <cellStyle name="RowTitles1-Detail 3 6 5 4 2" xfId="17881"/>
    <cellStyle name="RowTitles1-Detail 3 6 5 4 2 2" xfId="17882"/>
    <cellStyle name="RowTitles1-Detail 3 6 5 4 3" xfId="17883"/>
    <cellStyle name="RowTitles1-Detail 3 6 5 5" xfId="17884"/>
    <cellStyle name="RowTitles1-Detail 3 6 5 5 2" xfId="17885"/>
    <cellStyle name="RowTitles1-Detail 3 6 5 5 2 2" xfId="17886"/>
    <cellStyle name="RowTitles1-Detail 3 6 5 6" xfId="17887"/>
    <cellStyle name="RowTitles1-Detail 3 6 5 6 2" xfId="17888"/>
    <cellStyle name="RowTitles1-Detail 3 6 5 7" xfId="17889"/>
    <cellStyle name="RowTitles1-Detail 3 6 6" xfId="17890"/>
    <cellStyle name="RowTitles1-Detail 3 6 6 2" xfId="17891"/>
    <cellStyle name="RowTitles1-Detail 3 6 6 2 2" xfId="17892"/>
    <cellStyle name="RowTitles1-Detail 3 6 6 2 2 2" xfId="17893"/>
    <cellStyle name="RowTitles1-Detail 3 6 6 2 2 2 2" xfId="17894"/>
    <cellStyle name="RowTitles1-Detail 3 6 6 2 2 3" xfId="17895"/>
    <cellStyle name="RowTitles1-Detail 3 6 6 2 3" xfId="17896"/>
    <cellStyle name="RowTitles1-Detail 3 6 6 2 3 2" xfId="17897"/>
    <cellStyle name="RowTitles1-Detail 3 6 6 2 3 2 2" xfId="17898"/>
    <cellStyle name="RowTitles1-Detail 3 6 6 2 4" xfId="17899"/>
    <cellStyle name="RowTitles1-Detail 3 6 6 2 4 2" xfId="17900"/>
    <cellStyle name="RowTitles1-Detail 3 6 6 2 5" xfId="17901"/>
    <cellStyle name="RowTitles1-Detail 3 6 6 3" xfId="17902"/>
    <cellStyle name="RowTitles1-Detail 3 6 6 3 2" xfId="17903"/>
    <cellStyle name="RowTitles1-Detail 3 6 6 3 2 2" xfId="17904"/>
    <cellStyle name="RowTitles1-Detail 3 6 6 3 2 2 2" xfId="17905"/>
    <cellStyle name="RowTitles1-Detail 3 6 6 3 2 3" xfId="17906"/>
    <cellStyle name="RowTitles1-Detail 3 6 6 3 3" xfId="17907"/>
    <cellStyle name="RowTitles1-Detail 3 6 6 3 3 2" xfId="17908"/>
    <cellStyle name="RowTitles1-Detail 3 6 6 3 3 2 2" xfId="17909"/>
    <cellStyle name="RowTitles1-Detail 3 6 6 3 4" xfId="17910"/>
    <cellStyle name="RowTitles1-Detail 3 6 6 3 4 2" xfId="17911"/>
    <cellStyle name="RowTitles1-Detail 3 6 6 3 5" xfId="17912"/>
    <cellStyle name="RowTitles1-Detail 3 6 6 4" xfId="17913"/>
    <cellStyle name="RowTitles1-Detail 3 6 6 4 2" xfId="17914"/>
    <cellStyle name="RowTitles1-Detail 3 6 6 4 2 2" xfId="17915"/>
    <cellStyle name="RowTitles1-Detail 3 6 6 4 3" xfId="17916"/>
    <cellStyle name="RowTitles1-Detail 3 6 6 5" xfId="17917"/>
    <cellStyle name="RowTitles1-Detail 3 6 6 5 2" xfId="17918"/>
    <cellStyle name="RowTitles1-Detail 3 6 6 5 2 2" xfId="17919"/>
    <cellStyle name="RowTitles1-Detail 3 6 6 6" xfId="17920"/>
    <cellStyle name="RowTitles1-Detail 3 6 6 6 2" xfId="17921"/>
    <cellStyle name="RowTitles1-Detail 3 6 6 7" xfId="17922"/>
    <cellStyle name="RowTitles1-Detail 3 6 7" xfId="17923"/>
    <cellStyle name="RowTitles1-Detail 3 6 7 2" xfId="17924"/>
    <cellStyle name="RowTitles1-Detail 3 6 7 2 2" xfId="17925"/>
    <cellStyle name="RowTitles1-Detail 3 6 7 2 2 2" xfId="17926"/>
    <cellStyle name="RowTitles1-Detail 3 6 7 2 3" xfId="17927"/>
    <cellStyle name="RowTitles1-Detail 3 6 7 3" xfId="17928"/>
    <cellStyle name="RowTitles1-Detail 3 6 7 3 2" xfId="17929"/>
    <cellStyle name="RowTitles1-Detail 3 6 7 3 2 2" xfId="17930"/>
    <cellStyle name="RowTitles1-Detail 3 6 7 4" xfId="17931"/>
    <cellStyle name="RowTitles1-Detail 3 6 7 4 2" xfId="17932"/>
    <cellStyle name="RowTitles1-Detail 3 6 7 5" xfId="17933"/>
    <cellStyle name="RowTitles1-Detail 3 6 8" xfId="17934"/>
    <cellStyle name="RowTitles1-Detail 3 6 8 2" xfId="17935"/>
    <cellStyle name="RowTitles1-Detail 3 6 9" xfId="17936"/>
    <cellStyle name="RowTitles1-Detail 3 6 9 2" xfId="17937"/>
    <cellStyle name="RowTitles1-Detail 3 6 9 2 2" xfId="17938"/>
    <cellStyle name="RowTitles1-Detail 3 6_STUD aligned by INSTIT" xfId="17939"/>
    <cellStyle name="RowTitles1-Detail 3 7" xfId="17940"/>
    <cellStyle name="RowTitles1-Detail 3 7 2" xfId="17941"/>
    <cellStyle name="RowTitles1-Detail 3 7 2 2" xfId="17942"/>
    <cellStyle name="RowTitles1-Detail 3 7 2 2 2" xfId="17943"/>
    <cellStyle name="RowTitles1-Detail 3 7 2 2 2 2" xfId="17944"/>
    <cellStyle name="RowTitles1-Detail 3 7 2 2 3" xfId="17945"/>
    <cellStyle name="RowTitles1-Detail 3 7 2 3" xfId="17946"/>
    <cellStyle name="RowTitles1-Detail 3 7 2 3 2" xfId="17947"/>
    <cellStyle name="RowTitles1-Detail 3 7 2 3 2 2" xfId="17948"/>
    <cellStyle name="RowTitles1-Detail 3 7 2 4" xfId="17949"/>
    <cellStyle name="RowTitles1-Detail 3 7 2 4 2" xfId="17950"/>
    <cellStyle name="RowTitles1-Detail 3 7 2 5" xfId="17951"/>
    <cellStyle name="RowTitles1-Detail 3 7 3" xfId="17952"/>
    <cellStyle name="RowTitles1-Detail 3 7 3 2" xfId="17953"/>
    <cellStyle name="RowTitles1-Detail 3 7 3 2 2" xfId="17954"/>
    <cellStyle name="RowTitles1-Detail 3 7 3 2 2 2" xfId="17955"/>
    <cellStyle name="RowTitles1-Detail 3 7 3 2 3" xfId="17956"/>
    <cellStyle name="RowTitles1-Detail 3 7 3 3" xfId="17957"/>
    <cellStyle name="RowTitles1-Detail 3 7 3 3 2" xfId="17958"/>
    <cellStyle name="RowTitles1-Detail 3 7 3 3 2 2" xfId="17959"/>
    <cellStyle name="RowTitles1-Detail 3 7 3 4" xfId="17960"/>
    <cellStyle name="RowTitles1-Detail 3 7 3 4 2" xfId="17961"/>
    <cellStyle name="RowTitles1-Detail 3 7 3 5" xfId="17962"/>
    <cellStyle name="RowTitles1-Detail 3 7 4" xfId="17963"/>
    <cellStyle name="RowTitles1-Detail 3 7 4 2" xfId="17964"/>
    <cellStyle name="RowTitles1-Detail 3 7 5" xfId="17965"/>
    <cellStyle name="RowTitles1-Detail 3 7 5 2" xfId="17966"/>
    <cellStyle name="RowTitles1-Detail 3 7 5 2 2" xfId="17967"/>
    <cellStyle name="RowTitles1-Detail 3 7 5 3" xfId="17968"/>
    <cellStyle name="RowTitles1-Detail 3 7 6" xfId="17969"/>
    <cellStyle name="RowTitles1-Detail 3 7 6 2" xfId="17970"/>
    <cellStyle name="RowTitles1-Detail 3 7 6 2 2" xfId="17971"/>
    <cellStyle name="RowTitles1-Detail 3 8" xfId="17972"/>
    <cellStyle name="RowTitles1-Detail 3 8 2" xfId="17973"/>
    <cellStyle name="RowTitles1-Detail 3 8 2 2" xfId="17974"/>
    <cellStyle name="RowTitles1-Detail 3 8 2 2 2" xfId="17975"/>
    <cellStyle name="RowTitles1-Detail 3 8 2 2 2 2" xfId="17976"/>
    <cellStyle name="RowTitles1-Detail 3 8 2 2 3" xfId="17977"/>
    <cellStyle name="RowTitles1-Detail 3 8 2 3" xfId="17978"/>
    <cellStyle name="RowTitles1-Detail 3 8 2 3 2" xfId="17979"/>
    <cellStyle name="RowTitles1-Detail 3 8 2 3 2 2" xfId="17980"/>
    <cellStyle name="RowTitles1-Detail 3 8 2 4" xfId="17981"/>
    <cellStyle name="RowTitles1-Detail 3 8 2 4 2" xfId="17982"/>
    <cellStyle name="RowTitles1-Detail 3 8 2 5" xfId="17983"/>
    <cellStyle name="RowTitles1-Detail 3 8 3" xfId="17984"/>
    <cellStyle name="RowTitles1-Detail 3 8 3 2" xfId="17985"/>
    <cellStyle name="RowTitles1-Detail 3 8 3 2 2" xfId="17986"/>
    <cellStyle name="RowTitles1-Detail 3 8 3 2 2 2" xfId="17987"/>
    <cellStyle name="RowTitles1-Detail 3 8 3 2 3" xfId="17988"/>
    <cellStyle name="RowTitles1-Detail 3 8 3 3" xfId="17989"/>
    <cellStyle name="RowTitles1-Detail 3 8 3 3 2" xfId="17990"/>
    <cellStyle name="RowTitles1-Detail 3 8 3 3 2 2" xfId="17991"/>
    <cellStyle name="RowTitles1-Detail 3 8 3 4" xfId="17992"/>
    <cellStyle name="RowTitles1-Detail 3 8 3 4 2" xfId="17993"/>
    <cellStyle name="RowTitles1-Detail 3 8 3 5" xfId="17994"/>
    <cellStyle name="RowTitles1-Detail 3 8 4" xfId="17995"/>
    <cellStyle name="RowTitles1-Detail 3 8 4 2" xfId="17996"/>
    <cellStyle name="RowTitles1-Detail 3 8 5" xfId="17997"/>
    <cellStyle name="RowTitles1-Detail 3 8 5 2" xfId="17998"/>
    <cellStyle name="RowTitles1-Detail 3 8 5 2 2" xfId="17999"/>
    <cellStyle name="RowTitles1-Detail 3 8 6" xfId="18000"/>
    <cellStyle name="RowTitles1-Detail 3 8 6 2" xfId="18001"/>
    <cellStyle name="RowTitles1-Detail 3 8 7" xfId="18002"/>
    <cellStyle name="RowTitles1-Detail 3 9" xfId="18003"/>
    <cellStyle name="RowTitles1-Detail 3 9 2" xfId="18004"/>
    <cellStyle name="RowTitles1-Detail 3 9 2 2" xfId="18005"/>
    <cellStyle name="RowTitles1-Detail 3 9 2 2 2" xfId="18006"/>
    <cellStyle name="RowTitles1-Detail 3 9 2 2 2 2" xfId="18007"/>
    <cellStyle name="RowTitles1-Detail 3 9 2 2 3" xfId="18008"/>
    <cellStyle name="RowTitles1-Detail 3 9 2 3" xfId="18009"/>
    <cellStyle name="RowTitles1-Detail 3 9 2 3 2" xfId="18010"/>
    <cellStyle name="RowTitles1-Detail 3 9 2 3 2 2" xfId="18011"/>
    <cellStyle name="RowTitles1-Detail 3 9 2 4" xfId="18012"/>
    <cellStyle name="RowTitles1-Detail 3 9 2 4 2" xfId="18013"/>
    <cellStyle name="RowTitles1-Detail 3 9 2 5" xfId="18014"/>
    <cellStyle name="RowTitles1-Detail 3 9 3" xfId="18015"/>
    <cellStyle name="RowTitles1-Detail 3 9 3 2" xfId="18016"/>
    <cellStyle name="RowTitles1-Detail 3 9 3 2 2" xfId="18017"/>
    <cellStyle name="RowTitles1-Detail 3 9 3 2 2 2" xfId="18018"/>
    <cellStyle name="RowTitles1-Detail 3 9 3 2 3" xfId="18019"/>
    <cellStyle name="RowTitles1-Detail 3 9 3 3" xfId="18020"/>
    <cellStyle name="RowTitles1-Detail 3 9 3 3 2" xfId="18021"/>
    <cellStyle name="RowTitles1-Detail 3 9 3 3 2 2" xfId="18022"/>
    <cellStyle name="RowTitles1-Detail 3 9 3 4" xfId="18023"/>
    <cellStyle name="RowTitles1-Detail 3 9 3 4 2" xfId="18024"/>
    <cellStyle name="RowTitles1-Detail 3 9 3 5" xfId="18025"/>
    <cellStyle name="RowTitles1-Detail 3 9 4" xfId="18026"/>
    <cellStyle name="RowTitles1-Detail 3 9 4 2" xfId="18027"/>
    <cellStyle name="RowTitles1-Detail 3 9 5" xfId="18028"/>
    <cellStyle name="RowTitles1-Detail 3 9 5 2" xfId="18029"/>
    <cellStyle name="RowTitles1-Detail 3 9 5 2 2" xfId="18030"/>
    <cellStyle name="RowTitles1-Detail 3 9 5 3" xfId="18031"/>
    <cellStyle name="RowTitles1-Detail 3 9 6" xfId="18032"/>
    <cellStyle name="RowTitles1-Detail 3 9 6 2" xfId="18033"/>
    <cellStyle name="RowTitles1-Detail 3 9 6 2 2" xfId="18034"/>
    <cellStyle name="RowTitles1-Detail 3 9 7" xfId="18035"/>
    <cellStyle name="RowTitles1-Detail 3 9 7 2" xfId="18036"/>
    <cellStyle name="RowTitles1-Detail 3 9 8" xfId="18037"/>
    <cellStyle name="RowTitles1-Detail 3_STUD aligned by INSTIT" xfId="18038"/>
    <cellStyle name="RowTitles1-Detail 4" xfId="73"/>
    <cellStyle name="RowTitles1-Detail 4 10" xfId="18039"/>
    <cellStyle name="RowTitles1-Detail 4 10 2" xfId="18040"/>
    <cellStyle name="RowTitles1-Detail 4 10 2 2" xfId="18041"/>
    <cellStyle name="RowTitles1-Detail 4 10 2 2 2" xfId="18042"/>
    <cellStyle name="RowTitles1-Detail 4 10 2 2 2 2" xfId="18043"/>
    <cellStyle name="RowTitles1-Detail 4 10 2 2 3" xfId="18044"/>
    <cellStyle name="RowTitles1-Detail 4 10 2 3" xfId="18045"/>
    <cellStyle name="RowTitles1-Detail 4 10 2 3 2" xfId="18046"/>
    <cellStyle name="RowTitles1-Detail 4 10 2 3 2 2" xfId="18047"/>
    <cellStyle name="RowTitles1-Detail 4 10 2 4" xfId="18048"/>
    <cellStyle name="RowTitles1-Detail 4 10 2 4 2" xfId="18049"/>
    <cellStyle name="RowTitles1-Detail 4 10 2 5" xfId="18050"/>
    <cellStyle name="RowTitles1-Detail 4 10 3" xfId="18051"/>
    <cellStyle name="RowTitles1-Detail 4 10 3 2" xfId="18052"/>
    <cellStyle name="RowTitles1-Detail 4 10 3 2 2" xfId="18053"/>
    <cellStyle name="RowTitles1-Detail 4 10 3 2 2 2" xfId="18054"/>
    <cellStyle name="RowTitles1-Detail 4 10 3 2 3" xfId="18055"/>
    <cellStyle name="RowTitles1-Detail 4 10 3 3" xfId="18056"/>
    <cellStyle name="RowTitles1-Detail 4 10 3 3 2" xfId="18057"/>
    <cellStyle name="RowTitles1-Detail 4 10 3 3 2 2" xfId="18058"/>
    <cellStyle name="RowTitles1-Detail 4 10 3 4" xfId="18059"/>
    <cellStyle name="RowTitles1-Detail 4 10 3 4 2" xfId="18060"/>
    <cellStyle name="RowTitles1-Detail 4 10 3 5" xfId="18061"/>
    <cellStyle name="RowTitles1-Detail 4 10 4" xfId="18062"/>
    <cellStyle name="RowTitles1-Detail 4 10 4 2" xfId="18063"/>
    <cellStyle name="RowTitles1-Detail 4 10 4 2 2" xfId="18064"/>
    <cellStyle name="RowTitles1-Detail 4 10 4 3" xfId="18065"/>
    <cellStyle name="RowTitles1-Detail 4 10 5" xfId="18066"/>
    <cellStyle name="RowTitles1-Detail 4 10 5 2" xfId="18067"/>
    <cellStyle name="RowTitles1-Detail 4 10 5 2 2" xfId="18068"/>
    <cellStyle name="RowTitles1-Detail 4 10 6" xfId="18069"/>
    <cellStyle name="RowTitles1-Detail 4 10 6 2" xfId="18070"/>
    <cellStyle name="RowTitles1-Detail 4 10 7" xfId="18071"/>
    <cellStyle name="RowTitles1-Detail 4 11" xfId="18072"/>
    <cellStyle name="RowTitles1-Detail 4 11 2" xfId="18073"/>
    <cellStyle name="RowTitles1-Detail 4 11 2 2" xfId="18074"/>
    <cellStyle name="RowTitles1-Detail 4 11 2 2 2" xfId="18075"/>
    <cellStyle name="RowTitles1-Detail 4 11 2 2 2 2" xfId="18076"/>
    <cellStyle name="RowTitles1-Detail 4 11 2 2 3" xfId="18077"/>
    <cellStyle name="RowTitles1-Detail 4 11 2 3" xfId="18078"/>
    <cellStyle name="RowTitles1-Detail 4 11 2 3 2" xfId="18079"/>
    <cellStyle name="RowTitles1-Detail 4 11 2 3 2 2" xfId="18080"/>
    <cellStyle name="RowTitles1-Detail 4 11 2 4" xfId="18081"/>
    <cellStyle name="RowTitles1-Detail 4 11 2 4 2" xfId="18082"/>
    <cellStyle name="RowTitles1-Detail 4 11 2 5" xfId="18083"/>
    <cellStyle name="RowTitles1-Detail 4 11 3" xfId="18084"/>
    <cellStyle name="RowTitles1-Detail 4 11 3 2" xfId="18085"/>
    <cellStyle name="RowTitles1-Detail 4 11 3 2 2" xfId="18086"/>
    <cellStyle name="RowTitles1-Detail 4 11 3 2 2 2" xfId="18087"/>
    <cellStyle name="RowTitles1-Detail 4 11 3 2 3" xfId="18088"/>
    <cellStyle name="RowTitles1-Detail 4 11 3 3" xfId="18089"/>
    <cellStyle name="RowTitles1-Detail 4 11 3 3 2" xfId="18090"/>
    <cellStyle name="RowTitles1-Detail 4 11 3 3 2 2" xfId="18091"/>
    <cellStyle name="RowTitles1-Detail 4 11 3 4" xfId="18092"/>
    <cellStyle name="RowTitles1-Detail 4 11 3 4 2" xfId="18093"/>
    <cellStyle name="RowTitles1-Detail 4 11 3 5" xfId="18094"/>
    <cellStyle name="RowTitles1-Detail 4 11 4" xfId="18095"/>
    <cellStyle name="RowTitles1-Detail 4 11 4 2" xfId="18096"/>
    <cellStyle name="RowTitles1-Detail 4 11 4 2 2" xfId="18097"/>
    <cellStyle name="RowTitles1-Detail 4 11 4 3" xfId="18098"/>
    <cellStyle name="RowTitles1-Detail 4 11 5" xfId="18099"/>
    <cellStyle name="RowTitles1-Detail 4 11 5 2" xfId="18100"/>
    <cellStyle name="RowTitles1-Detail 4 11 5 2 2" xfId="18101"/>
    <cellStyle name="RowTitles1-Detail 4 11 6" xfId="18102"/>
    <cellStyle name="RowTitles1-Detail 4 11 6 2" xfId="18103"/>
    <cellStyle name="RowTitles1-Detail 4 11 7" xfId="18104"/>
    <cellStyle name="RowTitles1-Detail 4 12" xfId="18105"/>
    <cellStyle name="RowTitles1-Detail 4 12 2" xfId="18106"/>
    <cellStyle name="RowTitles1-Detail 4 12 2 2" xfId="18107"/>
    <cellStyle name="RowTitles1-Detail 4 12 2 2 2" xfId="18108"/>
    <cellStyle name="RowTitles1-Detail 4 12 2 3" xfId="18109"/>
    <cellStyle name="RowTitles1-Detail 4 12 3" xfId="18110"/>
    <cellStyle name="RowTitles1-Detail 4 12 3 2" xfId="18111"/>
    <cellStyle name="RowTitles1-Detail 4 12 3 2 2" xfId="18112"/>
    <cellStyle name="RowTitles1-Detail 4 12 4" xfId="18113"/>
    <cellStyle name="RowTitles1-Detail 4 12 4 2" xfId="18114"/>
    <cellStyle name="RowTitles1-Detail 4 12 5" xfId="18115"/>
    <cellStyle name="RowTitles1-Detail 4 13" xfId="18116"/>
    <cellStyle name="RowTitles1-Detail 4 13 2" xfId="18117"/>
    <cellStyle name="RowTitles1-Detail 4 13 2 2" xfId="18118"/>
    <cellStyle name="RowTitles1-Detail 4 14" xfId="18119"/>
    <cellStyle name="RowTitles1-Detail 4 14 2" xfId="18120"/>
    <cellStyle name="RowTitles1-Detail 4 15" xfId="18121"/>
    <cellStyle name="RowTitles1-Detail 4 15 2" xfId="18122"/>
    <cellStyle name="RowTitles1-Detail 4 15 2 2" xfId="18123"/>
    <cellStyle name="RowTitles1-Detail 4 16" xfId="18124"/>
    <cellStyle name="RowTitles1-Detail 4 2" xfId="18125"/>
    <cellStyle name="RowTitles1-Detail 4 2 10" xfId="18126"/>
    <cellStyle name="RowTitles1-Detail 4 2 10 2" xfId="18127"/>
    <cellStyle name="RowTitles1-Detail 4 2 10 2 2" xfId="18128"/>
    <cellStyle name="RowTitles1-Detail 4 2 10 2 2 2" xfId="18129"/>
    <cellStyle name="RowTitles1-Detail 4 2 10 2 2 2 2" xfId="18130"/>
    <cellStyle name="RowTitles1-Detail 4 2 10 2 2 3" xfId="18131"/>
    <cellStyle name="RowTitles1-Detail 4 2 10 2 3" xfId="18132"/>
    <cellStyle name="RowTitles1-Detail 4 2 10 2 3 2" xfId="18133"/>
    <cellStyle name="RowTitles1-Detail 4 2 10 2 3 2 2" xfId="18134"/>
    <cellStyle name="RowTitles1-Detail 4 2 10 2 4" xfId="18135"/>
    <cellStyle name="RowTitles1-Detail 4 2 10 2 4 2" xfId="18136"/>
    <cellStyle name="RowTitles1-Detail 4 2 10 2 5" xfId="18137"/>
    <cellStyle name="RowTitles1-Detail 4 2 10 3" xfId="18138"/>
    <cellStyle name="RowTitles1-Detail 4 2 10 3 2" xfId="18139"/>
    <cellStyle name="RowTitles1-Detail 4 2 10 3 2 2" xfId="18140"/>
    <cellStyle name="RowTitles1-Detail 4 2 10 3 2 2 2" xfId="18141"/>
    <cellStyle name="RowTitles1-Detail 4 2 10 3 2 3" xfId="18142"/>
    <cellStyle name="RowTitles1-Detail 4 2 10 3 3" xfId="18143"/>
    <cellStyle name="RowTitles1-Detail 4 2 10 3 3 2" xfId="18144"/>
    <cellStyle name="RowTitles1-Detail 4 2 10 3 3 2 2" xfId="18145"/>
    <cellStyle name="RowTitles1-Detail 4 2 10 3 4" xfId="18146"/>
    <cellStyle name="RowTitles1-Detail 4 2 10 3 4 2" xfId="18147"/>
    <cellStyle name="RowTitles1-Detail 4 2 10 3 5" xfId="18148"/>
    <cellStyle name="RowTitles1-Detail 4 2 10 4" xfId="18149"/>
    <cellStyle name="RowTitles1-Detail 4 2 10 4 2" xfId="18150"/>
    <cellStyle name="RowTitles1-Detail 4 2 10 4 2 2" xfId="18151"/>
    <cellStyle name="RowTitles1-Detail 4 2 10 4 3" xfId="18152"/>
    <cellStyle name="RowTitles1-Detail 4 2 10 5" xfId="18153"/>
    <cellStyle name="RowTitles1-Detail 4 2 10 5 2" xfId="18154"/>
    <cellStyle name="RowTitles1-Detail 4 2 10 5 2 2" xfId="18155"/>
    <cellStyle name="RowTitles1-Detail 4 2 10 6" xfId="18156"/>
    <cellStyle name="RowTitles1-Detail 4 2 10 6 2" xfId="18157"/>
    <cellStyle name="RowTitles1-Detail 4 2 10 7" xfId="18158"/>
    <cellStyle name="RowTitles1-Detail 4 2 11" xfId="18159"/>
    <cellStyle name="RowTitles1-Detail 4 2 11 2" xfId="18160"/>
    <cellStyle name="RowTitles1-Detail 4 2 11 2 2" xfId="18161"/>
    <cellStyle name="RowTitles1-Detail 4 2 11 2 2 2" xfId="18162"/>
    <cellStyle name="RowTitles1-Detail 4 2 11 2 3" xfId="18163"/>
    <cellStyle name="RowTitles1-Detail 4 2 11 3" xfId="18164"/>
    <cellStyle name="RowTitles1-Detail 4 2 11 3 2" xfId="18165"/>
    <cellStyle name="RowTitles1-Detail 4 2 11 3 2 2" xfId="18166"/>
    <cellStyle name="RowTitles1-Detail 4 2 11 4" xfId="18167"/>
    <cellStyle name="RowTitles1-Detail 4 2 11 4 2" xfId="18168"/>
    <cellStyle name="RowTitles1-Detail 4 2 11 5" xfId="18169"/>
    <cellStyle name="RowTitles1-Detail 4 2 12" xfId="18170"/>
    <cellStyle name="RowTitles1-Detail 4 2 12 2" xfId="18171"/>
    <cellStyle name="RowTitles1-Detail 4 2 13" xfId="18172"/>
    <cellStyle name="RowTitles1-Detail 4 2 13 2" xfId="18173"/>
    <cellStyle name="RowTitles1-Detail 4 2 13 2 2" xfId="18174"/>
    <cellStyle name="RowTitles1-Detail 4 2 2" xfId="18175"/>
    <cellStyle name="RowTitles1-Detail 4 2 2 10" xfId="18176"/>
    <cellStyle name="RowTitles1-Detail 4 2 2 10 2" xfId="18177"/>
    <cellStyle name="RowTitles1-Detail 4 2 2 10 2 2" xfId="18178"/>
    <cellStyle name="RowTitles1-Detail 4 2 2 10 2 2 2" xfId="18179"/>
    <cellStyle name="RowTitles1-Detail 4 2 2 10 2 3" xfId="18180"/>
    <cellStyle name="RowTitles1-Detail 4 2 2 10 3" xfId="18181"/>
    <cellStyle name="RowTitles1-Detail 4 2 2 10 3 2" xfId="18182"/>
    <cellStyle name="RowTitles1-Detail 4 2 2 10 3 2 2" xfId="18183"/>
    <cellStyle name="RowTitles1-Detail 4 2 2 10 4" xfId="18184"/>
    <cellStyle name="RowTitles1-Detail 4 2 2 10 4 2" xfId="18185"/>
    <cellStyle name="RowTitles1-Detail 4 2 2 10 5" xfId="18186"/>
    <cellStyle name="RowTitles1-Detail 4 2 2 11" xfId="18187"/>
    <cellStyle name="RowTitles1-Detail 4 2 2 11 2" xfId="18188"/>
    <cellStyle name="RowTitles1-Detail 4 2 2 12" xfId="18189"/>
    <cellStyle name="RowTitles1-Detail 4 2 2 12 2" xfId="18190"/>
    <cellStyle name="RowTitles1-Detail 4 2 2 12 2 2" xfId="18191"/>
    <cellStyle name="RowTitles1-Detail 4 2 2 2" xfId="18192"/>
    <cellStyle name="RowTitles1-Detail 4 2 2 2 2" xfId="18193"/>
    <cellStyle name="RowTitles1-Detail 4 2 2 2 2 2" xfId="18194"/>
    <cellStyle name="RowTitles1-Detail 4 2 2 2 2 2 2" xfId="18195"/>
    <cellStyle name="RowTitles1-Detail 4 2 2 2 2 2 2 2" xfId="18196"/>
    <cellStyle name="RowTitles1-Detail 4 2 2 2 2 2 2 2 2" xfId="18197"/>
    <cellStyle name="RowTitles1-Detail 4 2 2 2 2 2 2 3" xfId="18198"/>
    <cellStyle name="RowTitles1-Detail 4 2 2 2 2 2 3" xfId="18199"/>
    <cellStyle name="RowTitles1-Detail 4 2 2 2 2 2 3 2" xfId="18200"/>
    <cellStyle name="RowTitles1-Detail 4 2 2 2 2 2 3 2 2" xfId="18201"/>
    <cellStyle name="RowTitles1-Detail 4 2 2 2 2 2 4" xfId="18202"/>
    <cellStyle name="RowTitles1-Detail 4 2 2 2 2 2 4 2" xfId="18203"/>
    <cellStyle name="RowTitles1-Detail 4 2 2 2 2 2 5" xfId="18204"/>
    <cellStyle name="RowTitles1-Detail 4 2 2 2 2 3" xfId="18205"/>
    <cellStyle name="RowTitles1-Detail 4 2 2 2 2 3 2" xfId="18206"/>
    <cellStyle name="RowTitles1-Detail 4 2 2 2 2 3 2 2" xfId="18207"/>
    <cellStyle name="RowTitles1-Detail 4 2 2 2 2 3 2 2 2" xfId="18208"/>
    <cellStyle name="RowTitles1-Detail 4 2 2 2 2 3 2 3" xfId="18209"/>
    <cellStyle name="RowTitles1-Detail 4 2 2 2 2 3 3" xfId="18210"/>
    <cellStyle name="RowTitles1-Detail 4 2 2 2 2 3 3 2" xfId="18211"/>
    <cellStyle name="RowTitles1-Detail 4 2 2 2 2 3 3 2 2" xfId="18212"/>
    <cellStyle name="RowTitles1-Detail 4 2 2 2 2 3 4" xfId="18213"/>
    <cellStyle name="RowTitles1-Detail 4 2 2 2 2 3 4 2" xfId="18214"/>
    <cellStyle name="RowTitles1-Detail 4 2 2 2 2 3 5" xfId="18215"/>
    <cellStyle name="RowTitles1-Detail 4 2 2 2 2 4" xfId="18216"/>
    <cellStyle name="RowTitles1-Detail 4 2 2 2 2 4 2" xfId="18217"/>
    <cellStyle name="RowTitles1-Detail 4 2 2 2 2 5" xfId="18218"/>
    <cellStyle name="RowTitles1-Detail 4 2 2 2 2 5 2" xfId="18219"/>
    <cellStyle name="RowTitles1-Detail 4 2 2 2 2 5 2 2" xfId="18220"/>
    <cellStyle name="RowTitles1-Detail 4 2 2 2 3" xfId="18221"/>
    <cellStyle name="RowTitles1-Detail 4 2 2 2 3 2" xfId="18222"/>
    <cellStyle name="RowTitles1-Detail 4 2 2 2 3 2 2" xfId="18223"/>
    <cellStyle name="RowTitles1-Detail 4 2 2 2 3 2 2 2" xfId="18224"/>
    <cellStyle name="RowTitles1-Detail 4 2 2 2 3 2 2 2 2" xfId="18225"/>
    <cellStyle name="RowTitles1-Detail 4 2 2 2 3 2 2 3" xfId="18226"/>
    <cellStyle name="RowTitles1-Detail 4 2 2 2 3 2 3" xfId="18227"/>
    <cellStyle name="RowTitles1-Detail 4 2 2 2 3 2 3 2" xfId="18228"/>
    <cellStyle name="RowTitles1-Detail 4 2 2 2 3 2 3 2 2" xfId="18229"/>
    <cellStyle name="RowTitles1-Detail 4 2 2 2 3 2 4" xfId="18230"/>
    <cellStyle name="RowTitles1-Detail 4 2 2 2 3 2 4 2" xfId="18231"/>
    <cellStyle name="RowTitles1-Detail 4 2 2 2 3 2 5" xfId="18232"/>
    <cellStyle name="RowTitles1-Detail 4 2 2 2 3 3" xfId="18233"/>
    <cellStyle name="RowTitles1-Detail 4 2 2 2 3 3 2" xfId="18234"/>
    <cellStyle name="RowTitles1-Detail 4 2 2 2 3 3 2 2" xfId="18235"/>
    <cellStyle name="RowTitles1-Detail 4 2 2 2 3 3 2 2 2" xfId="18236"/>
    <cellStyle name="RowTitles1-Detail 4 2 2 2 3 3 2 3" xfId="18237"/>
    <cellStyle name="RowTitles1-Detail 4 2 2 2 3 3 3" xfId="18238"/>
    <cellStyle name="RowTitles1-Detail 4 2 2 2 3 3 3 2" xfId="18239"/>
    <cellStyle name="RowTitles1-Detail 4 2 2 2 3 3 3 2 2" xfId="18240"/>
    <cellStyle name="RowTitles1-Detail 4 2 2 2 3 3 4" xfId="18241"/>
    <cellStyle name="RowTitles1-Detail 4 2 2 2 3 3 4 2" xfId="18242"/>
    <cellStyle name="RowTitles1-Detail 4 2 2 2 3 3 5" xfId="18243"/>
    <cellStyle name="RowTitles1-Detail 4 2 2 2 3 4" xfId="18244"/>
    <cellStyle name="RowTitles1-Detail 4 2 2 2 3 4 2" xfId="18245"/>
    <cellStyle name="RowTitles1-Detail 4 2 2 2 3 5" xfId="18246"/>
    <cellStyle name="RowTitles1-Detail 4 2 2 2 3 5 2" xfId="18247"/>
    <cellStyle name="RowTitles1-Detail 4 2 2 2 3 5 2 2" xfId="18248"/>
    <cellStyle name="RowTitles1-Detail 4 2 2 2 3 5 3" xfId="18249"/>
    <cellStyle name="RowTitles1-Detail 4 2 2 2 3 6" xfId="18250"/>
    <cellStyle name="RowTitles1-Detail 4 2 2 2 3 6 2" xfId="18251"/>
    <cellStyle name="RowTitles1-Detail 4 2 2 2 3 6 2 2" xfId="18252"/>
    <cellStyle name="RowTitles1-Detail 4 2 2 2 3 7" xfId="18253"/>
    <cellStyle name="RowTitles1-Detail 4 2 2 2 3 7 2" xfId="18254"/>
    <cellStyle name="RowTitles1-Detail 4 2 2 2 3 8" xfId="18255"/>
    <cellStyle name="RowTitles1-Detail 4 2 2 2 4" xfId="18256"/>
    <cellStyle name="RowTitles1-Detail 4 2 2 2 4 2" xfId="18257"/>
    <cellStyle name="RowTitles1-Detail 4 2 2 2 4 2 2" xfId="18258"/>
    <cellStyle name="RowTitles1-Detail 4 2 2 2 4 2 2 2" xfId="18259"/>
    <cellStyle name="RowTitles1-Detail 4 2 2 2 4 2 2 2 2" xfId="18260"/>
    <cellStyle name="RowTitles1-Detail 4 2 2 2 4 2 2 3" xfId="18261"/>
    <cellStyle name="RowTitles1-Detail 4 2 2 2 4 2 3" xfId="18262"/>
    <cellStyle name="RowTitles1-Detail 4 2 2 2 4 2 3 2" xfId="18263"/>
    <cellStyle name="RowTitles1-Detail 4 2 2 2 4 2 3 2 2" xfId="18264"/>
    <cellStyle name="RowTitles1-Detail 4 2 2 2 4 2 4" xfId="18265"/>
    <cellStyle name="RowTitles1-Detail 4 2 2 2 4 2 4 2" xfId="18266"/>
    <cellStyle name="RowTitles1-Detail 4 2 2 2 4 2 5" xfId="18267"/>
    <cellStyle name="RowTitles1-Detail 4 2 2 2 4 3" xfId="18268"/>
    <cellStyle name="RowTitles1-Detail 4 2 2 2 4 3 2" xfId="18269"/>
    <cellStyle name="RowTitles1-Detail 4 2 2 2 4 3 2 2" xfId="18270"/>
    <cellStyle name="RowTitles1-Detail 4 2 2 2 4 3 2 2 2" xfId="18271"/>
    <cellStyle name="RowTitles1-Detail 4 2 2 2 4 3 2 3" xfId="18272"/>
    <cellStyle name="RowTitles1-Detail 4 2 2 2 4 3 3" xfId="18273"/>
    <cellStyle name="RowTitles1-Detail 4 2 2 2 4 3 3 2" xfId="18274"/>
    <cellStyle name="RowTitles1-Detail 4 2 2 2 4 3 3 2 2" xfId="18275"/>
    <cellStyle name="RowTitles1-Detail 4 2 2 2 4 3 4" xfId="18276"/>
    <cellStyle name="RowTitles1-Detail 4 2 2 2 4 3 4 2" xfId="18277"/>
    <cellStyle name="RowTitles1-Detail 4 2 2 2 4 3 5" xfId="18278"/>
    <cellStyle name="RowTitles1-Detail 4 2 2 2 4 4" xfId="18279"/>
    <cellStyle name="RowTitles1-Detail 4 2 2 2 4 4 2" xfId="18280"/>
    <cellStyle name="RowTitles1-Detail 4 2 2 2 4 4 2 2" xfId="18281"/>
    <cellStyle name="RowTitles1-Detail 4 2 2 2 4 4 3" xfId="18282"/>
    <cellStyle name="RowTitles1-Detail 4 2 2 2 4 5" xfId="18283"/>
    <cellStyle name="RowTitles1-Detail 4 2 2 2 4 5 2" xfId="18284"/>
    <cellStyle name="RowTitles1-Detail 4 2 2 2 4 5 2 2" xfId="18285"/>
    <cellStyle name="RowTitles1-Detail 4 2 2 2 4 6" xfId="18286"/>
    <cellStyle name="RowTitles1-Detail 4 2 2 2 4 6 2" xfId="18287"/>
    <cellStyle name="RowTitles1-Detail 4 2 2 2 4 7" xfId="18288"/>
    <cellStyle name="RowTitles1-Detail 4 2 2 2 5" xfId="18289"/>
    <cellStyle name="RowTitles1-Detail 4 2 2 2 5 2" xfId="18290"/>
    <cellStyle name="RowTitles1-Detail 4 2 2 2 5 2 2" xfId="18291"/>
    <cellStyle name="RowTitles1-Detail 4 2 2 2 5 2 2 2" xfId="18292"/>
    <cellStyle name="RowTitles1-Detail 4 2 2 2 5 2 2 2 2" xfId="18293"/>
    <cellStyle name="RowTitles1-Detail 4 2 2 2 5 2 2 3" xfId="18294"/>
    <cellStyle name="RowTitles1-Detail 4 2 2 2 5 2 3" xfId="18295"/>
    <cellStyle name="RowTitles1-Detail 4 2 2 2 5 2 3 2" xfId="18296"/>
    <cellStyle name="RowTitles1-Detail 4 2 2 2 5 2 3 2 2" xfId="18297"/>
    <cellStyle name="RowTitles1-Detail 4 2 2 2 5 2 4" xfId="18298"/>
    <cellStyle name="RowTitles1-Detail 4 2 2 2 5 2 4 2" xfId="18299"/>
    <cellStyle name="RowTitles1-Detail 4 2 2 2 5 2 5" xfId="18300"/>
    <cellStyle name="RowTitles1-Detail 4 2 2 2 5 3" xfId="18301"/>
    <cellStyle name="RowTitles1-Detail 4 2 2 2 5 3 2" xfId="18302"/>
    <cellStyle name="RowTitles1-Detail 4 2 2 2 5 3 2 2" xfId="18303"/>
    <cellStyle name="RowTitles1-Detail 4 2 2 2 5 3 2 2 2" xfId="18304"/>
    <cellStyle name="RowTitles1-Detail 4 2 2 2 5 3 2 3" xfId="18305"/>
    <cellStyle name="RowTitles1-Detail 4 2 2 2 5 3 3" xfId="18306"/>
    <cellStyle name="RowTitles1-Detail 4 2 2 2 5 3 3 2" xfId="18307"/>
    <cellStyle name="RowTitles1-Detail 4 2 2 2 5 3 3 2 2" xfId="18308"/>
    <cellStyle name="RowTitles1-Detail 4 2 2 2 5 3 4" xfId="18309"/>
    <cellStyle name="RowTitles1-Detail 4 2 2 2 5 3 4 2" xfId="18310"/>
    <cellStyle name="RowTitles1-Detail 4 2 2 2 5 3 5" xfId="18311"/>
    <cellStyle name="RowTitles1-Detail 4 2 2 2 5 4" xfId="18312"/>
    <cellStyle name="RowTitles1-Detail 4 2 2 2 5 4 2" xfId="18313"/>
    <cellStyle name="RowTitles1-Detail 4 2 2 2 5 4 2 2" xfId="18314"/>
    <cellStyle name="RowTitles1-Detail 4 2 2 2 5 4 3" xfId="18315"/>
    <cellStyle name="RowTitles1-Detail 4 2 2 2 5 5" xfId="18316"/>
    <cellStyle name="RowTitles1-Detail 4 2 2 2 5 5 2" xfId="18317"/>
    <cellStyle name="RowTitles1-Detail 4 2 2 2 5 5 2 2" xfId="18318"/>
    <cellStyle name="RowTitles1-Detail 4 2 2 2 5 6" xfId="18319"/>
    <cellStyle name="RowTitles1-Detail 4 2 2 2 5 6 2" xfId="18320"/>
    <cellStyle name="RowTitles1-Detail 4 2 2 2 5 7" xfId="18321"/>
    <cellStyle name="RowTitles1-Detail 4 2 2 2 6" xfId="18322"/>
    <cellStyle name="RowTitles1-Detail 4 2 2 2 6 2" xfId="18323"/>
    <cellStyle name="RowTitles1-Detail 4 2 2 2 6 2 2" xfId="18324"/>
    <cellStyle name="RowTitles1-Detail 4 2 2 2 6 2 2 2" xfId="18325"/>
    <cellStyle name="RowTitles1-Detail 4 2 2 2 6 2 2 2 2" xfId="18326"/>
    <cellStyle name="RowTitles1-Detail 4 2 2 2 6 2 2 3" xfId="18327"/>
    <cellStyle name="RowTitles1-Detail 4 2 2 2 6 2 3" xfId="18328"/>
    <cellStyle name="RowTitles1-Detail 4 2 2 2 6 2 3 2" xfId="18329"/>
    <cellStyle name="RowTitles1-Detail 4 2 2 2 6 2 3 2 2" xfId="18330"/>
    <cellStyle name="RowTitles1-Detail 4 2 2 2 6 2 4" xfId="18331"/>
    <cellStyle name="RowTitles1-Detail 4 2 2 2 6 2 4 2" xfId="18332"/>
    <cellStyle name="RowTitles1-Detail 4 2 2 2 6 2 5" xfId="18333"/>
    <cellStyle name="RowTitles1-Detail 4 2 2 2 6 3" xfId="18334"/>
    <cellStyle name="RowTitles1-Detail 4 2 2 2 6 3 2" xfId="18335"/>
    <cellStyle name="RowTitles1-Detail 4 2 2 2 6 3 2 2" xfId="18336"/>
    <cellStyle name="RowTitles1-Detail 4 2 2 2 6 3 2 2 2" xfId="18337"/>
    <cellStyle name="RowTitles1-Detail 4 2 2 2 6 3 2 3" xfId="18338"/>
    <cellStyle name="RowTitles1-Detail 4 2 2 2 6 3 3" xfId="18339"/>
    <cellStyle name="RowTitles1-Detail 4 2 2 2 6 3 3 2" xfId="18340"/>
    <cellStyle name="RowTitles1-Detail 4 2 2 2 6 3 3 2 2" xfId="18341"/>
    <cellStyle name="RowTitles1-Detail 4 2 2 2 6 3 4" xfId="18342"/>
    <cellStyle name="RowTitles1-Detail 4 2 2 2 6 3 4 2" xfId="18343"/>
    <cellStyle name="RowTitles1-Detail 4 2 2 2 6 3 5" xfId="18344"/>
    <cellStyle name="RowTitles1-Detail 4 2 2 2 6 4" xfId="18345"/>
    <cellStyle name="RowTitles1-Detail 4 2 2 2 6 4 2" xfId="18346"/>
    <cellStyle name="RowTitles1-Detail 4 2 2 2 6 4 2 2" xfId="18347"/>
    <cellStyle name="RowTitles1-Detail 4 2 2 2 6 4 3" xfId="18348"/>
    <cellStyle name="RowTitles1-Detail 4 2 2 2 6 5" xfId="18349"/>
    <cellStyle name="RowTitles1-Detail 4 2 2 2 6 5 2" xfId="18350"/>
    <cellStyle name="RowTitles1-Detail 4 2 2 2 6 5 2 2" xfId="18351"/>
    <cellStyle name="RowTitles1-Detail 4 2 2 2 6 6" xfId="18352"/>
    <cellStyle name="RowTitles1-Detail 4 2 2 2 6 6 2" xfId="18353"/>
    <cellStyle name="RowTitles1-Detail 4 2 2 2 6 7" xfId="18354"/>
    <cellStyle name="RowTitles1-Detail 4 2 2 2 7" xfId="18355"/>
    <cellStyle name="RowTitles1-Detail 4 2 2 2 7 2" xfId="18356"/>
    <cellStyle name="RowTitles1-Detail 4 2 2 2 7 2 2" xfId="18357"/>
    <cellStyle name="RowTitles1-Detail 4 2 2 2 7 2 2 2" xfId="18358"/>
    <cellStyle name="RowTitles1-Detail 4 2 2 2 7 2 3" xfId="18359"/>
    <cellStyle name="RowTitles1-Detail 4 2 2 2 7 3" xfId="18360"/>
    <cellStyle name="RowTitles1-Detail 4 2 2 2 7 3 2" xfId="18361"/>
    <cellStyle name="RowTitles1-Detail 4 2 2 2 7 3 2 2" xfId="18362"/>
    <cellStyle name="RowTitles1-Detail 4 2 2 2 7 4" xfId="18363"/>
    <cellStyle name="RowTitles1-Detail 4 2 2 2 7 4 2" xfId="18364"/>
    <cellStyle name="RowTitles1-Detail 4 2 2 2 7 5" xfId="18365"/>
    <cellStyle name="RowTitles1-Detail 4 2 2 2 8" xfId="18366"/>
    <cellStyle name="RowTitles1-Detail 4 2 2 2 8 2" xfId="18367"/>
    <cellStyle name="RowTitles1-Detail 4 2 2 2 9" xfId="18368"/>
    <cellStyle name="RowTitles1-Detail 4 2 2 2 9 2" xfId="18369"/>
    <cellStyle name="RowTitles1-Detail 4 2 2 2 9 2 2" xfId="18370"/>
    <cellStyle name="RowTitles1-Detail 4 2 2 2_STUD aligned by INSTIT" xfId="18371"/>
    <cellStyle name="RowTitles1-Detail 4 2 2 3" xfId="18372"/>
    <cellStyle name="RowTitles1-Detail 4 2 2 3 2" xfId="18373"/>
    <cellStyle name="RowTitles1-Detail 4 2 2 3 2 2" xfId="18374"/>
    <cellStyle name="RowTitles1-Detail 4 2 2 3 2 2 2" xfId="18375"/>
    <cellStyle name="RowTitles1-Detail 4 2 2 3 2 2 2 2" xfId="18376"/>
    <cellStyle name="RowTitles1-Detail 4 2 2 3 2 2 2 2 2" xfId="18377"/>
    <cellStyle name="RowTitles1-Detail 4 2 2 3 2 2 2 3" xfId="18378"/>
    <cellStyle name="RowTitles1-Detail 4 2 2 3 2 2 3" xfId="18379"/>
    <cellStyle name="RowTitles1-Detail 4 2 2 3 2 2 3 2" xfId="18380"/>
    <cellStyle name="RowTitles1-Detail 4 2 2 3 2 2 3 2 2" xfId="18381"/>
    <cellStyle name="RowTitles1-Detail 4 2 2 3 2 2 4" xfId="18382"/>
    <cellStyle name="RowTitles1-Detail 4 2 2 3 2 2 4 2" xfId="18383"/>
    <cellStyle name="RowTitles1-Detail 4 2 2 3 2 2 5" xfId="18384"/>
    <cellStyle name="RowTitles1-Detail 4 2 2 3 2 3" xfId="18385"/>
    <cellStyle name="RowTitles1-Detail 4 2 2 3 2 3 2" xfId="18386"/>
    <cellStyle name="RowTitles1-Detail 4 2 2 3 2 3 2 2" xfId="18387"/>
    <cellStyle name="RowTitles1-Detail 4 2 2 3 2 3 2 2 2" xfId="18388"/>
    <cellStyle name="RowTitles1-Detail 4 2 2 3 2 3 2 3" xfId="18389"/>
    <cellStyle name="RowTitles1-Detail 4 2 2 3 2 3 3" xfId="18390"/>
    <cellStyle name="RowTitles1-Detail 4 2 2 3 2 3 3 2" xfId="18391"/>
    <cellStyle name="RowTitles1-Detail 4 2 2 3 2 3 3 2 2" xfId="18392"/>
    <cellStyle name="RowTitles1-Detail 4 2 2 3 2 3 4" xfId="18393"/>
    <cellStyle name="RowTitles1-Detail 4 2 2 3 2 3 4 2" xfId="18394"/>
    <cellStyle name="RowTitles1-Detail 4 2 2 3 2 3 5" xfId="18395"/>
    <cellStyle name="RowTitles1-Detail 4 2 2 3 2 4" xfId="18396"/>
    <cellStyle name="RowTitles1-Detail 4 2 2 3 2 4 2" xfId="18397"/>
    <cellStyle name="RowTitles1-Detail 4 2 2 3 2 5" xfId="18398"/>
    <cellStyle name="RowTitles1-Detail 4 2 2 3 2 5 2" xfId="18399"/>
    <cellStyle name="RowTitles1-Detail 4 2 2 3 2 5 2 2" xfId="18400"/>
    <cellStyle name="RowTitles1-Detail 4 2 2 3 2 5 3" xfId="18401"/>
    <cellStyle name="RowTitles1-Detail 4 2 2 3 2 6" xfId="18402"/>
    <cellStyle name="RowTitles1-Detail 4 2 2 3 2 6 2" xfId="18403"/>
    <cellStyle name="RowTitles1-Detail 4 2 2 3 2 6 2 2" xfId="18404"/>
    <cellStyle name="RowTitles1-Detail 4 2 2 3 2 7" xfId="18405"/>
    <cellStyle name="RowTitles1-Detail 4 2 2 3 2 7 2" xfId="18406"/>
    <cellStyle name="RowTitles1-Detail 4 2 2 3 2 8" xfId="18407"/>
    <cellStyle name="RowTitles1-Detail 4 2 2 3 3" xfId="18408"/>
    <cellStyle name="RowTitles1-Detail 4 2 2 3 3 2" xfId="18409"/>
    <cellStyle name="RowTitles1-Detail 4 2 2 3 3 2 2" xfId="18410"/>
    <cellStyle name="RowTitles1-Detail 4 2 2 3 3 2 2 2" xfId="18411"/>
    <cellStyle name="RowTitles1-Detail 4 2 2 3 3 2 2 2 2" xfId="18412"/>
    <cellStyle name="RowTitles1-Detail 4 2 2 3 3 2 2 3" xfId="18413"/>
    <cellStyle name="RowTitles1-Detail 4 2 2 3 3 2 3" xfId="18414"/>
    <cellStyle name="RowTitles1-Detail 4 2 2 3 3 2 3 2" xfId="18415"/>
    <cellStyle name="RowTitles1-Detail 4 2 2 3 3 2 3 2 2" xfId="18416"/>
    <cellStyle name="RowTitles1-Detail 4 2 2 3 3 2 4" xfId="18417"/>
    <cellStyle name="RowTitles1-Detail 4 2 2 3 3 2 4 2" xfId="18418"/>
    <cellStyle name="RowTitles1-Detail 4 2 2 3 3 2 5" xfId="18419"/>
    <cellStyle name="RowTitles1-Detail 4 2 2 3 3 3" xfId="18420"/>
    <cellStyle name="RowTitles1-Detail 4 2 2 3 3 3 2" xfId="18421"/>
    <cellStyle name="RowTitles1-Detail 4 2 2 3 3 3 2 2" xfId="18422"/>
    <cellStyle name="RowTitles1-Detail 4 2 2 3 3 3 2 2 2" xfId="18423"/>
    <cellStyle name="RowTitles1-Detail 4 2 2 3 3 3 2 3" xfId="18424"/>
    <cellStyle name="RowTitles1-Detail 4 2 2 3 3 3 3" xfId="18425"/>
    <cellStyle name="RowTitles1-Detail 4 2 2 3 3 3 3 2" xfId="18426"/>
    <cellStyle name="RowTitles1-Detail 4 2 2 3 3 3 3 2 2" xfId="18427"/>
    <cellStyle name="RowTitles1-Detail 4 2 2 3 3 3 4" xfId="18428"/>
    <cellStyle name="RowTitles1-Detail 4 2 2 3 3 3 4 2" xfId="18429"/>
    <cellStyle name="RowTitles1-Detail 4 2 2 3 3 3 5" xfId="18430"/>
    <cellStyle name="RowTitles1-Detail 4 2 2 3 3 4" xfId="18431"/>
    <cellStyle name="RowTitles1-Detail 4 2 2 3 3 4 2" xfId="18432"/>
    <cellStyle name="RowTitles1-Detail 4 2 2 3 3 5" xfId="18433"/>
    <cellStyle name="RowTitles1-Detail 4 2 2 3 3 5 2" xfId="18434"/>
    <cellStyle name="RowTitles1-Detail 4 2 2 3 3 5 2 2" xfId="18435"/>
    <cellStyle name="RowTitles1-Detail 4 2 2 3 4" xfId="18436"/>
    <cellStyle name="RowTitles1-Detail 4 2 2 3 4 2" xfId="18437"/>
    <cellStyle name="RowTitles1-Detail 4 2 2 3 4 2 2" xfId="18438"/>
    <cellStyle name="RowTitles1-Detail 4 2 2 3 4 2 2 2" xfId="18439"/>
    <cellStyle name="RowTitles1-Detail 4 2 2 3 4 2 2 2 2" xfId="18440"/>
    <cellStyle name="RowTitles1-Detail 4 2 2 3 4 2 2 3" xfId="18441"/>
    <cellStyle name="RowTitles1-Detail 4 2 2 3 4 2 3" xfId="18442"/>
    <cellStyle name="RowTitles1-Detail 4 2 2 3 4 2 3 2" xfId="18443"/>
    <cellStyle name="RowTitles1-Detail 4 2 2 3 4 2 3 2 2" xfId="18444"/>
    <cellStyle name="RowTitles1-Detail 4 2 2 3 4 2 4" xfId="18445"/>
    <cellStyle name="RowTitles1-Detail 4 2 2 3 4 2 4 2" xfId="18446"/>
    <cellStyle name="RowTitles1-Detail 4 2 2 3 4 2 5" xfId="18447"/>
    <cellStyle name="RowTitles1-Detail 4 2 2 3 4 3" xfId="18448"/>
    <cellStyle name="RowTitles1-Detail 4 2 2 3 4 3 2" xfId="18449"/>
    <cellStyle name="RowTitles1-Detail 4 2 2 3 4 3 2 2" xfId="18450"/>
    <cellStyle name="RowTitles1-Detail 4 2 2 3 4 3 2 2 2" xfId="18451"/>
    <cellStyle name="RowTitles1-Detail 4 2 2 3 4 3 2 3" xfId="18452"/>
    <cellStyle name="RowTitles1-Detail 4 2 2 3 4 3 3" xfId="18453"/>
    <cellStyle name="RowTitles1-Detail 4 2 2 3 4 3 3 2" xfId="18454"/>
    <cellStyle name="RowTitles1-Detail 4 2 2 3 4 3 3 2 2" xfId="18455"/>
    <cellStyle name="RowTitles1-Detail 4 2 2 3 4 3 4" xfId="18456"/>
    <cellStyle name="RowTitles1-Detail 4 2 2 3 4 3 4 2" xfId="18457"/>
    <cellStyle name="RowTitles1-Detail 4 2 2 3 4 3 5" xfId="18458"/>
    <cellStyle name="RowTitles1-Detail 4 2 2 3 4 4" xfId="18459"/>
    <cellStyle name="RowTitles1-Detail 4 2 2 3 4 4 2" xfId="18460"/>
    <cellStyle name="RowTitles1-Detail 4 2 2 3 4 4 2 2" xfId="18461"/>
    <cellStyle name="RowTitles1-Detail 4 2 2 3 4 4 3" xfId="18462"/>
    <cellStyle name="RowTitles1-Detail 4 2 2 3 4 5" xfId="18463"/>
    <cellStyle name="RowTitles1-Detail 4 2 2 3 4 5 2" xfId="18464"/>
    <cellStyle name="RowTitles1-Detail 4 2 2 3 4 5 2 2" xfId="18465"/>
    <cellStyle name="RowTitles1-Detail 4 2 2 3 4 6" xfId="18466"/>
    <cellStyle name="RowTitles1-Detail 4 2 2 3 4 6 2" xfId="18467"/>
    <cellStyle name="RowTitles1-Detail 4 2 2 3 4 7" xfId="18468"/>
    <cellStyle name="RowTitles1-Detail 4 2 2 3 5" xfId="18469"/>
    <cellStyle name="RowTitles1-Detail 4 2 2 3 5 2" xfId="18470"/>
    <cellStyle name="RowTitles1-Detail 4 2 2 3 5 2 2" xfId="18471"/>
    <cellStyle name="RowTitles1-Detail 4 2 2 3 5 2 2 2" xfId="18472"/>
    <cellStyle name="RowTitles1-Detail 4 2 2 3 5 2 2 2 2" xfId="18473"/>
    <cellStyle name="RowTitles1-Detail 4 2 2 3 5 2 2 3" xfId="18474"/>
    <cellStyle name="RowTitles1-Detail 4 2 2 3 5 2 3" xfId="18475"/>
    <cellStyle name="RowTitles1-Detail 4 2 2 3 5 2 3 2" xfId="18476"/>
    <cellStyle name="RowTitles1-Detail 4 2 2 3 5 2 3 2 2" xfId="18477"/>
    <cellStyle name="RowTitles1-Detail 4 2 2 3 5 2 4" xfId="18478"/>
    <cellStyle name="RowTitles1-Detail 4 2 2 3 5 2 4 2" xfId="18479"/>
    <cellStyle name="RowTitles1-Detail 4 2 2 3 5 2 5" xfId="18480"/>
    <cellStyle name="RowTitles1-Detail 4 2 2 3 5 3" xfId="18481"/>
    <cellStyle name="RowTitles1-Detail 4 2 2 3 5 3 2" xfId="18482"/>
    <cellStyle name="RowTitles1-Detail 4 2 2 3 5 3 2 2" xfId="18483"/>
    <cellStyle name="RowTitles1-Detail 4 2 2 3 5 3 2 2 2" xfId="18484"/>
    <cellStyle name="RowTitles1-Detail 4 2 2 3 5 3 2 3" xfId="18485"/>
    <cellStyle name="RowTitles1-Detail 4 2 2 3 5 3 3" xfId="18486"/>
    <cellStyle name="RowTitles1-Detail 4 2 2 3 5 3 3 2" xfId="18487"/>
    <cellStyle name="RowTitles1-Detail 4 2 2 3 5 3 3 2 2" xfId="18488"/>
    <cellStyle name="RowTitles1-Detail 4 2 2 3 5 3 4" xfId="18489"/>
    <cellStyle name="RowTitles1-Detail 4 2 2 3 5 3 4 2" xfId="18490"/>
    <cellStyle name="RowTitles1-Detail 4 2 2 3 5 3 5" xfId="18491"/>
    <cellStyle name="RowTitles1-Detail 4 2 2 3 5 4" xfId="18492"/>
    <cellStyle name="RowTitles1-Detail 4 2 2 3 5 4 2" xfId="18493"/>
    <cellStyle name="RowTitles1-Detail 4 2 2 3 5 4 2 2" xfId="18494"/>
    <cellStyle name="RowTitles1-Detail 4 2 2 3 5 4 3" xfId="18495"/>
    <cellStyle name="RowTitles1-Detail 4 2 2 3 5 5" xfId="18496"/>
    <cellStyle name="RowTitles1-Detail 4 2 2 3 5 5 2" xfId="18497"/>
    <cellStyle name="RowTitles1-Detail 4 2 2 3 5 5 2 2" xfId="18498"/>
    <cellStyle name="RowTitles1-Detail 4 2 2 3 5 6" xfId="18499"/>
    <cellStyle name="RowTitles1-Detail 4 2 2 3 5 6 2" xfId="18500"/>
    <cellStyle name="RowTitles1-Detail 4 2 2 3 5 7" xfId="18501"/>
    <cellStyle name="RowTitles1-Detail 4 2 2 3 6" xfId="18502"/>
    <cellStyle name="RowTitles1-Detail 4 2 2 3 6 2" xfId="18503"/>
    <cellStyle name="RowTitles1-Detail 4 2 2 3 6 2 2" xfId="18504"/>
    <cellStyle name="RowTitles1-Detail 4 2 2 3 6 2 2 2" xfId="18505"/>
    <cellStyle name="RowTitles1-Detail 4 2 2 3 6 2 2 2 2" xfId="18506"/>
    <cellStyle name="RowTitles1-Detail 4 2 2 3 6 2 2 3" xfId="18507"/>
    <cellStyle name="RowTitles1-Detail 4 2 2 3 6 2 3" xfId="18508"/>
    <cellStyle name="RowTitles1-Detail 4 2 2 3 6 2 3 2" xfId="18509"/>
    <cellStyle name="RowTitles1-Detail 4 2 2 3 6 2 3 2 2" xfId="18510"/>
    <cellStyle name="RowTitles1-Detail 4 2 2 3 6 2 4" xfId="18511"/>
    <cellStyle name="RowTitles1-Detail 4 2 2 3 6 2 4 2" xfId="18512"/>
    <cellStyle name="RowTitles1-Detail 4 2 2 3 6 2 5" xfId="18513"/>
    <cellStyle name="RowTitles1-Detail 4 2 2 3 6 3" xfId="18514"/>
    <cellStyle name="RowTitles1-Detail 4 2 2 3 6 3 2" xfId="18515"/>
    <cellStyle name="RowTitles1-Detail 4 2 2 3 6 3 2 2" xfId="18516"/>
    <cellStyle name="RowTitles1-Detail 4 2 2 3 6 3 2 2 2" xfId="18517"/>
    <cellStyle name="RowTitles1-Detail 4 2 2 3 6 3 2 3" xfId="18518"/>
    <cellStyle name="RowTitles1-Detail 4 2 2 3 6 3 3" xfId="18519"/>
    <cellStyle name="RowTitles1-Detail 4 2 2 3 6 3 3 2" xfId="18520"/>
    <cellStyle name="RowTitles1-Detail 4 2 2 3 6 3 3 2 2" xfId="18521"/>
    <cellStyle name="RowTitles1-Detail 4 2 2 3 6 3 4" xfId="18522"/>
    <cellStyle name="RowTitles1-Detail 4 2 2 3 6 3 4 2" xfId="18523"/>
    <cellStyle name="RowTitles1-Detail 4 2 2 3 6 3 5" xfId="18524"/>
    <cellStyle name="RowTitles1-Detail 4 2 2 3 6 4" xfId="18525"/>
    <cellStyle name="RowTitles1-Detail 4 2 2 3 6 4 2" xfId="18526"/>
    <cellStyle name="RowTitles1-Detail 4 2 2 3 6 4 2 2" xfId="18527"/>
    <cellStyle name="RowTitles1-Detail 4 2 2 3 6 4 3" xfId="18528"/>
    <cellStyle name="RowTitles1-Detail 4 2 2 3 6 5" xfId="18529"/>
    <cellStyle name="RowTitles1-Detail 4 2 2 3 6 5 2" xfId="18530"/>
    <cellStyle name="RowTitles1-Detail 4 2 2 3 6 5 2 2" xfId="18531"/>
    <cellStyle name="RowTitles1-Detail 4 2 2 3 6 6" xfId="18532"/>
    <cellStyle name="RowTitles1-Detail 4 2 2 3 6 6 2" xfId="18533"/>
    <cellStyle name="RowTitles1-Detail 4 2 2 3 6 7" xfId="18534"/>
    <cellStyle name="RowTitles1-Detail 4 2 2 3 7" xfId="18535"/>
    <cellStyle name="RowTitles1-Detail 4 2 2 3 7 2" xfId="18536"/>
    <cellStyle name="RowTitles1-Detail 4 2 2 3 7 2 2" xfId="18537"/>
    <cellStyle name="RowTitles1-Detail 4 2 2 3 7 2 2 2" xfId="18538"/>
    <cellStyle name="RowTitles1-Detail 4 2 2 3 7 2 3" xfId="18539"/>
    <cellStyle name="RowTitles1-Detail 4 2 2 3 7 3" xfId="18540"/>
    <cellStyle name="RowTitles1-Detail 4 2 2 3 7 3 2" xfId="18541"/>
    <cellStyle name="RowTitles1-Detail 4 2 2 3 7 3 2 2" xfId="18542"/>
    <cellStyle name="RowTitles1-Detail 4 2 2 3 7 4" xfId="18543"/>
    <cellStyle name="RowTitles1-Detail 4 2 2 3 7 4 2" xfId="18544"/>
    <cellStyle name="RowTitles1-Detail 4 2 2 3 7 5" xfId="18545"/>
    <cellStyle name="RowTitles1-Detail 4 2 2 3 8" xfId="18546"/>
    <cellStyle name="RowTitles1-Detail 4 2 2 3 8 2" xfId="18547"/>
    <cellStyle name="RowTitles1-Detail 4 2 2 3 8 2 2" xfId="18548"/>
    <cellStyle name="RowTitles1-Detail 4 2 2 3 8 2 2 2" xfId="18549"/>
    <cellStyle name="RowTitles1-Detail 4 2 2 3 8 2 3" xfId="18550"/>
    <cellStyle name="RowTitles1-Detail 4 2 2 3 8 3" xfId="18551"/>
    <cellStyle name="RowTitles1-Detail 4 2 2 3 8 3 2" xfId="18552"/>
    <cellStyle name="RowTitles1-Detail 4 2 2 3 8 3 2 2" xfId="18553"/>
    <cellStyle name="RowTitles1-Detail 4 2 2 3 8 4" xfId="18554"/>
    <cellStyle name="RowTitles1-Detail 4 2 2 3 8 4 2" xfId="18555"/>
    <cellStyle name="RowTitles1-Detail 4 2 2 3 8 5" xfId="18556"/>
    <cellStyle name="RowTitles1-Detail 4 2 2 3 9" xfId="18557"/>
    <cellStyle name="RowTitles1-Detail 4 2 2 3 9 2" xfId="18558"/>
    <cellStyle name="RowTitles1-Detail 4 2 2 3 9 2 2" xfId="18559"/>
    <cellStyle name="RowTitles1-Detail 4 2 2 3_STUD aligned by INSTIT" xfId="18560"/>
    <cellStyle name="RowTitles1-Detail 4 2 2 4" xfId="18561"/>
    <cellStyle name="RowTitles1-Detail 4 2 2 4 2" xfId="18562"/>
    <cellStyle name="RowTitles1-Detail 4 2 2 4 2 2" xfId="18563"/>
    <cellStyle name="RowTitles1-Detail 4 2 2 4 2 2 2" xfId="18564"/>
    <cellStyle name="RowTitles1-Detail 4 2 2 4 2 2 2 2" xfId="18565"/>
    <cellStyle name="RowTitles1-Detail 4 2 2 4 2 2 2 2 2" xfId="18566"/>
    <cellStyle name="RowTitles1-Detail 4 2 2 4 2 2 2 3" xfId="18567"/>
    <cellStyle name="RowTitles1-Detail 4 2 2 4 2 2 3" xfId="18568"/>
    <cellStyle name="RowTitles1-Detail 4 2 2 4 2 2 3 2" xfId="18569"/>
    <cellStyle name="RowTitles1-Detail 4 2 2 4 2 2 3 2 2" xfId="18570"/>
    <cellStyle name="RowTitles1-Detail 4 2 2 4 2 2 4" xfId="18571"/>
    <cellStyle name="RowTitles1-Detail 4 2 2 4 2 2 4 2" xfId="18572"/>
    <cellStyle name="RowTitles1-Detail 4 2 2 4 2 2 5" xfId="18573"/>
    <cellStyle name="RowTitles1-Detail 4 2 2 4 2 3" xfId="18574"/>
    <cellStyle name="RowTitles1-Detail 4 2 2 4 2 3 2" xfId="18575"/>
    <cellStyle name="RowTitles1-Detail 4 2 2 4 2 3 2 2" xfId="18576"/>
    <cellStyle name="RowTitles1-Detail 4 2 2 4 2 3 2 2 2" xfId="18577"/>
    <cellStyle name="RowTitles1-Detail 4 2 2 4 2 3 2 3" xfId="18578"/>
    <cellStyle name="RowTitles1-Detail 4 2 2 4 2 3 3" xfId="18579"/>
    <cellStyle name="RowTitles1-Detail 4 2 2 4 2 3 3 2" xfId="18580"/>
    <cellStyle name="RowTitles1-Detail 4 2 2 4 2 3 3 2 2" xfId="18581"/>
    <cellStyle name="RowTitles1-Detail 4 2 2 4 2 3 4" xfId="18582"/>
    <cellStyle name="RowTitles1-Detail 4 2 2 4 2 3 4 2" xfId="18583"/>
    <cellStyle name="RowTitles1-Detail 4 2 2 4 2 3 5" xfId="18584"/>
    <cellStyle name="RowTitles1-Detail 4 2 2 4 2 4" xfId="18585"/>
    <cellStyle name="RowTitles1-Detail 4 2 2 4 2 4 2" xfId="18586"/>
    <cellStyle name="RowTitles1-Detail 4 2 2 4 2 5" xfId="18587"/>
    <cellStyle name="RowTitles1-Detail 4 2 2 4 2 5 2" xfId="18588"/>
    <cellStyle name="RowTitles1-Detail 4 2 2 4 2 5 2 2" xfId="18589"/>
    <cellStyle name="RowTitles1-Detail 4 2 2 4 2 5 3" xfId="18590"/>
    <cellStyle name="RowTitles1-Detail 4 2 2 4 2 6" xfId="18591"/>
    <cellStyle name="RowTitles1-Detail 4 2 2 4 2 6 2" xfId="18592"/>
    <cellStyle name="RowTitles1-Detail 4 2 2 4 2 6 2 2" xfId="18593"/>
    <cellStyle name="RowTitles1-Detail 4 2 2 4 3" xfId="18594"/>
    <cellStyle name="RowTitles1-Detail 4 2 2 4 3 2" xfId="18595"/>
    <cellStyle name="RowTitles1-Detail 4 2 2 4 3 2 2" xfId="18596"/>
    <cellStyle name="RowTitles1-Detail 4 2 2 4 3 2 2 2" xfId="18597"/>
    <cellStyle name="RowTitles1-Detail 4 2 2 4 3 2 2 2 2" xfId="18598"/>
    <cellStyle name="RowTitles1-Detail 4 2 2 4 3 2 2 3" xfId="18599"/>
    <cellStyle name="RowTitles1-Detail 4 2 2 4 3 2 3" xfId="18600"/>
    <cellStyle name="RowTitles1-Detail 4 2 2 4 3 2 3 2" xfId="18601"/>
    <cellStyle name="RowTitles1-Detail 4 2 2 4 3 2 3 2 2" xfId="18602"/>
    <cellStyle name="RowTitles1-Detail 4 2 2 4 3 2 4" xfId="18603"/>
    <cellStyle name="RowTitles1-Detail 4 2 2 4 3 2 4 2" xfId="18604"/>
    <cellStyle name="RowTitles1-Detail 4 2 2 4 3 2 5" xfId="18605"/>
    <cellStyle name="RowTitles1-Detail 4 2 2 4 3 3" xfId="18606"/>
    <cellStyle name="RowTitles1-Detail 4 2 2 4 3 3 2" xfId="18607"/>
    <cellStyle name="RowTitles1-Detail 4 2 2 4 3 3 2 2" xfId="18608"/>
    <cellStyle name="RowTitles1-Detail 4 2 2 4 3 3 2 2 2" xfId="18609"/>
    <cellStyle name="RowTitles1-Detail 4 2 2 4 3 3 2 3" xfId="18610"/>
    <cellStyle name="RowTitles1-Detail 4 2 2 4 3 3 3" xfId="18611"/>
    <cellStyle name="RowTitles1-Detail 4 2 2 4 3 3 3 2" xfId="18612"/>
    <cellStyle name="RowTitles1-Detail 4 2 2 4 3 3 3 2 2" xfId="18613"/>
    <cellStyle name="RowTitles1-Detail 4 2 2 4 3 3 4" xfId="18614"/>
    <cellStyle name="RowTitles1-Detail 4 2 2 4 3 3 4 2" xfId="18615"/>
    <cellStyle name="RowTitles1-Detail 4 2 2 4 3 3 5" xfId="18616"/>
    <cellStyle name="RowTitles1-Detail 4 2 2 4 3 4" xfId="18617"/>
    <cellStyle name="RowTitles1-Detail 4 2 2 4 3 4 2" xfId="18618"/>
    <cellStyle name="RowTitles1-Detail 4 2 2 4 3 5" xfId="18619"/>
    <cellStyle name="RowTitles1-Detail 4 2 2 4 3 5 2" xfId="18620"/>
    <cellStyle name="RowTitles1-Detail 4 2 2 4 3 5 2 2" xfId="18621"/>
    <cellStyle name="RowTitles1-Detail 4 2 2 4 3 6" xfId="18622"/>
    <cellStyle name="RowTitles1-Detail 4 2 2 4 3 6 2" xfId="18623"/>
    <cellStyle name="RowTitles1-Detail 4 2 2 4 3 7" xfId="18624"/>
    <cellStyle name="RowTitles1-Detail 4 2 2 4 4" xfId="18625"/>
    <cellStyle name="RowTitles1-Detail 4 2 2 4 4 2" xfId="18626"/>
    <cellStyle name="RowTitles1-Detail 4 2 2 4 4 2 2" xfId="18627"/>
    <cellStyle name="RowTitles1-Detail 4 2 2 4 4 2 2 2" xfId="18628"/>
    <cellStyle name="RowTitles1-Detail 4 2 2 4 4 2 2 2 2" xfId="18629"/>
    <cellStyle name="RowTitles1-Detail 4 2 2 4 4 2 2 3" xfId="18630"/>
    <cellStyle name="RowTitles1-Detail 4 2 2 4 4 2 3" xfId="18631"/>
    <cellStyle name="RowTitles1-Detail 4 2 2 4 4 2 3 2" xfId="18632"/>
    <cellStyle name="RowTitles1-Detail 4 2 2 4 4 2 3 2 2" xfId="18633"/>
    <cellStyle name="RowTitles1-Detail 4 2 2 4 4 2 4" xfId="18634"/>
    <cellStyle name="RowTitles1-Detail 4 2 2 4 4 2 4 2" xfId="18635"/>
    <cellStyle name="RowTitles1-Detail 4 2 2 4 4 2 5" xfId="18636"/>
    <cellStyle name="RowTitles1-Detail 4 2 2 4 4 3" xfId="18637"/>
    <cellStyle name="RowTitles1-Detail 4 2 2 4 4 3 2" xfId="18638"/>
    <cellStyle name="RowTitles1-Detail 4 2 2 4 4 3 2 2" xfId="18639"/>
    <cellStyle name="RowTitles1-Detail 4 2 2 4 4 3 2 2 2" xfId="18640"/>
    <cellStyle name="RowTitles1-Detail 4 2 2 4 4 3 2 3" xfId="18641"/>
    <cellStyle name="RowTitles1-Detail 4 2 2 4 4 3 3" xfId="18642"/>
    <cellStyle name="RowTitles1-Detail 4 2 2 4 4 3 3 2" xfId="18643"/>
    <cellStyle name="RowTitles1-Detail 4 2 2 4 4 3 3 2 2" xfId="18644"/>
    <cellStyle name="RowTitles1-Detail 4 2 2 4 4 3 4" xfId="18645"/>
    <cellStyle name="RowTitles1-Detail 4 2 2 4 4 3 4 2" xfId="18646"/>
    <cellStyle name="RowTitles1-Detail 4 2 2 4 4 3 5" xfId="18647"/>
    <cellStyle name="RowTitles1-Detail 4 2 2 4 4 4" xfId="18648"/>
    <cellStyle name="RowTitles1-Detail 4 2 2 4 4 4 2" xfId="18649"/>
    <cellStyle name="RowTitles1-Detail 4 2 2 4 4 5" xfId="18650"/>
    <cellStyle name="RowTitles1-Detail 4 2 2 4 4 5 2" xfId="18651"/>
    <cellStyle name="RowTitles1-Detail 4 2 2 4 4 5 2 2" xfId="18652"/>
    <cellStyle name="RowTitles1-Detail 4 2 2 4 4 5 3" xfId="18653"/>
    <cellStyle name="RowTitles1-Detail 4 2 2 4 4 6" xfId="18654"/>
    <cellStyle name="RowTitles1-Detail 4 2 2 4 4 6 2" xfId="18655"/>
    <cellStyle name="RowTitles1-Detail 4 2 2 4 4 6 2 2" xfId="18656"/>
    <cellStyle name="RowTitles1-Detail 4 2 2 4 4 7" xfId="18657"/>
    <cellStyle name="RowTitles1-Detail 4 2 2 4 4 7 2" xfId="18658"/>
    <cellStyle name="RowTitles1-Detail 4 2 2 4 4 8" xfId="18659"/>
    <cellStyle name="RowTitles1-Detail 4 2 2 4 5" xfId="18660"/>
    <cellStyle name="RowTitles1-Detail 4 2 2 4 5 2" xfId="18661"/>
    <cellStyle name="RowTitles1-Detail 4 2 2 4 5 2 2" xfId="18662"/>
    <cellStyle name="RowTitles1-Detail 4 2 2 4 5 2 2 2" xfId="18663"/>
    <cellStyle name="RowTitles1-Detail 4 2 2 4 5 2 2 2 2" xfId="18664"/>
    <cellStyle name="RowTitles1-Detail 4 2 2 4 5 2 2 3" xfId="18665"/>
    <cellStyle name="RowTitles1-Detail 4 2 2 4 5 2 3" xfId="18666"/>
    <cellStyle name="RowTitles1-Detail 4 2 2 4 5 2 3 2" xfId="18667"/>
    <cellStyle name="RowTitles1-Detail 4 2 2 4 5 2 3 2 2" xfId="18668"/>
    <cellStyle name="RowTitles1-Detail 4 2 2 4 5 2 4" xfId="18669"/>
    <cellStyle name="RowTitles1-Detail 4 2 2 4 5 2 4 2" xfId="18670"/>
    <cellStyle name="RowTitles1-Detail 4 2 2 4 5 2 5" xfId="18671"/>
    <cellStyle name="RowTitles1-Detail 4 2 2 4 5 3" xfId="18672"/>
    <cellStyle name="RowTitles1-Detail 4 2 2 4 5 3 2" xfId="18673"/>
    <cellStyle name="RowTitles1-Detail 4 2 2 4 5 3 2 2" xfId="18674"/>
    <cellStyle name="RowTitles1-Detail 4 2 2 4 5 3 2 2 2" xfId="18675"/>
    <cellStyle name="RowTitles1-Detail 4 2 2 4 5 3 2 3" xfId="18676"/>
    <cellStyle name="RowTitles1-Detail 4 2 2 4 5 3 3" xfId="18677"/>
    <cellStyle name="RowTitles1-Detail 4 2 2 4 5 3 3 2" xfId="18678"/>
    <cellStyle name="RowTitles1-Detail 4 2 2 4 5 3 3 2 2" xfId="18679"/>
    <cellStyle name="RowTitles1-Detail 4 2 2 4 5 3 4" xfId="18680"/>
    <cellStyle name="RowTitles1-Detail 4 2 2 4 5 3 4 2" xfId="18681"/>
    <cellStyle name="RowTitles1-Detail 4 2 2 4 5 3 5" xfId="18682"/>
    <cellStyle name="RowTitles1-Detail 4 2 2 4 5 4" xfId="18683"/>
    <cellStyle name="RowTitles1-Detail 4 2 2 4 5 4 2" xfId="18684"/>
    <cellStyle name="RowTitles1-Detail 4 2 2 4 5 4 2 2" xfId="18685"/>
    <cellStyle name="RowTitles1-Detail 4 2 2 4 5 4 3" xfId="18686"/>
    <cellStyle name="RowTitles1-Detail 4 2 2 4 5 5" xfId="18687"/>
    <cellStyle name="RowTitles1-Detail 4 2 2 4 5 5 2" xfId="18688"/>
    <cellStyle name="RowTitles1-Detail 4 2 2 4 5 5 2 2" xfId="18689"/>
    <cellStyle name="RowTitles1-Detail 4 2 2 4 5 6" xfId="18690"/>
    <cellStyle name="RowTitles1-Detail 4 2 2 4 5 6 2" xfId="18691"/>
    <cellStyle name="RowTitles1-Detail 4 2 2 4 5 7" xfId="18692"/>
    <cellStyle name="RowTitles1-Detail 4 2 2 4 6" xfId="18693"/>
    <cellStyle name="RowTitles1-Detail 4 2 2 4 6 2" xfId="18694"/>
    <cellStyle name="RowTitles1-Detail 4 2 2 4 6 2 2" xfId="18695"/>
    <cellStyle name="RowTitles1-Detail 4 2 2 4 6 2 2 2" xfId="18696"/>
    <cellStyle name="RowTitles1-Detail 4 2 2 4 6 2 2 2 2" xfId="18697"/>
    <cellStyle name="RowTitles1-Detail 4 2 2 4 6 2 2 3" xfId="18698"/>
    <cellStyle name="RowTitles1-Detail 4 2 2 4 6 2 3" xfId="18699"/>
    <cellStyle name="RowTitles1-Detail 4 2 2 4 6 2 3 2" xfId="18700"/>
    <cellStyle name="RowTitles1-Detail 4 2 2 4 6 2 3 2 2" xfId="18701"/>
    <cellStyle name="RowTitles1-Detail 4 2 2 4 6 2 4" xfId="18702"/>
    <cellStyle name="RowTitles1-Detail 4 2 2 4 6 2 4 2" xfId="18703"/>
    <cellStyle name="RowTitles1-Detail 4 2 2 4 6 2 5" xfId="18704"/>
    <cellStyle name="RowTitles1-Detail 4 2 2 4 6 3" xfId="18705"/>
    <cellStyle name="RowTitles1-Detail 4 2 2 4 6 3 2" xfId="18706"/>
    <cellStyle name="RowTitles1-Detail 4 2 2 4 6 3 2 2" xfId="18707"/>
    <cellStyle name="RowTitles1-Detail 4 2 2 4 6 3 2 2 2" xfId="18708"/>
    <cellStyle name="RowTitles1-Detail 4 2 2 4 6 3 2 3" xfId="18709"/>
    <cellStyle name="RowTitles1-Detail 4 2 2 4 6 3 3" xfId="18710"/>
    <cellStyle name="RowTitles1-Detail 4 2 2 4 6 3 3 2" xfId="18711"/>
    <cellStyle name="RowTitles1-Detail 4 2 2 4 6 3 3 2 2" xfId="18712"/>
    <cellStyle name="RowTitles1-Detail 4 2 2 4 6 3 4" xfId="18713"/>
    <cellStyle name="RowTitles1-Detail 4 2 2 4 6 3 4 2" xfId="18714"/>
    <cellStyle name="RowTitles1-Detail 4 2 2 4 6 3 5" xfId="18715"/>
    <cellStyle name="RowTitles1-Detail 4 2 2 4 6 4" xfId="18716"/>
    <cellStyle name="RowTitles1-Detail 4 2 2 4 6 4 2" xfId="18717"/>
    <cellStyle name="RowTitles1-Detail 4 2 2 4 6 4 2 2" xfId="18718"/>
    <cellStyle name="RowTitles1-Detail 4 2 2 4 6 4 3" xfId="18719"/>
    <cellStyle name="RowTitles1-Detail 4 2 2 4 6 5" xfId="18720"/>
    <cellStyle name="RowTitles1-Detail 4 2 2 4 6 5 2" xfId="18721"/>
    <cellStyle name="RowTitles1-Detail 4 2 2 4 6 5 2 2" xfId="18722"/>
    <cellStyle name="RowTitles1-Detail 4 2 2 4 6 6" xfId="18723"/>
    <cellStyle name="RowTitles1-Detail 4 2 2 4 6 6 2" xfId="18724"/>
    <cellStyle name="RowTitles1-Detail 4 2 2 4 6 7" xfId="18725"/>
    <cellStyle name="RowTitles1-Detail 4 2 2 4 7" xfId="18726"/>
    <cellStyle name="RowTitles1-Detail 4 2 2 4 7 2" xfId="18727"/>
    <cellStyle name="RowTitles1-Detail 4 2 2 4 7 2 2" xfId="18728"/>
    <cellStyle name="RowTitles1-Detail 4 2 2 4 7 2 2 2" xfId="18729"/>
    <cellStyle name="RowTitles1-Detail 4 2 2 4 7 2 3" xfId="18730"/>
    <cellStyle name="RowTitles1-Detail 4 2 2 4 7 3" xfId="18731"/>
    <cellStyle name="RowTitles1-Detail 4 2 2 4 7 3 2" xfId="18732"/>
    <cellStyle name="RowTitles1-Detail 4 2 2 4 7 3 2 2" xfId="18733"/>
    <cellStyle name="RowTitles1-Detail 4 2 2 4 7 4" xfId="18734"/>
    <cellStyle name="RowTitles1-Detail 4 2 2 4 7 4 2" xfId="18735"/>
    <cellStyle name="RowTitles1-Detail 4 2 2 4 7 5" xfId="18736"/>
    <cellStyle name="RowTitles1-Detail 4 2 2 4 8" xfId="18737"/>
    <cellStyle name="RowTitles1-Detail 4 2 2 4 8 2" xfId="18738"/>
    <cellStyle name="RowTitles1-Detail 4 2 2 4 9" xfId="18739"/>
    <cellStyle name="RowTitles1-Detail 4 2 2 4 9 2" xfId="18740"/>
    <cellStyle name="RowTitles1-Detail 4 2 2 4 9 2 2" xfId="18741"/>
    <cellStyle name="RowTitles1-Detail 4 2 2 4_STUD aligned by INSTIT" xfId="18742"/>
    <cellStyle name="RowTitles1-Detail 4 2 2 5" xfId="18743"/>
    <cellStyle name="RowTitles1-Detail 4 2 2 5 2" xfId="18744"/>
    <cellStyle name="RowTitles1-Detail 4 2 2 5 2 2" xfId="18745"/>
    <cellStyle name="RowTitles1-Detail 4 2 2 5 2 2 2" xfId="18746"/>
    <cellStyle name="RowTitles1-Detail 4 2 2 5 2 2 2 2" xfId="18747"/>
    <cellStyle name="RowTitles1-Detail 4 2 2 5 2 2 3" xfId="18748"/>
    <cellStyle name="RowTitles1-Detail 4 2 2 5 2 3" xfId="18749"/>
    <cellStyle name="RowTitles1-Detail 4 2 2 5 2 3 2" xfId="18750"/>
    <cellStyle name="RowTitles1-Detail 4 2 2 5 2 3 2 2" xfId="18751"/>
    <cellStyle name="RowTitles1-Detail 4 2 2 5 2 4" xfId="18752"/>
    <cellStyle name="RowTitles1-Detail 4 2 2 5 2 4 2" xfId="18753"/>
    <cellStyle name="RowTitles1-Detail 4 2 2 5 2 5" xfId="18754"/>
    <cellStyle name="RowTitles1-Detail 4 2 2 5 3" xfId="18755"/>
    <cellStyle name="RowTitles1-Detail 4 2 2 5 3 2" xfId="18756"/>
    <cellStyle name="RowTitles1-Detail 4 2 2 5 3 2 2" xfId="18757"/>
    <cellStyle name="RowTitles1-Detail 4 2 2 5 3 2 2 2" xfId="18758"/>
    <cellStyle name="RowTitles1-Detail 4 2 2 5 3 2 3" xfId="18759"/>
    <cellStyle name="RowTitles1-Detail 4 2 2 5 3 3" xfId="18760"/>
    <cellStyle name="RowTitles1-Detail 4 2 2 5 3 3 2" xfId="18761"/>
    <cellStyle name="RowTitles1-Detail 4 2 2 5 3 3 2 2" xfId="18762"/>
    <cellStyle name="RowTitles1-Detail 4 2 2 5 3 4" xfId="18763"/>
    <cellStyle name="RowTitles1-Detail 4 2 2 5 3 4 2" xfId="18764"/>
    <cellStyle name="RowTitles1-Detail 4 2 2 5 3 5" xfId="18765"/>
    <cellStyle name="RowTitles1-Detail 4 2 2 5 4" xfId="18766"/>
    <cellStyle name="RowTitles1-Detail 4 2 2 5 4 2" xfId="18767"/>
    <cellStyle name="RowTitles1-Detail 4 2 2 5 5" xfId="18768"/>
    <cellStyle name="RowTitles1-Detail 4 2 2 5 5 2" xfId="18769"/>
    <cellStyle name="RowTitles1-Detail 4 2 2 5 5 2 2" xfId="18770"/>
    <cellStyle name="RowTitles1-Detail 4 2 2 5 5 3" xfId="18771"/>
    <cellStyle name="RowTitles1-Detail 4 2 2 5 6" xfId="18772"/>
    <cellStyle name="RowTitles1-Detail 4 2 2 5 6 2" xfId="18773"/>
    <cellStyle name="RowTitles1-Detail 4 2 2 5 6 2 2" xfId="18774"/>
    <cellStyle name="RowTitles1-Detail 4 2 2 6" xfId="18775"/>
    <cellStyle name="RowTitles1-Detail 4 2 2 6 2" xfId="18776"/>
    <cellStyle name="RowTitles1-Detail 4 2 2 6 2 2" xfId="18777"/>
    <cellStyle name="RowTitles1-Detail 4 2 2 6 2 2 2" xfId="18778"/>
    <cellStyle name="RowTitles1-Detail 4 2 2 6 2 2 2 2" xfId="18779"/>
    <cellStyle name="RowTitles1-Detail 4 2 2 6 2 2 3" xfId="18780"/>
    <cellStyle name="RowTitles1-Detail 4 2 2 6 2 3" xfId="18781"/>
    <cellStyle name="RowTitles1-Detail 4 2 2 6 2 3 2" xfId="18782"/>
    <cellStyle name="RowTitles1-Detail 4 2 2 6 2 3 2 2" xfId="18783"/>
    <cellStyle name="RowTitles1-Detail 4 2 2 6 2 4" xfId="18784"/>
    <cellStyle name="RowTitles1-Detail 4 2 2 6 2 4 2" xfId="18785"/>
    <cellStyle name="RowTitles1-Detail 4 2 2 6 2 5" xfId="18786"/>
    <cellStyle name="RowTitles1-Detail 4 2 2 6 3" xfId="18787"/>
    <cellStyle name="RowTitles1-Detail 4 2 2 6 3 2" xfId="18788"/>
    <cellStyle name="RowTitles1-Detail 4 2 2 6 3 2 2" xfId="18789"/>
    <cellStyle name="RowTitles1-Detail 4 2 2 6 3 2 2 2" xfId="18790"/>
    <cellStyle name="RowTitles1-Detail 4 2 2 6 3 2 3" xfId="18791"/>
    <cellStyle name="RowTitles1-Detail 4 2 2 6 3 3" xfId="18792"/>
    <cellStyle name="RowTitles1-Detail 4 2 2 6 3 3 2" xfId="18793"/>
    <cellStyle name="RowTitles1-Detail 4 2 2 6 3 3 2 2" xfId="18794"/>
    <cellStyle name="RowTitles1-Detail 4 2 2 6 3 4" xfId="18795"/>
    <cellStyle name="RowTitles1-Detail 4 2 2 6 3 4 2" xfId="18796"/>
    <cellStyle name="RowTitles1-Detail 4 2 2 6 3 5" xfId="18797"/>
    <cellStyle name="RowTitles1-Detail 4 2 2 6 4" xfId="18798"/>
    <cellStyle name="RowTitles1-Detail 4 2 2 6 4 2" xfId="18799"/>
    <cellStyle name="RowTitles1-Detail 4 2 2 6 5" xfId="18800"/>
    <cellStyle name="RowTitles1-Detail 4 2 2 6 5 2" xfId="18801"/>
    <cellStyle name="RowTitles1-Detail 4 2 2 6 5 2 2" xfId="18802"/>
    <cellStyle name="RowTitles1-Detail 4 2 2 6 6" xfId="18803"/>
    <cellStyle name="RowTitles1-Detail 4 2 2 6 6 2" xfId="18804"/>
    <cellStyle name="RowTitles1-Detail 4 2 2 6 7" xfId="18805"/>
    <cellStyle name="RowTitles1-Detail 4 2 2 7" xfId="18806"/>
    <cellStyle name="RowTitles1-Detail 4 2 2 7 2" xfId="18807"/>
    <cellStyle name="RowTitles1-Detail 4 2 2 7 2 2" xfId="18808"/>
    <cellStyle name="RowTitles1-Detail 4 2 2 7 2 2 2" xfId="18809"/>
    <cellStyle name="RowTitles1-Detail 4 2 2 7 2 2 2 2" xfId="18810"/>
    <cellStyle name="RowTitles1-Detail 4 2 2 7 2 2 3" xfId="18811"/>
    <cellStyle name="RowTitles1-Detail 4 2 2 7 2 3" xfId="18812"/>
    <cellStyle name="RowTitles1-Detail 4 2 2 7 2 3 2" xfId="18813"/>
    <cellStyle name="RowTitles1-Detail 4 2 2 7 2 3 2 2" xfId="18814"/>
    <cellStyle name="RowTitles1-Detail 4 2 2 7 2 4" xfId="18815"/>
    <cellStyle name="RowTitles1-Detail 4 2 2 7 2 4 2" xfId="18816"/>
    <cellStyle name="RowTitles1-Detail 4 2 2 7 2 5" xfId="18817"/>
    <cellStyle name="RowTitles1-Detail 4 2 2 7 3" xfId="18818"/>
    <cellStyle name="RowTitles1-Detail 4 2 2 7 3 2" xfId="18819"/>
    <cellStyle name="RowTitles1-Detail 4 2 2 7 3 2 2" xfId="18820"/>
    <cellStyle name="RowTitles1-Detail 4 2 2 7 3 2 2 2" xfId="18821"/>
    <cellStyle name="RowTitles1-Detail 4 2 2 7 3 2 3" xfId="18822"/>
    <cellStyle name="RowTitles1-Detail 4 2 2 7 3 3" xfId="18823"/>
    <cellStyle name="RowTitles1-Detail 4 2 2 7 3 3 2" xfId="18824"/>
    <cellStyle name="RowTitles1-Detail 4 2 2 7 3 3 2 2" xfId="18825"/>
    <cellStyle name="RowTitles1-Detail 4 2 2 7 3 4" xfId="18826"/>
    <cellStyle name="RowTitles1-Detail 4 2 2 7 3 4 2" xfId="18827"/>
    <cellStyle name="RowTitles1-Detail 4 2 2 7 3 5" xfId="18828"/>
    <cellStyle name="RowTitles1-Detail 4 2 2 7 4" xfId="18829"/>
    <cellStyle name="RowTitles1-Detail 4 2 2 7 4 2" xfId="18830"/>
    <cellStyle name="RowTitles1-Detail 4 2 2 7 5" xfId="18831"/>
    <cellStyle name="RowTitles1-Detail 4 2 2 7 5 2" xfId="18832"/>
    <cellStyle name="RowTitles1-Detail 4 2 2 7 5 2 2" xfId="18833"/>
    <cellStyle name="RowTitles1-Detail 4 2 2 7 5 3" xfId="18834"/>
    <cellStyle name="RowTitles1-Detail 4 2 2 7 6" xfId="18835"/>
    <cellStyle name="RowTitles1-Detail 4 2 2 7 6 2" xfId="18836"/>
    <cellStyle name="RowTitles1-Detail 4 2 2 7 6 2 2" xfId="18837"/>
    <cellStyle name="RowTitles1-Detail 4 2 2 7 7" xfId="18838"/>
    <cellStyle name="RowTitles1-Detail 4 2 2 7 7 2" xfId="18839"/>
    <cellStyle name="RowTitles1-Detail 4 2 2 7 8" xfId="18840"/>
    <cellStyle name="RowTitles1-Detail 4 2 2 8" xfId="18841"/>
    <cellStyle name="RowTitles1-Detail 4 2 2 8 2" xfId="18842"/>
    <cellStyle name="RowTitles1-Detail 4 2 2 8 2 2" xfId="18843"/>
    <cellStyle name="RowTitles1-Detail 4 2 2 8 2 2 2" xfId="18844"/>
    <cellStyle name="RowTitles1-Detail 4 2 2 8 2 2 2 2" xfId="18845"/>
    <cellStyle name="RowTitles1-Detail 4 2 2 8 2 2 3" xfId="18846"/>
    <cellStyle name="RowTitles1-Detail 4 2 2 8 2 3" xfId="18847"/>
    <cellStyle name="RowTitles1-Detail 4 2 2 8 2 3 2" xfId="18848"/>
    <cellStyle name="RowTitles1-Detail 4 2 2 8 2 3 2 2" xfId="18849"/>
    <cellStyle name="RowTitles1-Detail 4 2 2 8 2 4" xfId="18850"/>
    <cellStyle name="RowTitles1-Detail 4 2 2 8 2 4 2" xfId="18851"/>
    <cellStyle name="RowTitles1-Detail 4 2 2 8 2 5" xfId="18852"/>
    <cellStyle name="RowTitles1-Detail 4 2 2 8 3" xfId="18853"/>
    <cellStyle name="RowTitles1-Detail 4 2 2 8 3 2" xfId="18854"/>
    <cellStyle name="RowTitles1-Detail 4 2 2 8 3 2 2" xfId="18855"/>
    <cellStyle name="RowTitles1-Detail 4 2 2 8 3 2 2 2" xfId="18856"/>
    <cellStyle name="RowTitles1-Detail 4 2 2 8 3 2 3" xfId="18857"/>
    <cellStyle name="RowTitles1-Detail 4 2 2 8 3 3" xfId="18858"/>
    <cellStyle name="RowTitles1-Detail 4 2 2 8 3 3 2" xfId="18859"/>
    <cellStyle name="RowTitles1-Detail 4 2 2 8 3 3 2 2" xfId="18860"/>
    <cellStyle name="RowTitles1-Detail 4 2 2 8 3 4" xfId="18861"/>
    <cellStyle name="RowTitles1-Detail 4 2 2 8 3 4 2" xfId="18862"/>
    <cellStyle name="RowTitles1-Detail 4 2 2 8 3 5" xfId="18863"/>
    <cellStyle name="RowTitles1-Detail 4 2 2 8 4" xfId="18864"/>
    <cellStyle name="RowTitles1-Detail 4 2 2 8 4 2" xfId="18865"/>
    <cellStyle name="RowTitles1-Detail 4 2 2 8 4 2 2" xfId="18866"/>
    <cellStyle name="RowTitles1-Detail 4 2 2 8 4 3" xfId="18867"/>
    <cellStyle name="RowTitles1-Detail 4 2 2 8 5" xfId="18868"/>
    <cellStyle name="RowTitles1-Detail 4 2 2 8 5 2" xfId="18869"/>
    <cellStyle name="RowTitles1-Detail 4 2 2 8 5 2 2" xfId="18870"/>
    <cellStyle name="RowTitles1-Detail 4 2 2 8 6" xfId="18871"/>
    <cellStyle name="RowTitles1-Detail 4 2 2 8 6 2" xfId="18872"/>
    <cellStyle name="RowTitles1-Detail 4 2 2 8 7" xfId="18873"/>
    <cellStyle name="RowTitles1-Detail 4 2 2 9" xfId="18874"/>
    <cellStyle name="RowTitles1-Detail 4 2 2 9 2" xfId="18875"/>
    <cellStyle name="RowTitles1-Detail 4 2 2 9 2 2" xfId="18876"/>
    <cellStyle name="RowTitles1-Detail 4 2 2 9 2 2 2" xfId="18877"/>
    <cellStyle name="RowTitles1-Detail 4 2 2 9 2 2 2 2" xfId="18878"/>
    <cellStyle name="RowTitles1-Detail 4 2 2 9 2 2 3" xfId="18879"/>
    <cellStyle name="RowTitles1-Detail 4 2 2 9 2 3" xfId="18880"/>
    <cellStyle name="RowTitles1-Detail 4 2 2 9 2 3 2" xfId="18881"/>
    <cellStyle name="RowTitles1-Detail 4 2 2 9 2 3 2 2" xfId="18882"/>
    <cellStyle name="RowTitles1-Detail 4 2 2 9 2 4" xfId="18883"/>
    <cellStyle name="RowTitles1-Detail 4 2 2 9 2 4 2" xfId="18884"/>
    <cellStyle name="RowTitles1-Detail 4 2 2 9 2 5" xfId="18885"/>
    <cellStyle name="RowTitles1-Detail 4 2 2 9 3" xfId="18886"/>
    <cellStyle name="RowTitles1-Detail 4 2 2 9 3 2" xfId="18887"/>
    <cellStyle name="RowTitles1-Detail 4 2 2 9 3 2 2" xfId="18888"/>
    <cellStyle name="RowTitles1-Detail 4 2 2 9 3 2 2 2" xfId="18889"/>
    <cellStyle name="RowTitles1-Detail 4 2 2 9 3 2 3" xfId="18890"/>
    <cellStyle name="RowTitles1-Detail 4 2 2 9 3 3" xfId="18891"/>
    <cellStyle name="RowTitles1-Detail 4 2 2 9 3 3 2" xfId="18892"/>
    <cellStyle name="RowTitles1-Detail 4 2 2 9 3 3 2 2" xfId="18893"/>
    <cellStyle name="RowTitles1-Detail 4 2 2 9 3 4" xfId="18894"/>
    <cellStyle name="RowTitles1-Detail 4 2 2 9 3 4 2" xfId="18895"/>
    <cellStyle name="RowTitles1-Detail 4 2 2 9 3 5" xfId="18896"/>
    <cellStyle name="RowTitles1-Detail 4 2 2 9 4" xfId="18897"/>
    <cellStyle name="RowTitles1-Detail 4 2 2 9 4 2" xfId="18898"/>
    <cellStyle name="RowTitles1-Detail 4 2 2 9 4 2 2" xfId="18899"/>
    <cellStyle name="RowTitles1-Detail 4 2 2 9 4 3" xfId="18900"/>
    <cellStyle name="RowTitles1-Detail 4 2 2 9 5" xfId="18901"/>
    <cellStyle name="RowTitles1-Detail 4 2 2 9 5 2" xfId="18902"/>
    <cellStyle name="RowTitles1-Detail 4 2 2 9 5 2 2" xfId="18903"/>
    <cellStyle name="RowTitles1-Detail 4 2 2 9 6" xfId="18904"/>
    <cellStyle name="RowTitles1-Detail 4 2 2 9 6 2" xfId="18905"/>
    <cellStyle name="RowTitles1-Detail 4 2 2 9 7" xfId="18906"/>
    <cellStyle name="RowTitles1-Detail 4 2 2_STUD aligned by INSTIT" xfId="18907"/>
    <cellStyle name="RowTitles1-Detail 4 2 3" xfId="18908"/>
    <cellStyle name="RowTitles1-Detail 4 2 3 2" xfId="18909"/>
    <cellStyle name="RowTitles1-Detail 4 2 3 2 2" xfId="18910"/>
    <cellStyle name="RowTitles1-Detail 4 2 3 2 2 2" xfId="18911"/>
    <cellStyle name="RowTitles1-Detail 4 2 3 2 2 2 2" xfId="18912"/>
    <cellStyle name="RowTitles1-Detail 4 2 3 2 2 2 2 2" xfId="18913"/>
    <cellStyle name="RowTitles1-Detail 4 2 3 2 2 2 3" xfId="18914"/>
    <cellStyle name="RowTitles1-Detail 4 2 3 2 2 3" xfId="18915"/>
    <cellStyle name="RowTitles1-Detail 4 2 3 2 2 3 2" xfId="18916"/>
    <cellStyle name="RowTitles1-Detail 4 2 3 2 2 3 2 2" xfId="18917"/>
    <cellStyle name="RowTitles1-Detail 4 2 3 2 2 4" xfId="18918"/>
    <cellStyle name="RowTitles1-Detail 4 2 3 2 2 4 2" xfId="18919"/>
    <cellStyle name="RowTitles1-Detail 4 2 3 2 2 5" xfId="18920"/>
    <cellStyle name="RowTitles1-Detail 4 2 3 2 3" xfId="18921"/>
    <cellStyle name="RowTitles1-Detail 4 2 3 2 3 2" xfId="18922"/>
    <cellStyle name="RowTitles1-Detail 4 2 3 2 3 2 2" xfId="18923"/>
    <cellStyle name="RowTitles1-Detail 4 2 3 2 3 2 2 2" xfId="18924"/>
    <cellStyle name="RowTitles1-Detail 4 2 3 2 3 2 3" xfId="18925"/>
    <cellStyle name="RowTitles1-Detail 4 2 3 2 3 3" xfId="18926"/>
    <cellStyle name="RowTitles1-Detail 4 2 3 2 3 3 2" xfId="18927"/>
    <cellStyle name="RowTitles1-Detail 4 2 3 2 3 3 2 2" xfId="18928"/>
    <cellStyle name="RowTitles1-Detail 4 2 3 2 3 4" xfId="18929"/>
    <cellStyle name="RowTitles1-Detail 4 2 3 2 3 4 2" xfId="18930"/>
    <cellStyle name="RowTitles1-Detail 4 2 3 2 3 5" xfId="18931"/>
    <cellStyle name="RowTitles1-Detail 4 2 3 2 4" xfId="18932"/>
    <cellStyle name="RowTitles1-Detail 4 2 3 2 4 2" xfId="18933"/>
    <cellStyle name="RowTitles1-Detail 4 2 3 2 5" xfId="18934"/>
    <cellStyle name="RowTitles1-Detail 4 2 3 2 5 2" xfId="18935"/>
    <cellStyle name="RowTitles1-Detail 4 2 3 2 5 2 2" xfId="18936"/>
    <cellStyle name="RowTitles1-Detail 4 2 3 3" xfId="18937"/>
    <cellStyle name="RowTitles1-Detail 4 2 3 3 2" xfId="18938"/>
    <cellStyle name="RowTitles1-Detail 4 2 3 3 2 2" xfId="18939"/>
    <cellStyle name="RowTitles1-Detail 4 2 3 3 2 2 2" xfId="18940"/>
    <cellStyle name="RowTitles1-Detail 4 2 3 3 2 2 2 2" xfId="18941"/>
    <cellStyle name="RowTitles1-Detail 4 2 3 3 2 2 3" xfId="18942"/>
    <cellStyle name="RowTitles1-Detail 4 2 3 3 2 3" xfId="18943"/>
    <cellStyle name="RowTitles1-Detail 4 2 3 3 2 3 2" xfId="18944"/>
    <cellStyle name="RowTitles1-Detail 4 2 3 3 2 3 2 2" xfId="18945"/>
    <cellStyle name="RowTitles1-Detail 4 2 3 3 2 4" xfId="18946"/>
    <cellStyle name="RowTitles1-Detail 4 2 3 3 2 4 2" xfId="18947"/>
    <cellStyle name="RowTitles1-Detail 4 2 3 3 2 5" xfId="18948"/>
    <cellStyle name="RowTitles1-Detail 4 2 3 3 3" xfId="18949"/>
    <cellStyle name="RowTitles1-Detail 4 2 3 3 3 2" xfId="18950"/>
    <cellStyle name="RowTitles1-Detail 4 2 3 3 3 2 2" xfId="18951"/>
    <cellStyle name="RowTitles1-Detail 4 2 3 3 3 2 2 2" xfId="18952"/>
    <cellStyle name="RowTitles1-Detail 4 2 3 3 3 2 3" xfId="18953"/>
    <cellStyle name="RowTitles1-Detail 4 2 3 3 3 3" xfId="18954"/>
    <cellStyle name="RowTitles1-Detail 4 2 3 3 3 3 2" xfId="18955"/>
    <cellStyle name="RowTitles1-Detail 4 2 3 3 3 3 2 2" xfId="18956"/>
    <cellStyle name="RowTitles1-Detail 4 2 3 3 3 4" xfId="18957"/>
    <cellStyle name="RowTitles1-Detail 4 2 3 3 3 4 2" xfId="18958"/>
    <cellStyle name="RowTitles1-Detail 4 2 3 3 3 5" xfId="18959"/>
    <cellStyle name="RowTitles1-Detail 4 2 3 3 4" xfId="18960"/>
    <cellStyle name="RowTitles1-Detail 4 2 3 3 4 2" xfId="18961"/>
    <cellStyle name="RowTitles1-Detail 4 2 3 3 5" xfId="18962"/>
    <cellStyle name="RowTitles1-Detail 4 2 3 3 5 2" xfId="18963"/>
    <cellStyle name="RowTitles1-Detail 4 2 3 3 5 2 2" xfId="18964"/>
    <cellStyle name="RowTitles1-Detail 4 2 3 3 5 3" xfId="18965"/>
    <cellStyle name="RowTitles1-Detail 4 2 3 3 6" xfId="18966"/>
    <cellStyle name="RowTitles1-Detail 4 2 3 3 6 2" xfId="18967"/>
    <cellStyle name="RowTitles1-Detail 4 2 3 3 6 2 2" xfId="18968"/>
    <cellStyle name="RowTitles1-Detail 4 2 3 3 7" xfId="18969"/>
    <cellStyle name="RowTitles1-Detail 4 2 3 3 7 2" xfId="18970"/>
    <cellStyle name="RowTitles1-Detail 4 2 3 3 8" xfId="18971"/>
    <cellStyle name="RowTitles1-Detail 4 2 3 4" xfId="18972"/>
    <cellStyle name="RowTitles1-Detail 4 2 3 4 2" xfId="18973"/>
    <cellStyle name="RowTitles1-Detail 4 2 3 4 2 2" xfId="18974"/>
    <cellStyle name="RowTitles1-Detail 4 2 3 4 2 2 2" xfId="18975"/>
    <cellStyle name="RowTitles1-Detail 4 2 3 4 2 2 2 2" xfId="18976"/>
    <cellStyle name="RowTitles1-Detail 4 2 3 4 2 2 3" xfId="18977"/>
    <cellStyle name="RowTitles1-Detail 4 2 3 4 2 3" xfId="18978"/>
    <cellStyle name="RowTitles1-Detail 4 2 3 4 2 3 2" xfId="18979"/>
    <cellStyle name="RowTitles1-Detail 4 2 3 4 2 3 2 2" xfId="18980"/>
    <cellStyle name="RowTitles1-Detail 4 2 3 4 2 4" xfId="18981"/>
    <cellStyle name="RowTitles1-Detail 4 2 3 4 2 4 2" xfId="18982"/>
    <cellStyle name="RowTitles1-Detail 4 2 3 4 2 5" xfId="18983"/>
    <cellStyle name="RowTitles1-Detail 4 2 3 4 3" xfId="18984"/>
    <cellStyle name="RowTitles1-Detail 4 2 3 4 3 2" xfId="18985"/>
    <cellStyle name="RowTitles1-Detail 4 2 3 4 3 2 2" xfId="18986"/>
    <cellStyle name="RowTitles1-Detail 4 2 3 4 3 2 2 2" xfId="18987"/>
    <cellStyle name="RowTitles1-Detail 4 2 3 4 3 2 3" xfId="18988"/>
    <cellStyle name="RowTitles1-Detail 4 2 3 4 3 3" xfId="18989"/>
    <cellStyle name="RowTitles1-Detail 4 2 3 4 3 3 2" xfId="18990"/>
    <cellStyle name="RowTitles1-Detail 4 2 3 4 3 3 2 2" xfId="18991"/>
    <cellStyle name="RowTitles1-Detail 4 2 3 4 3 4" xfId="18992"/>
    <cellStyle name="RowTitles1-Detail 4 2 3 4 3 4 2" xfId="18993"/>
    <cellStyle name="RowTitles1-Detail 4 2 3 4 3 5" xfId="18994"/>
    <cellStyle name="RowTitles1-Detail 4 2 3 4 4" xfId="18995"/>
    <cellStyle name="RowTitles1-Detail 4 2 3 4 4 2" xfId="18996"/>
    <cellStyle name="RowTitles1-Detail 4 2 3 4 4 2 2" xfId="18997"/>
    <cellStyle name="RowTitles1-Detail 4 2 3 4 4 3" xfId="18998"/>
    <cellStyle name="RowTitles1-Detail 4 2 3 4 5" xfId="18999"/>
    <cellStyle name="RowTitles1-Detail 4 2 3 4 5 2" xfId="19000"/>
    <cellStyle name="RowTitles1-Detail 4 2 3 4 5 2 2" xfId="19001"/>
    <cellStyle name="RowTitles1-Detail 4 2 3 4 6" xfId="19002"/>
    <cellStyle name="RowTitles1-Detail 4 2 3 4 6 2" xfId="19003"/>
    <cellStyle name="RowTitles1-Detail 4 2 3 4 7" xfId="19004"/>
    <cellStyle name="RowTitles1-Detail 4 2 3 5" xfId="19005"/>
    <cellStyle name="RowTitles1-Detail 4 2 3 5 2" xfId="19006"/>
    <cellStyle name="RowTitles1-Detail 4 2 3 5 2 2" xfId="19007"/>
    <cellStyle name="RowTitles1-Detail 4 2 3 5 2 2 2" xfId="19008"/>
    <cellStyle name="RowTitles1-Detail 4 2 3 5 2 2 2 2" xfId="19009"/>
    <cellStyle name="RowTitles1-Detail 4 2 3 5 2 2 3" xfId="19010"/>
    <cellStyle name="RowTitles1-Detail 4 2 3 5 2 3" xfId="19011"/>
    <cellStyle name="RowTitles1-Detail 4 2 3 5 2 3 2" xfId="19012"/>
    <cellStyle name="RowTitles1-Detail 4 2 3 5 2 3 2 2" xfId="19013"/>
    <cellStyle name="RowTitles1-Detail 4 2 3 5 2 4" xfId="19014"/>
    <cellStyle name="RowTitles1-Detail 4 2 3 5 2 4 2" xfId="19015"/>
    <cellStyle name="RowTitles1-Detail 4 2 3 5 2 5" xfId="19016"/>
    <cellStyle name="RowTitles1-Detail 4 2 3 5 3" xfId="19017"/>
    <cellStyle name="RowTitles1-Detail 4 2 3 5 3 2" xfId="19018"/>
    <cellStyle name="RowTitles1-Detail 4 2 3 5 3 2 2" xfId="19019"/>
    <cellStyle name="RowTitles1-Detail 4 2 3 5 3 2 2 2" xfId="19020"/>
    <cellStyle name="RowTitles1-Detail 4 2 3 5 3 2 3" xfId="19021"/>
    <cellStyle name="RowTitles1-Detail 4 2 3 5 3 3" xfId="19022"/>
    <cellStyle name="RowTitles1-Detail 4 2 3 5 3 3 2" xfId="19023"/>
    <cellStyle name="RowTitles1-Detail 4 2 3 5 3 3 2 2" xfId="19024"/>
    <cellStyle name="RowTitles1-Detail 4 2 3 5 3 4" xfId="19025"/>
    <cellStyle name="RowTitles1-Detail 4 2 3 5 3 4 2" xfId="19026"/>
    <cellStyle name="RowTitles1-Detail 4 2 3 5 3 5" xfId="19027"/>
    <cellStyle name="RowTitles1-Detail 4 2 3 5 4" xfId="19028"/>
    <cellStyle name="RowTitles1-Detail 4 2 3 5 4 2" xfId="19029"/>
    <cellStyle name="RowTitles1-Detail 4 2 3 5 4 2 2" xfId="19030"/>
    <cellStyle name="RowTitles1-Detail 4 2 3 5 4 3" xfId="19031"/>
    <cellStyle name="RowTitles1-Detail 4 2 3 5 5" xfId="19032"/>
    <cellStyle name="RowTitles1-Detail 4 2 3 5 5 2" xfId="19033"/>
    <cellStyle name="RowTitles1-Detail 4 2 3 5 5 2 2" xfId="19034"/>
    <cellStyle name="RowTitles1-Detail 4 2 3 5 6" xfId="19035"/>
    <cellStyle name="RowTitles1-Detail 4 2 3 5 6 2" xfId="19036"/>
    <cellStyle name="RowTitles1-Detail 4 2 3 5 7" xfId="19037"/>
    <cellStyle name="RowTitles1-Detail 4 2 3 6" xfId="19038"/>
    <cellStyle name="RowTitles1-Detail 4 2 3 6 2" xfId="19039"/>
    <cellStyle name="RowTitles1-Detail 4 2 3 6 2 2" xfId="19040"/>
    <cellStyle name="RowTitles1-Detail 4 2 3 6 2 2 2" xfId="19041"/>
    <cellStyle name="RowTitles1-Detail 4 2 3 6 2 2 2 2" xfId="19042"/>
    <cellStyle name="RowTitles1-Detail 4 2 3 6 2 2 3" xfId="19043"/>
    <cellStyle name="RowTitles1-Detail 4 2 3 6 2 3" xfId="19044"/>
    <cellStyle name="RowTitles1-Detail 4 2 3 6 2 3 2" xfId="19045"/>
    <cellStyle name="RowTitles1-Detail 4 2 3 6 2 3 2 2" xfId="19046"/>
    <cellStyle name="RowTitles1-Detail 4 2 3 6 2 4" xfId="19047"/>
    <cellStyle name="RowTitles1-Detail 4 2 3 6 2 4 2" xfId="19048"/>
    <cellStyle name="RowTitles1-Detail 4 2 3 6 2 5" xfId="19049"/>
    <cellStyle name="RowTitles1-Detail 4 2 3 6 3" xfId="19050"/>
    <cellStyle name="RowTitles1-Detail 4 2 3 6 3 2" xfId="19051"/>
    <cellStyle name="RowTitles1-Detail 4 2 3 6 3 2 2" xfId="19052"/>
    <cellStyle name="RowTitles1-Detail 4 2 3 6 3 2 2 2" xfId="19053"/>
    <cellStyle name="RowTitles1-Detail 4 2 3 6 3 2 3" xfId="19054"/>
    <cellStyle name="RowTitles1-Detail 4 2 3 6 3 3" xfId="19055"/>
    <cellStyle name="RowTitles1-Detail 4 2 3 6 3 3 2" xfId="19056"/>
    <cellStyle name="RowTitles1-Detail 4 2 3 6 3 3 2 2" xfId="19057"/>
    <cellStyle name="RowTitles1-Detail 4 2 3 6 3 4" xfId="19058"/>
    <cellStyle name="RowTitles1-Detail 4 2 3 6 3 4 2" xfId="19059"/>
    <cellStyle name="RowTitles1-Detail 4 2 3 6 3 5" xfId="19060"/>
    <cellStyle name="RowTitles1-Detail 4 2 3 6 4" xfId="19061"/>
    <cellStyle name="RowTitles1-Detail 4 2 3 6 4 2" xfId="19062"/>
    <cellStyle name="RowTitles1-Detail 4 2 3 6 4 2 2" xfId="19063"/>
    <cellStyle name="RowTitles1-Detail 4 2 3 6 4 3" xfId="19064"/>
    <cellStyle name="RowTitles1-Detail 4 2 3 6 5" xfId="19065"/>
    <cellStyle name="RowTitles1-Detail 4 2 3 6 5 2" xfId="19066"/>
    <cellStyle name="RowTitles1-Detail 4 2 3 6 5 2 2" xfId="19067"/>
    <cellStyle name="RowTitles1-Detail 4 2 3 6 6" xfId="19068"/>
    <cellStyle name="RowTitles1-Detail 4 2 3 6 6 2" xfId="19069"/>
    <cellStyle name="RowTitles1-Detail 4 2 3 6 7" xfId="19070"/>
    <cellStyle name="RowTitles1-Detail 4 2 3 7" xfId="19071"/>
    <cellStyle name="RowTitles1-Detail 4 2 3 7 2" xfId="19072"/>
    <cellStyle name="RowTitles1-Detail 4 2 3 7 2 2" xfId="19073"/>
    <cellStyle name="RowTitles1-Detail 4 2 3 7 2 2 2" xfId="19074"/>
    <cellStyle name="RowTitles1-Detail 4 2 3 7 2 3" xfId="19075"/>
    <cellStyle name="RowTitles1-Detail 4 2 3 7 3" xfId="19076"/>
    <cellStyle name="RowTitles1-Detail 4 2 3 7 3 2" xfId="19077"/>
    <cellStyle name="RowTitles1-Detail 4 2 3 7 3 2 2" xfId="19078"/>
    <cellStyle name="RowTitles1-Detail 4 2 3 7 4" xfId="19079"/>
    <cellStyle name="RowTitles1-Detail 4 2 3 7 4 2" xfId="19080"/>
    <cellStyle name="RowTitles1-Detail 4 2 3 7 5" xfId="19081"/>
    <cellStyle name="RowTitles1-Detail 4 2 3 8" xfId="19082"/>
    <cellStyle name="RowTitles1-Detail 4 2 3 8 2" xfId="19083"/>
    <cellStyle name="RowTitles1-Detail 4 2 3 9" xfId="19084"/>
    <cellStyle name="RowTitles1-Detail 4 2 3 9 2" xfId="19085"/>
    <cellStyle name="RowTitles1-Detail 4 2 3 9 2 2" xfId="19086"/>
    <cellStyle name="RowTitles1-Detail 4 2 3_STUD aligned by INSTIT" xfId="19087"/>
    <cellStyle name="RowTitles1-Detail 4 2 4" xfId="19088"/>
    <cellStyle name="RowTitles1-Detail 4 2 4 2" xfId="19089"/>
    <cellStyle name="RowTitles1-Detail 4 2 4 2 2" xfId="19090"/>
    <cellStyle name="RowTitles1-Detail 4 2 4 2 2 2" xfId="19091"/>
    <cellStyle name="RowTitles1-Detail 4 2 4 2 2 2 2" xfId="19092"/>
    <cellStyle name="RowTitles1-Detail 4 2 4 2 2 2 2 2" xfId="19093"/>
    <cellStyle name="RowTitles1-Detail 4 2 4 2 2 2 3" xfId="19094"/>
    <cellStyle name="RowTitles1-Detail 4 2 4 2 2 3" xfId="19095"/>
    <cellStyle name="RowTitles1-Detail 4 2 4 2 2 3 2" xfId="19096"/>
    <cellStyle name="RowTitles1-Detail 4 2 4 2 2 3 2 2" xfId="19097"/>
    <cellStyle name="RowTitles1-Detail 4 2 4 2 2 4" xfId="19098"/>
    <cellStyle name="RowTitles1-Detail 4 2 4 2 2 4 2" xfId="19099"/>
    <cellStyle name="RowTitles1-Detail 4 2 4 2 2 5" xfId="19100"/>
    <cellStyle name="RowTitles1-Detail 4 2 4 2 3" xfId="19101"/>
    <cellStyle name="RowTitles1-Detail 4 2 4 2 3 2" xfId="19102"/>
    <cellStyle name="RowTitles1-Detail 4 2 4 2 3 2 2" xfId="19103"/>
    <cellStyle name="RowTitles1-Detail 4 2 4 2 3 2 2 2" xfId="19104"/>
    <cellStyle name="RowTitles1-Detail 4 2 4 2 3 2 3" xfId="19105"/>
    <cellStyle name="RowTitles1-Detail 4 2 4 2 3 3" xfId="19106"/>
    <cellStyle name="RowTitles1-Detail 4 2 4 2 3 3 2" xfId="19107"/>
    <cellStyle name="RowTitles1-Detail 4 2 4 2 3 3 2 2" xfId="19108"/>
    <cellStyle name="RowTitles1-Detail 4 2 4 2 3 4" xfId="19109"/>
    <cellStyle name="RowTitles1-Detail 4 2 4 2 3 4 2" xfId="19110"/>
    <cellStyle name="RowTitles1-Detail 4 2 4 2 3 5" xfId="19111"/>
    <cellStyle name="RowTitles1-Detail 4 2 4 2 4" xfId="19112"/>
    <cellStyle name="RowTitles1-Detail 4 2 4 2 4 2" xfId="19113"/>
    <cellStyle name="RowTitles1-Detail 4 2 4 2 5" xfId="19114"/>
    <cellStyle name="RowTitles1-Detail 4 2 4 2 5 2" xfId="19115"/>
    <cellStyle name="RowTitles1-Detail 4 2 4 2 5 2 2" xfId="19116"/>
    <cellStyle name="RowTitles1-Detail 4 2 4 2 5 3" xfId="19117"/>
    <cellStyle name="RowTitles1-Detail 4 2 4 2 6" xfId="19118"/>
    <cellStyle name="RowTitles1-Detail 4 2 4 2 6 2" xfId="19119"/>
    <cellStyle name="RowTitles1-Detail 4 2 4 2 6 2 2" xfId="19120"/>
    <cellStyle name="RowTitles1-Detail 4 2 4 2 7" xfId="19121"/>
    <cellStyle name="RowTitles1-Detail 4 2 4 2 7 2" xfId="19122"/>
    <cellStyle name="RowTitles1-Detail 4 2 4 2 8" xfId="19123"/>
    <cellStyle name="RowTitles1-Detail 4 2 4 3" xfId="19124"/>
    <cellStyle name="RowTitles1-Detail 4 2 4 3 2" xfId="19125"/>
    <cellStyle name="RowTitles1-Detail 4 2 4 3 2 2" xfId="19126"/>
    <cellStyle name="RowTitles1-Detail 4 2 4 3 2 2 2" xfId="19127"/>
    <cellStyle name="RowTitles1-Detail 4 2 4 3 2 2 2 2" xfId="19128"/>
    <cellStyle name="RowTitles1-Detail 4 2 4 3 2 2 3" xfId="19129"/>
    <cellStyle name="RowTitles1-Detail 4 2 4 3 2 3" xfId="19130"/>
    <cellStyle name="RowTitles1-Detail 4 2 4 3 2 3 2" xfId="19131"/>
    <cellStyle name="RowTitles1-Detail 4 2 4 3 2 3 2 2" xfId="19132"/>
    <cellStyle name="RowTitles1-Detail 4 2 4 3 2 4" xfId="19133"/>
    <cellStyle name="RowTitles1-Detail 4 2 4 3 2 4 2" xfId="19134"/>
    <cellStyle name="RowTitles1-Detail 4 2 4 3 2 5" xfId="19135"/>
    <cellStyle name="RowTitles1-Detail 4 2 4 3 3" xfId="19136"/>
    <cellStyle name="RowTitles1-Detail 4 2 4 3 3 2" xfId="19137"/>
    <cellStyle name="RowTitles1-Detail 4 2 4 3 3 2 2" xfId="19138"/>
    <cellStyle name="RowTitles1-Detail 4 2 4 3 3 2 2 2" xfId="19139"/>
    <cellStyle name="RowTitles1-Detail 4 2 4 3 3 2 3" xfId="19140"/>
    <cellStyle name="RowTitles1-Detail 4 2 4 3 3 3" xfId="19141"/>
    <cellStyle name="RowTitles1-Detail 4 2 4 3 3 3 2" xfId="19142"/>
    <cellStyle name="RowTitles1-Detail 4 2 4 3 3 3 2 2" xfId="19143"/>
    <cellStyle name="RowTitles1-Detail 4 2 4 3 3 4" xfId="19144"/>
    <cellStyle name="RowTitles1-Detail 4 2 4 3 3 4 2" xfId="19145"/>
    <cellStyle name="RowTitles1-Detail 4 2 4 3 3 5" xfId="19146"/>
    <cellStyle name="RowTitles1-Detail 4 2 4 3 4" xfId="19147"/>
    <cellStyle name="RowTitles1-Detail 4 2 4 3 4 2" xfId="19148"/>
    <cellStyle name="RowTitles1-Detail 4 2 4 3 5" xfId="19149"/>
    <cellStyle name="RowTitles1-Detail 4 2 4 3 5 2" xfId="19150"/>
    <cellStyle name="RowTitles1-Detail 4 2 4 3 5 2 2" xfId="19151"/>
    <cellStyle name="RowTitles1-Detail 4 2 4 4" xfId="19152"/>
    <cellStyle name="RowTitles1-Detail 4 2 4 4 2" xfId="19153"/>
    <cellStyle name="RowTitles1-Detail 4 2 4 4 2 2" xfId="19154"/>
    <cellStyle name="RowTitles1-Detail 4 2 4 4 2 2 2" xfId="19155"/>
    <cellStyle name="RowTitles1-Detail 4 2 4 4 2 2 2 2" xfId="19156"/>
    <cellStyle name="RowTitles1-Detail 4 2 4 4 2 2 3" xfId="19157"/>
    <cellStyle name="RowTitles1-Detail 4 2 4 4 2 3" xfId="19158"/>
    <cellStyle name="RowTitles1-Detail 4 2 4 4 2 3 2" xfId="19159"/>
    <cellStyle name="RowTitles1-Detail 4 2 4 4 2 3 2 2" xfId="19160"/>
    <cellStyle name="RowTitles1-Detail 4 2 4 4 2 4" xfId="19161"/>
    <cellStyle name="RowTitles1-Detail 4 2 4 4 2 4 2" xfId="19162"/>
    <cellStyle name="RowTitles1-Detail 4 2 4 4 2 5" xfId="19163"/>
    <cellStyle name="RowTitles1-Detail 4 2 4 4 3" xfId="19164"/>
    <cellStyle name="RowTitles1-Detail 4 2 4 4 3 2" xfId="19165"/>
    <cellStyle name="RowTitles1-Detail 4 2 4 4 3 2 2" xfId="19166"/>
    <cellStyle name="RowTitles1-Detail 4 2 4 4 3 2 2 2" xfId="19167"/>
    <cellStyle name="RowTitles1-Detail 4 2 4 4 3 2 3" xfId="19168"/>
    <cellStyle name="RowTitles1-Detail 4 2 4 4 3 3" xfId="19169"/>
    <cellStyle name="RowTitles1-Detail 4 2 4 4 3 3 2" xfId="19170"/>
    <cellStyle name="RowTitles1-Detail 4 2 4 4 3 3 2 2" xfId="19171"/>
    <cellStyle name="RowTitles1-Detail 4 2 4 4 3 4" xfId="19172"/>
    <cellStyle name="RowTitles1-Detail 4 2 4 4 3 4 2" xfId="19173"/>
    <cellStyle name="RowTitles1-Detail 4 2 4 4 3 5" xfId="19174"/>
    <cellStyle name="RowTitles1-Detail 4 2 4 4 4" xfId="19175"/>
    <cellStyle name="RowTitles1-Detail 4 2 4 4 4 2" xfId="19176"/>
    <cellStyle name="RowTitles1-Detail 4 2 4 4 4 2 2" xfId="19177"/>
    <cellStyle name="RowTitles1-Detail 4 2 4 4 4 3" xfId="19178"/>
    <cellStyle name="RowTitles1-Detail 4 2 4 4 5" xfId="19179"/>
    <cellStyle name="RowTitles1-Detail 4 2 4 4 5 2" xfId="19180"/>
    <cellStyle name="RowTitles1-Detail 4 2 4 4 5 2 2" xfId="19181"/>
    <cellStyle name="RowTitles1-Detail 4 2 4 4 6" xfId="19182"/>
    <cellStyle name="RowTitles1-Detail 4 2 4 4 6 2" xfId="19183"/>
    <cellStyle name="RowTitles1-Detail 4 2 4 4 7" xfId="19184"/>
    <cellStyle name="RowTitles1-Detail 4 2 4 5" xfId="19185"/>
    <cellStyle name="RowTitles1-Detail 4 2 4 5 2" xfId="19186"/>
    <cellStyle name="RowTitles1-Detail 4 2 4 5 2 2" xfId="19187"/>
    <cellStyle name="RowTitles1-Detail 4 2 4 5 2 2 2" xfId="19188"/>
    <cellStyle name="RowTitles1-Detail 4 2 4 5 2 2 2 2" xfId="19189"/>
    <cellStyle name="RowTitles1-Detail 4 2 4 5 2 2 3" xfId="19190"/>
    <cellStyle name="RowTitles1-Detail 4 2 4 5 2 3" xfId="19191"/>
    <cellStyle name="RowTitles1-Detail 4 2 4 5 2 3 2" xfId="19192"/>
    <cellStyle name="RowTitles1-Detail 4 2 4 5 2 3 2 2" xfId="19193"/>
    <cellStyle name="RowTitles1-Detail 4 2 4 5 2 4" xfId="19194"/>
    <cellStyle name="RowTitles1-Detail 4 2 4 5 2 4 2" xfId="19195"/>
    <cellStyle name="RowTitles1-Detail 4 2 4 5 2 5" xfId="19196"/>
    <cellStyle name="RowTitles1-Detail 4 2 4 5 3" xfId="19197"/>
    <cellStyle name="RowTitles1-Detail 4 2 4 5 3 2" xfId="19198"/>
    <cellStyle name="RowTitles1-Detail 4 2 4 5 3 2 2" xfId="19199"/>
    <cellStyle name="RowTitles1-Detail 4 2 4 5 3 2 2 2" xfId="19200"/>
    <cellStyle name="RowTitles1-Detail 4 2 4 5 3 2 3" xfId="19201"/>
    <cellStyle name="RowTitles1-Detail 4 2 4 5 3 3" xfId="19202"/>
    <cellStyle name="RowTitles1-Detail 4 2 4 5 3 3 2" xfId="19203"/>
    <cellStyle name="RowTitles1-Detail 4 2 4 5 3 3 2 2" xfId="19204"/>
    <cellStyle name="RowTitles1-Detail 4 2 4 5 3 4" xfId="19205"/>
    <cellStyle name="RowTitles1-Detail 4 2 4 5 3 4 2" xfId="19206"/>
    <cellStyle name="RowTitles1-Detail 4 2 4 5 3 5" xfId="19207"/>
    <cellStyle name="RowTitles1-Detail 4 2 4 5 4" xfId="19208"/>
    <cellStyle name="RowTitles1-Detail 4 2 4 5 4 2" xfId="19209"/>
    <cellStyle name="RowTitles1-Detail 4 2 4 5 4 2 2" xfId="19210"/>
    <cellStyle name="RowTitles1-Detail 4 2 4 5 4 3" xfId="19211"/>
    <cellStyle name="RowTitles1-Detail 4 2 4 5 5" xfId="19212"/>
    <cellStyle name="RowTitles1-Detail 4 2 4 5 5 2" xfId="19213"/>
    <cellStyle name="RowTitles1-Detail 4 2 4 5 5 2 2" xfId="19214"/>
    <cellStyle name="RowTitles1-Detail 4 2 4 5 6" xfId="19215"/>
    <cellStyle name="RowTitles1-Detail 4 2 4 5 6 2" xfId="19216"/>
    <cellStyle name="RowTitles1-Detail 4 2 4 5 7" xfId="19217"/>
    <cellStyle name="RowTitles1-Detail 4 2 4 6" xfId="19218"/>
    <cellStyle name="RowTitles1-Detail 4 2 4 6 2" xfId="19219"/>
    <cellStyle name="RowTitles1-Detail 4 2 4 6 2 2" xfId="19220"/>
    <cellStyle name="RowTitles1-Detail 4 2 4 6 2 2 2" xfId="19221"/>
    <cellStyle name="RowTitles1-Detail 4 2 4 6 2 2 2 2" xfId="19222"/>
    <cellStyle name="RowTitles1-Detail 4 2 4 6 2 2 3" xfId="19223"/>
    <cellStyle name="RowTitles1-Detail 4 2 4 6 2 3" xfId="19224"/>
    <cellStyle name="RowTitles1-Detail 4 2 4 6 2 3 2" xfId="19225"/>
    <cellStyle name="RowTitles1-Detail 4 2 4 6 2 3 2 2" xfId="19226"/>
    <cellStyle name="RowTitles1-Detail 4 2 4 6 2 4" xfId="19227"/>
    <cellStyle name="RowTitles1-Detail 4 2 4 6 2 4 2" xfId="19228"/>
    <cellStyle name="RowTitles1-Detail 4 2 4 6 2 5" xfId="19229"/>
    <cellStyle name="RowTitles1-Detail 4 2 4 6 3" xfId="19230"/>
    <cellStyle name="RowTitles1-Detail 4 2 4 6 3 2" xfId="19231"/>
    <cellStyle name="RowTitles1-Detail 4 2 4 6 3 2 2" xfId="19232"/>
    <cellStyle name="RowTitles1-Detail 4 2 4 6 3 2 2 2" xfId="19233"/>
    <cellStyle name="RowTitles1-Detail 4 2 4 6 3 2 3" xfId="19234"/>
    <cellStyle name="RowTitles1-Detail 4 2 4 6 3 3" xfId="19235"/>
    <cellStyle name="RowTitles1-Detail 4 2 4 6 3 3 2" xfId="19236"/>
    <cellStyle name="RowTitles1-Detail 4 2 4 6 3 3 2 2" xfId="19237"/>
    <cellStyle name="RowTitles1-Detail 4 2 4 6 3 4" xfId="19238"/>
    <cellStyle name="RowTitles1-Detail 4 2 4 6 3 4 2" xfId="19239"/>
    <cellStyle name="RowTitles1-Detail 4 2 4 6 3 5" xfId="19240"/>
    <cellStyle name="RowTitles1-Detail 4 2 4 6 4" xfId="19241"/>
    <cellStyle name="RowTitles1-Detail 4 2 4 6 4 2" xfId="19242"/>
    <cellStyle name="RowTitles1-Detail 4 2 4 6 4 2 2" xfId="19243"/>
    <cellStyle name="RowTitles1-Detail 4 2 4 6 4 3" xfId="19244"/>
    <cellStyle name="RowTitles1-Detail 4 2 4 6 5" xfId="19245"/>
    <cellStyle name="RowTitles1-Detail 4 2 4 6 5 2" xfId="19246"/>
    <cellStyle name="RowTitles1-Detail 4 2 4 6 5 2 2" xfId="19247"/>
    <cellStyle name="RowTitles1-Detail 4 2 4 6 6" xfId="19248"/>
    <cellStyle name="RowTitles1-Detail 4 2 4 6 6 2" xfId="19249"/>
    <cellStyle name="RowTitles1-Detail 4 2 4 6 7" xfId="19250"/>
    <cellStyle name="RowTitles1-Detail 4 2 4 7" xfId="19251"/>
    <cellStyle name="RowTitles1-Detail 4 2 4 7 2" xfId="19252"/>
    <cellStyle name="RowTitles1-Detail 4 2 4 7 2 2" xfId="19253"/>
    <cellStyle name="RowTitles1-Detail 4 2 4 7 2 2 2" xfId="19254"/>
    <cellStyle name="RowTitles1-Detail 4 2 4 7 2 3" xfId="19255"/>
    <cellStyle name="RowTitles1-Detail 4 2 4 7 3" xfId="19256"/>
    <cellStyle name="RowTitles1-Detail 4 2 4 7 3 2" xfId="19257"/>
    <cellStyle name="RowTitles1-Detail 4 2 4 7 3 2 2" xfId="19258"/>
    <cellStyle name="RowTitles1-Detail 4 2 4 7 4" xfId="19259"/>
    <cellStyle name="RowTitles1-Detail 4 2 4 7 4 2" xfId="19260"/>
    <cellStyle name="RowTitles1-Detail 4 2 4 7 5" xfId="19261"/>
    <cellStyle name="RowTitles1-Detail 4 2 4 8" xfId="19262"/>
    <cellStyle name="RowTitles1-Detail 4 2 4 8 2" xfId="19263"/>
    <cellStyle name="RowTitles1-Detail 4 2 4 8 2 2" xfId="19264"/>
    <cellStyle name="RowTitles1-Detail 4 2 4 8 2 2 2" xfId="19265"/>
    <cellStyle name="RowTitles1-Detail 4 2 4 8 2 3" xfId="19266"/>
    <cellStyle name="RowTitles1-Detail 4 2 4 8 3" xfId="19267"/>
    <cellStyle name="RowTitles1-Detail 4 2 4 8 3 2" xfId="19268"/>
    <cellStyle name="RowTitles1-Detail 4 2 4 8 3 2 2" xfId="19269"/>
    <cellStyle name="RowTitles1-Detail 4 2 4 8 4" xfId="19270"/>
    <cellStyle name="RowTitles1-Detail 4 2 4 8 4 2" xfId="19271"/>
    <cellStyle name="RowTitles1-Detail 4 2 4 8 5" xfId="19272"/>
    <cellStyle name="RowTitles1-Detail 4 2 4 9" xfId="19273"/>
    <cellStyle name="RowTitles1-Detail 4 2 4 9 2" xfId="19274"/>
    <cellStyle name="RowTitles1-Detail 4 2 4 9 2 2" xfId="19275"/>
    <cellStyle name="RowTitles1-Detail 4 2 4_STUD aligned by INSTIT" xfId="19276"/>
    <cellStyle name="RowTitles1-Detail 4 2 5" xfId="19277"/>
    <cellStyle name="RowTitles1-Detail 4 2 5 2" xfId="19278"/>
    <cellStyle name="RowTitles1-Detail 4 2 5 2 2" xfId="19279"/>
    <cellStyle name="RowTitles1-Detail 4 2 5 2 2 2" xfId="19280"/>
    <cellStyle name="RowTitles1-Detail 4 2 5 2 2 2 2" xfId="19281"/>
    <cellStyle name="RowTitles1-Detail 4 2 5 2 2 2 2 2" xfId="19282"/>
    <cellStyle name="RowTitles1-Detail 4 2 5 2 2 2 3" xfId="19283"/>
    <cellStyle name="RowTitles1-Detail 4 2 5 2 2 3" xfId="19284"/>
    <cellStyle name="RowTitles1-Detail 4 2 5 2 2 3 2" xfId="19285"/>
    <cellStyle name="RowTitles1-Detail 4 2 5 2 2 3 2 2" xfId="19286"/>
    <cellStyle name="RowTitles1-Detail 4 2 5 2 2 4" xfId="19287"/>
    <cellStyle name="RowTitles1-Detail 4 2 5 2 2 4 2" xfId="19288"/>
    <cellStyle name="RowTitles1-Detail 4 2 5 2 2 5" xfId="19289"/>
    <cellStyle name="RowTitles1-Detail 4 2 5 2 3" xfId="19290"/>
    <cellStyle name="RowTitles1-Detail 4 2 5 2 3 2" xfId="19291"/>
    <cellStyle name="RowTitles1-Detail 4 2 5 2 3 2 2" xfId="19292"/>
    <cellStyle name="RowTitles1-Detail 4 2 5 2 3 2 2 2" xfId="19293"/>
    <cellStyle name="RowTitles1-Detail 4 2 5 2 3 2 3" xfId="19294"/>
    <cellStyle name="RowTitles1-Detail 4 2 5 2 3 3" xfId="19295"/>
    <cellStyle name="RowTitles1-Detail 4 2 5 2 3 3 2" xfId="19296"/>
    <cellStyle name="RowTitles1-Detail 4 2 5 2 3 3 2 2" xfId="19297"/>
    <cellStyle name="RowTitles1-Detail 4 2 5 2 3 4" xfId="19298"/>
    <cellStyle name="RowTitles1-Detail 4 2 5 2 3 4 2" xfId="19299"/>
    <cellStyle name="RowTitles1-Detail 4 2 5 2 3 5" xfId="19300"/>
    <cellStyle name="RowTitles1-Detail 4 2 5 2 4" xfId="19301"/>
    <cellStyle name="RowTitles1-Detail 4 2 5 2 4 2" xfId="19302"/>
    <cellStyle name="RowTitles1-Detail 4 2 5 2 5" xfId="19303"/>
    <cellStyle name="RowTitles1-Detail 4 2 5 2 5 2" xfId="19304"/>
    <cellStyle name="RowTitles1-Detail 4 2 5 2 5 2 2" xfId="19305"/>
    <cellStyle name="RowTitles1-Detail 4 2 5 2 5 3" xfId="19306"/>
    <cellStyle name="RowTitles1-Detail 4 2 5 2 6" xfId="19307"/>
    <cellStyle name="RowTitles1-Detail 4 2 5 2 6 2" xfId="19308"/>
    <cellStyle name="RowTitles1-Detail 4 2 5 2 6 2 2" xfId="19309"/>
    <cellStyle name="RowTitles1-Detail 4 2 5 3" xfId="19310"/>
    <cellStyle name="RowTitles1-Detail 4 2 5 3 2" xfId="19311"/>
    <cellStyle name="RowTitles1-Detail 4 2 5 3 2 2" xfId="19312"/>
    <cellStyle name="RowTitles1-Detail 4 2 5 3 2 2 2" xfId="19313"/>
    <cellStyle name="RowTitles1-Detail 4 2 5 3 2 2 2 2" xfId="19314"/>
    <cellStyle name="RowTitles1-Detail 4 2 5 3 2 2 3" xfId="19315"/>
    <cellStyle name="RowTitles1-Detail 4 2 5 3 2 3" xfId="19316"/>
    <cellStyle name="RowTitles1-Detail 4 2 5 3 2 3 2" xfId="19317"/>
    <cellStyle name="RowTitles1-Detail 4 2 5 3 2 3 2 2" xfId="19318"/>
    <cellStyle name="RowTitles1-Detail 4 2 5 3 2 4" xfId="19319"/>
    <cellStyle name="RowTitles1-Detail 4 2 5 3 2 4 2" xfId="19320"/>
    <cellStyle name="RowTitles1-Detail 4 2 5 3 2 5" xfId="19321"/>
    <cellStyle name="RowTitles1-Detail 4 2 5 3 3" xfId="19322"/>
    <cellStyle name="RowTitles1-Detail 4 2 5 3 3 2" xfId="19323"/>
    <cellStyle name="RowTitles1-Detail 4 2 5 3 3 2 2" xfId="19324"/>
    <cellStyle name="RowTitles1-Detail 4 2 5 3 3 2 2 2" xfId="19325"/>
    <cellStyle name="RowTitles1-Detail 4 2 5 3 3 2 3" xfId="19326"/>
    <cellStyle name="RowTitles1-Detail 4 2 5 3 3 3" xfId="19327"/>
    <cellStyle name="RowTitles1-Detail 4 2 5 3 3 3 2" xfId="19328"/>
    <cellStyle name="RowTitles1-Detail 4 2 5 3 3 3 2 2" xfId="19329"/>
    <cellStyle name="RowTitles1-Detail 4 2 5 3 3 4" xfId="19330"/>
    <cellStyle name="RowTitles1-Detail 4 2 5 3 3 4 2" xfId="19331"/>
    <cellStyle name="RowTitles1-Detail 4 2 5 3 3 5" xfId="19332"/>
    <cellStyle name="RowTitles1-Detail 4 2 5 3 4" xfId="19333"/>
    <cellStyle name="RowTitles1-Detail 4 2 5 3 4 2" xfId="19334"/>
    <cellStyle name="RowTitles1-Detail 4 2 5 3 5" xfId="19335"/>
    <cellStyle name="RowTitles1-Detail 4 2 5 3 5 2" xfId="19336"/>
    <cellStyle name="RowTitles1-Detail 4 2 5 3 5 2 2" xfId="19337"/>
    <cellStyle name="RowTitles1-Detail 4 2 5 3 6" xfId="19338"/>
    <cellStyle name="RowTitles1-Detail 4 2 5 3 6 2" xfId="19339"/>
    <cellStyle name="RowTitles1-Detail 4 2 5 3 7" xfId="19340"/>
    <cellStyle name="RowTitles1-Detail 4 2 5 4" xfId="19341"/>
    <cellStyle name="RowTitles1-Detail 4 2 5 4 2" xfId="19342"/>
    <cellStyle name="RowTitles1-Detail 4 2 5 4 2 2" xfId="19343"/>
    <cellStyle name="RowTitles1-Detail 4 2 5 4 2 2 2" xfId="19344"/>
    <cellStyle name="RowTitles1-Detail 4 2 5 4 2 2 2 2" xfId="19345"/>
    <cellStyle name="RowTitles1-Detail 4 2 5 4 2 2 3" xfId="19346"/>
    <cellStyle name="RowTitles1-Detail 4 2 5 4 2 3" xfId="19347"/>
    <cellStyle name="RowTitles1-Detail 4 2 5 4 2 3 2" xfId="19348"/>
    <cellStyle name="RowTitles1-Detail 4 2 5 4 2 3 2 2" xfId="19349"/>
    <cellStyle name="RowTitles1-Detail 4 2 5 4 2 4" xfId="19350"/>
    <cellStyle name="RowTitles1-Detail 4 2 5 4 2 4 2" xfId="19351"/>
    <cellStyle name="RowTitles1-Detail 4 2 5 4 2 5" xfId="19352"/>
    <cellStyle name="RowTitles1-Detail 4 2 5 4 3" xfId="19353"/>
    <cellStyle name="RowTitles1-Detail 4 2 5 4 3 2" xfId="19354"/>
    <cellStyle name="RowTitles1-Detail 4 2 5 4 3 2 2" xfId="19355"/>
    <cellStyle name="RowTitles1-Detail 4 2 5 4 3 2 2 2" xfId="19356"/>
    <cellStyle name="RowTitles1-Detail 4 2 5 4 3 2 3" xfId="19357"/>
    <cellStyle name="RowTitles1-Detail 4 2 5 4 3 3" xfId="19358"/>
    <cellStyle name="RowTitles1-Detail 4 2 5 4 3 3 2" xfId="19359"/>
    <cellStyle name="RowTitles1-Detail 4 2 5 4 3 3 2 2" xfId="19360"/>
    <cellStyle name="RowTitles1-Detail 4 2 5 4 3 4" xfId="19361"/>
    <cellStyle name="RowTitles1-Detail 4 2 5 4 3 4 2" xfId="19362"/>
    <cellStyle name="RowTitles1-Detail 4 2 5 4 3 5" xfId="19363"/>
    <cellStyle name="RowTitles1-Detail 4 2 5 4 4" xfId="19364"/>
    <cellStyle name="RowTitles1-Detail 4 2 5 4 4 2" xfId="19365"/>
    <cellStyle name="RowTitles1-Detail 4 2 5 4 5" xfId="19366"/>
    <cellStyle name="RowTitles1-Detail 4 2 5 4 5 2" xfId="19367"/>
    <cellStyle name="RowTitles1-Detail 4 2 5 4 5 2 2" xfId="19368"/>
    <cellStyle name="RowTitles1-Detail 4 2 5 4 5 3" xfId="19369"/>
    <cellStyle name="RowTitles1-Detail 4 2 5 4 6" xfId="19370"/>
    <cellStyle name="RowTitles1-Detail 4 2 5 4 6 2" xfId="19371"/>
    <cellStyle name="RowTitles1-Detail 4 2 5 4 6 2 2" xfId="19372"/>
    <cellStyle name="RowTitles1-Detail 4 2 5 4 7" xfId="19373"/>
    <cellStyle name="RowTitles1-Detail 4 2 5 4 7 2" xfId="19374"/>
    <cellStyle name="RowTitles1-Detail 4 2 5 4 8" xfId="19375"/>
    <cellStyle name="RowTitles1-Detail 4 2 5 5" xfId="19376"/>
    <cellStyle name="RowTitles1-Detail 4 2 5 5 2" xfId="19377"/>
    <cellStyle name="RowTitles1-Detail 4 2 5 5 2 2" xfId="19378"/>
    <cellStyle name="RowTitles1-Detail 4 2 5 5 2 2 2" xfId="19379"/>
    <cellStyle name="RowTitles1-Detail 4 2 5 5 2 2 2 2" xfId="19380"/>
    <cellStyle name="RowTitles1-Detail 4 2 5 5 2 2 3" xfId="19381"/>
    <cellStyle name="RowTitles1-Detail 4 2 5 5 2 3" xfId="19382"/>
    <cellStyle name="RowTitles1-Detail 4 2 5 5 2 3 2" xfId="19383"/>
    <cellStyle name="RowTitles1-Detail 4 2 5 5 2 3 2 2" xfId="19384"/>
    <cellStyle name="RowTitles1-Detail 4 2 5 5 2 4" xfId="19385"/>
    <cellStyle name="RowTitles1-Detail 4 2 5 5 2 4 2" xfId="19386"/>
    <cellStyle name="RowTitles1-Detail 4 2 5 5 2 5" xfId="19387"/>
    <cellStyle name="RowTitles1-Detail 4 2 5 5 3" xfId="19388"/>
    <cellStyle name="RowTitles1-Detail 4 2 5 5 3 2" xfId="19389"/>
    <cellStyle name="RowTitles1-Detail 4 2 5 5 3 2 2" xfId="19390"/>
    <cellStyle name="RowTitles1-Detail 4 2 5 5 3 2 2 2" xfId="19391"/>
    <cellStyle name="RowTitles1-Detail 4 2 5 5 3 2 3" xfId="19392"/>
    <cellStyle name="RowTitles1-Detail 4 2 5 5 3 3" xfId="19393"/>
    <cellStyle name="RowTitles1-Detail 4 2 5 5 3 3 2" xfId="19394"/>
    <cellStyle name="RowTitles1-Detail 4 2 5 5 3 3 2 2" xfId="19395"/>
    <cellStyle name="RowTitles1-Detail 4 2 5 5 3 4" xfId="19396"/>
    <cellStyle name="RowTitles1-Detail 4 2 5 5 3 4 2" xfId="19397"/>
    <cellStyle name="RowTitles1-Detail 4 2 5 5 3 5" xfId="19398"/>
    <cellStyle name="RowTitles1-Detail 4 2 5 5 4" xfId="19399"/>
    <cellStyle name="RowTitles1-Detail 4 2 5 5 4 2" xfId="19400"/>
    <cellStyle name="RowTitles1-Detail 4 2 5 5 4 2 2" xfId="19401"/>
    <cellStyle name="RowTitles1-Detail 4 2 5 5 4 3" xfId="19402"/>
    <cellStyle name="RowTitles1-Detail 4 2 5 5 5" xfId="19403"/>
    <cellStyle name="RowTitles1-Detail 4 2 5 5 5 2" xfId="19404"/>
    <cellStyle name="RowTitles1-Detail 4 2 5 5 5 2 2" xfId="19405"/>
    <cellStyle name="RowTitles1-Detail 4 2 5 5 6" xfId="19406"/>
    <cellStyle name="RowTitles1-Detail 4 2 5 5 6 2" xfId="19407"/>
    <cellStyle name="RowTitles1-Detail 4 2 5 5 7" xfId="19408"/>
    <cellStyle name="RowTitles1-Detail 4 2 5 6" xfId="19409"/>
    <cellStyle name="RowTitles1-Detail 4 2 5 6 2" xfId="19410"/>
    <cellStyle name="RowTitles1-Detail 4 2 5 6 2 2" xfId="19411"/>
    <cellStyle name="RowTitles1-Detail 4 2 5 6 2 2 2" xfId="19412"/>
    <cellStyle name="RowTitles1-Detail 4 2 5 6 2 2 2 2" xfId="19413"/>
    <cellStyle name="RowTitles1-Detail 4 2 5 6 2 2 3" xfId="19414"/>
    <cellStyle name="RowTitles1-Detail 4 2 5 6 2 3" xfId="19415"/>
    <cellStyle name="RowTitles1-Detail 4 2 5 6 2 3 2" xfId="19416"/>
    <cellStyle name="RowTitles1-Detail 4 2 5 6 2 3 2 2" xfId="19417"/>
    <cellStyle name="RowTitles1-Detail 4 2 5 6 2 4" xfId="19418"/>
    <cellStyle name="RowTitles1-Detail 4 2 5 6 2 4 2" xfId="19419"/>
    <cellStyle name="RowTitles1-Detail 4 2 5 6 2 5" xfId="19420"/>
    <cellStyle name="RowTitles1-Detail 4 2 5 6 3" xfId="19421"/>
    <cellStyle name="RowTitles1-Detail 4 2 5 6 3 2" xfId="19422"/>
    <cellStyle name="RowTitles1-Detail 4 2 5 6 3 2 2" xfId="19423"/>
    <cellStyle name="RowTitles1-Detail 4 2 5 6 3 2 2 2" xfId="19424"/>
    <cellStyle name="RowTitles1-Detail 4 2 5 6 3 2 3" xfId="19425"/>
    <cellStyle name="RowTitles1-Detail 4 2 5 6 3 3" xfId="19426"/>
    <cellStyle name="RowTitles1-Detail 4 2 5 6 3 3 2" xfId="19427"/>
    <cellStyle name="RowTitles1-Detail 4 2 5 6 3 3 2 2" xfId="19428"/>
    <cellStyle name="RowTitles1-Detail 4 2 5 6 3 4" xfId="19429"/>
    <cellStyle name="RowTitles1-Detail 4 2 5 6 3 4 2" xfId="19430"/>
    <cellStyle name="RowTitles1-Detail 4 2 5 6 3 5" xfId="19431"/>
    <cellStyle name="RowTitles1-Detail 4 2 5 6 4" xfId="19432"/>
    <cellStyle name="RowTitles1-Detail 4 2 5 6 4 2" xfId="19433"/>
    <cellStyle name="RowTitles1-Detail 4 2 5 6 4 2 2" xfId="19434"/>
    <cellStyle name="RowTitles1-Detail 4 2 5 6 4 3" xfId="19435"/>
    <cellStyle name="RowTitles1-Detail 4 2 5 6 5" xfId="19436"/>
    <cellStyle name="RowTitles1-Detail 4 2 5 6 5 2" xfId="19437"/>
    <cellStyle name="RowTitles1-Detail 4 2 5 6 5 2 2" xfId="19438"/>
    <cellStyle name="RowTitles1-Detail 4 2 5 6 6" xfId="19439"/>
    <cellStyle name="RowTitles1-Detail 4 2 5 6 6 2" xfId="19440"/>
    <cellStyle name="RowTitles1-Detail 4 2 5 6 7" xfId="19441"/>
    <cellStyle name="RowTitles1-Detail 4 2 5 7" xfId="19442"/>
    <cellStyle name="RowTitles1-Detail 4 2 5 7 2" xfId="19443"/>
    <cellStyle name="RowTitles1-Detail 4 2 5 7 2 2" xfId="19444"/>
    <cellStyle name="RowTitles1-Detail 4 2 5 7 2 2 2" xfId="19445"/>
    <cellStyle name="RowTitles1-Detail 4 2 5 7 2 3" xfId="19446"/>
    <cellStyle name="RowTitles1-Detail 4 2 5 7 3" xfId="19447"/>
    <cellStyle name="RowTitles1-Detail 4 2 5 7 3 2" xfId="19448"/>
    <cellStyle name="RowTitles1-Detail 4 2 5 7 3 2 2" xfId="19449"/>
    <cellStyle name="RowTitles1-Detail 4 2 5 7 4" xfId="19450"/>
    <cellStyle name="RowTitles1-Detail 4 2 5 7 4 2" xfId="19451"/>
    <cellStyle name="RowTitles1-Detail 4 2 5 7 5" xfId="19452"/>
    <cellStyle name="RowTitles1-Detail 4 2 5 8" xfId="19453"/>
    <cellStyle name="RowTitles1-Detail 4 2 5 8 2" xfId="19454"/>
    <cellStyle name="RowTitles1-Detail 4 2 5 9" xfId="19455"/>
    <cellStyle name="RowTitles1-Detail 4 2 5 9 2" xfId="19456"/>
    <cellStyle name="RowTitles1-Detail 4 2 5 9 2 2" xfId="19457"/>
    <cellStyle name="RowTitles1-Detail 4 2 5_STUD aligned by INSTIT" xfId="19458"/>
    <cellStyle name="RowTitles1-Detail 4 2 6" xfId="19459"/>
    <cellStyle name="RowTitles1-Detail 4 2 6 2" xfId="19460"/>
    <cellStyle name="RowTitles1-Detail 4 2 6 2 2" xfId="19461"/>
    <cellStyle name="RowTitles1-Detail 4 2 6 2 2 2" xfId="19462"/>
    <cellStyle name="RowTitles1-Detail 4 2 6 2 2 2 2" xfId="19463"/>
    <cellStyle name="RowTitles1-Detail 4 2 6 2 2 3" xfId="19464"/>
    <cellStyle name="RowTitles1-Detail 4 2 6 2 3" xfId="19465"/>
    <cellStyle name="RowTitles1-Detail 4 2 6 2 3 2" xfId="19466"/>
    <cellStyle name="RowTitles1-Detail 4 2 6 2 3 2 2" xfId="19467"/>
    <cellStyle name="RowTitles1-Detail 4 2 6 2 4" xfId="19468"/>
    <cellStyle name="RowTitles1-Detail 4 2 6 2 4 2" xfId="19469"/>
    <cellStyle name="RowTitles1-Detail 4 2 6 2 5" xfId="19470"/>
    <cellStyle name="RowTitles1-Detail 4 2 6 3" xfId="19471"/>
    <cellStyle name="RowTitles1-Detail 4 2 6 3 2" xfId="19472"/>
    <cellStyle name="RowTitles1-Detail 4 2 6 3 2 2" xfId="19473"/>
    <cellStyle name="RowTitles1-Detail 4 2 6 3 2 2 2" xfId="19474"/>
    <cellStyle name="RowTitles1-Detail 4 2 6 3 2 3" xfId="19475"/>
    <cellStyle name="RowTitles1-Detail 4 2 6 3 3" xfId="19476"/>
    <cellStyle name="RowTitles1-Detail 4 2 6 3 3 2" xfId="19477"/>
    <cellStyle name="RowTitles1-Detail 4 2 6 3 3 2 2" xfId="19478"/>
    <cellStyle name="RowTitles1-Detail 4 2 6 3 4" xfId="19479"/>
    <cellStyle name="RowTitles1-Detail 4 2 6 3 4 2" xfId="19480"/>
    <cellStyle name="RowTitles1-Detail 4 2 6 3 5" xfId="19481"/>
    <cellStyle name="RowTitles1-Detail 4 2 6 4" xfId="19482"/>
    <cellStyle name="RowTitles1-Detail 4 2 6 4 2" xfId="19483"/>
    <cellStyle name="RowTitles1-Detail 4 2 6 5" xfId="19484"/>
    <cellStyle name="RowTitles1-Detail 4 2 6 5 2" xfId="19485"/>
    <cellStyle name="RowTitles1-Detail 4 2 6 5 2 2" xfId="19486"/>
    <cellStyle name="RowTitles1-Detail 4 2 6 5 3" xfId="19487"/>
    <cellStyle name="RowTitles1-Detail 4 2 6 6" xfId="19488"/>
    <cellStyle name="RowTitles1-Detail 4 2 6 6 2" xfId="19489"/>
    <cellStyle name="RowTitles1-Detail 4 2 6 6 2 2" xfId="19490"/>
    <cellStyle name="RowTitles1-Detail 4 2 7" xfId="19491"/>
    <cellStyle name="RowTitles1-Detail 4 2 7 2" xfId="19492"/>
    <cellStyle name="RowTitles1-Detail 4 2 7 2 2" xfId="19493"/>
    <cellStyle name="RowTitles1-Detail 4 2 7 2 2 2" xfId="19494"/>
    <cellStyle name="RowTitles1-Detail 4 2 7 2 2 2 2" xfId="19495"/>
    <cellStyle name="RowTitles1-Detail 4 2 7 2 2 3" xfId="19496"/>
    <cellStyle name="RowTitles1-Detail 4 2 7 2 3" xfId="19497"/>
    <cellStyle name="RowTitles1-Detail 4 2 7 2 3 2" xfId="19498"/>
    <cellStyle name="RowTitles1-Detail 4 2 7 2 3 2 2" xfId="19499"/>
    <cellStyle name="RowTitles1-Detail 4 2 7 2 4" xfId="19500"/>
    <cellStyle name="RowTitles1-Detail 4 2 7 2 4 2" xfId="19501"/>
    <cellStyle name="RowTitles1-Detail 4 2 7 2 5" xfId="19502"/>
    <cellStyle name="RowTitles1-Detail 4 2 7 3" xfId="19503"/>
    <cellStyle name="RowTitles1-Detail 4 2 7 3 2" xfId="19504"/>
    <cellStyle name="RowTitles1-Detail 4 2 7 3 2 2" xfId="19505"/>
    <cellStyle name="RowTitles1-Detail 4 2 7 3 2 2 2" xfId="19506"/>
    <cellStyle name="RowTitles1-Detail 4 2 7 3 2 3" xfId="19507"/>
    <cellStyle name="RowTitles1-Detail 4 2 7 3 3" xfId="19508"/>
    <cellStyle name="RowTitles1-Detail 4 2 7 3 3 2" xfId="19509"/>
    <cellStyle name="RowTitles1-Detail 4 2 7 3 3 2 2" xfId="19510"/>
    <cellStyle name="RowTitles1-Detail 4 2 7 3 4" xfId="19511"/>
    <cellStyle name="RowTitles1-Detail 4 2 7 3 4 2" xfId="19512"/>
    <cellStyle name="RowTitles1-Detail 4 2 7 3 5" xfId="19513"/>
    <cellStyle name="RowTitles1-Detail 4 2 7 4" xfId="19514"/>
    <cellStyle name="RowTitles1-Detail 4 2 7 4 2" xfId="19515"/>
    <cellStyle name="RowTitles1-Detail 4 2 7 5" xfId="19516"/>
    <cellStyle name="RowTitles1-Detail 4 2 7 5 2" xfId="19517"/>
    <cellStyle name="RowTitles1-Detail 4 2 7 5 2 2" xfId="19518"/>
    <cellStyle name="RowTitles1-Detail 4 2 7 6" xfId="19519"/>
    <cellStyle name="RowTitles1-Detail 4 2 7 6 2" xfId="19520"/>
    <cellStyle name="RowTitles1-Detail 4 2 7 7" xfId="19521"/>
    <cellStyle name="RowTitles1-Detail 4 2 8" xfId="19522"/>
    <cellStyle name="RowTitles1-Detail 4 2 8 2" xfId="19523"/>
    <cellStyle name="RowTitles1-Detail 4 2 8 2 2" xfId="19524"/>
    <cellStyle name="RowTitles1-Detail 4 2 8 2 2 2" xfId="19525"/>
    <cellStyle name="RowTitles1-Detail 4 2 8 2 2 2 2" xfId="19526"/>
    <cellStyle name="RowTitles1-Detail 4 2 8 2 2 3" xfId="19527"/>
    <cellStyle name="RowTitles1-Detail 4 2 8 2 3" xfId="19528"/>
    <cellStyle name="RowTitles1-Detail 4 2 8 2 3 2" xfId="19529"/>
    <cellStyle name="RowTitles1-Detail 4 2 8 2 3 2 2" xfId="19530"/>
    <cellStyle name="RowTitles1-Detail 4 2 8 2 4" xfId="19531"/>
    <cellStyle name="RowTitles1-Detail 4 2 8 2 4 2" xfId="19532"/>
    <cellStyle name="RowTitles1-Detail 4 2 8 2 5" xfId="19533"/>
    <cellStyle name="RowTitles1-Detail 4 2 8 3" xfId="19534"/>
    <cellStyle name="RowTitles1-Detail 4 2 8 3 2" xfId="19535"/>
    <cellStyle name="RowTitles1-Detail 4 2 8 3 2 2" xfId="19536"/>
    <cellStyle name="RowTitles1-Detail 4 2 8 3 2 2 2" xfId="19537"/>
    <cellStyle name="RowTitles1-Detail 4 2 8 3 2 3" xfId="19538"/>
    <cellStyle name="RowTitles1-Detail 4 2 8 3 3" xfId="19539"/>
    <cellStyle name="RowTitles1-Detail 4 2 8 3 3 2" xfId="19540"/>
    <cellStyle name="RowTitles1-Detail 4 2 8 3 3 2 2" xfId="19541"/>
    <cellStyle name="RowTitles1-Detail 4 2 8 3 4" xfId="19542"/>
    <cellStyle name="RowTitles1-Detail 4 2 8 3 4 2" xfId="19543"/>
    <cellStyle name="RowTitles1-Detail 4 2 8 3 5" xfId="19544"/>
    <cellStyle name="RowTitles1-Detail 4 2 8 4" xfId="19545"/>
    <cellStyle name="RowTitles1-Detail 4 2 8 4 2" xfId="19546"/>
    <cellStyle name="RowTitles1-Detail 4 2 8 5" xfId="19547"/>
    <cellStyle name="RowTitles1-Detail 4 2 8 5 2" xfId="19548"/>
    <cellStyle name="RowTitles1-Detail 4 2 8 5 2 2" xfId="19549"/>
    <cellStyle name="RowTitles1-Detail 4 2 8 5 3" xfId="19550"/>
    <cellStyle name="RowTitles1-Detail 4 2 8 6" xfId="19551"/>
    <cellStyle name="RowTitles1-Detail 4 2 8 6 2" xfId="19552"/>
    <cellStyle name="RowTitles1-Detail 4 2 8 6 2 2" xfId="19553"/>
    <cellStyle name="RowTitles1-Detail 4 2 8 7" xfId="19554"/>
    <cellStyle name="RowTitles1-Detail 4 2 8 7 2" xfId="19555"/>
    <cellStyle name="RowTitles1-Detail 4 2 8 8" xfId="19556"/>
    <cellStyle name="RowTitles1-Detail 4 2 9" xfId="19557"/>
    <cellStyle name="RowTitles1-Detail 4 2 9 2" xfId="19558"/>
    <cellStyle name="RowTitles1-Detail 4 2 9 2 2" xfId="19559"/>
    <cellStyle name="RowTitles1-Detail 4 2 9 2 2 2" xfId="19560"/>
    <cellStyle name="RowTitles1-Detail 4 2 9 2 2 2 2" xfId="19561"/>
    <cellStyle name="RowTitles1-Detail 4 2 9 2 2 3" xfId="19562"/>
    <cellStyle name="RowTitles1-Detail 4 2 9 2 3" xfId="19563"/>
    <cellStyle name="RowTitles1-Detail 4 2 9 2 3 2" xfId="19564"/>
    <cellStyle name="RowTitles1-Detail 4 2 9 2 3 2 2" xfId="19565"/>
    <cellStyle name="RowTitles1-Detail 4 2 9 2 4" xfId="19566"/>
    <cellStyle name="RowTitles1-Detail 4 2 9 2 4 2" xfId="19567"/>
    <cellStyle name="RowTitles1-Detail 4 2 9 2 5" xfId="19568"/>
    <cellStyle name="RowTitles1-Detail 4 2 9 3" xfId="19569"/>
    <cellStyle name="RowTitles1-Detail 4 2 9 3 2" xfId="19570"/>
    <cellStyle name="RowTitles1-Detail 4 2 9 3 2 2" xfId="19571"/>
    <cellStyle name="RowTitles1-Detail 4 2 9 3 2 2 2" xfId="19572"/>
    <cellStyle name="RowTitles1-Detail 4 2 9 3 2 3" xfId="19573"/>
    <cellStyle name="RowTitles1-Detail 4 2 9 3 3" xfId="19574"/>
    <cellStyle name="RowTitles1-Detail 4 2 9 3 3 2" xfId="19575"/>
    <cellStyle name="RowTitles1-Detail 4 2 9 3 3 2 2" xfId="19576"/>
    <cellStyle name="RowTitles1-Detail 4 2 9 3 4" xfId="19577"/>
    <cellStyle name="RowTitles1-Detail 4 2 9 3 4 2" xfId="19578"/>
    <cellStyle name="RowTitles1-Detail 4 2 9 3 5" xfId="19579"/>
    <cellStyle name="RowTitles1-Detail 4 2 9 4" xfId="19580"/>
    <cellStyle name="RowTitles1-Detail 4 2 9 4 2" xfId="19581"/>
    <cellStyle name="RowTitles1-Detail 4 2 9 4 2 2" xfId="19582"/>
    <cellStyle name="RowTitles1-Detail 4 2 9 4 3" xfId="19583"/>
    <cellStyle name="RowTitles1-Detail 4 2 9 5" xfId="19584"/>
    <cellStyle name="RowTitles1-Detail 4 2 9 5 2" xfId="19585"/>
    <cellStyle name="RowTitles1-Detail 4 2 9 5 2 2" xfId="19586"/>
    <cellStyle name="RowTitles1-Detail 4 2 9 6" xfId="19587"/>
    <cellStyle name="RowTitles1-Detail 4 2 9 6 2" xfId="19588"/>
    <cellStyle name="RowTitles1-Detail 4 2 9 7" xfId="19589"/>
    <cellStyle name="RowTitles1-Detail 4 2_STUD aligned by INSTIT" xfId="19590"/>
    <cellStyle name="RowTitles1-Detail 4 3" xfId="19591"/>
    <cellStyle name="RowTitles1-Detail 4 3 10" xfId="19592"/>
    <cellStyle name="RowTitles1-Detail 4 3 10 2" xfId="19593"/>
    <cellStyle name="RowTitles1-Detail 4 3 10 2 2" xfId="19594"/>
    <cellStyle name="RowTitles1-Detail 4 3 10 2 2 2" xfId="19595"/>
    <cellStyle name="RowTitles1-Detail 4 3 10 2 3" xfId="19596"/>
    <cellStyle name="RowTitles1-Detail 4 3 10 3" xfId="19597"/>
    <cellStyle name="RowTitles1-Detail 4 3 10 3 2" xfId="19598"/>
    <cellStyle name="RowTitles1-Detail 4 3 10 3 2 2" xfId="19599"/>
    <cellStyle name="RowTitles1-Detail 4 3 10 4" xfId="19600"/>
    <cellStyle name="RowTitles1-Detail 4 3 10 4 2" xfId="19601"/>
    <cellStyle name="RowTitles1-Detail 4 3 10 5" xfId="19602"/>
    <cellStyle name="RowTitles1-Detail 4 3 11" xfId="19603"/>
    <cellStyle name="RowTitles1-Detail 4 3 11 2" xfId="19604"/>
    <cellStyle name="RowTitles1-Detail 4 3 12" xfId="19605"/>
    <cellStyle name="RowTitles1-Detail 4 3 12 2" xfId="19606"/>
    <cellStyle name="RowTitles1-Detail 4 3 12 2 2" xfId="19607"/>
    <cellStyle name="RowTitles1-Detail 4 3 2" xfId="19608"/>
    <cellStyle name="RowTitles1-Detail 4 3 2 2" xfId="19609"/>
    <cellStyle name="RowTitles1-Detail 4 3 2 2 2" xfId="19610"/>
    <cellStyle name="RowTitles1-Detail 4 3 2 2 2 2" xfId="19611"/>
    <cellStyle name="RowTitles1-Detail 4 3 2 2 2 2 2" xfId="19612"/>
    <cellStyle name="RowTitles1-Detail 4 3 2 2 2 2 2 2" xfId="19613"/>
    <cellStyle name="RowTitles1-Detail 4 3 2 2 2 2 3" xfId="19614"/>
    <cellStyle name="RowTitles1-Detail 4 3 2 2 2 3" xfId="19615"/>
    <cellStyle name="RowTitles1-Detail 4 3 2 2 2 3 2" xfId="19616"/>
    <cellStyle name="RowTitles1-Detail 4 3 2 2 2 3 2 2" xfId="19617"/>
    <cellStyle name="RowTitles1-Detail 4 3 2 2 2 4" xfId="19618"/>
    <cellStyle name="RowTitles1-Detail 4 3 2 2 2 4 2" xfId="19619"/>
    <cellStyle name="RowTitles1-Detail 4 3 2 2 2 5" xfId="19620"/>
    <cellStyle name="RowTitles1-Detail 4 3 2 2 3" xfId="19621"/>
    <cellStyle name="RowTitles1-Detail 4 3 2 2 3 2" xfId="19622"/>
    <cellStyle name="RowTitles1-Detail 4 3 2 2 3 2 2" xfId="19623"/>
    <cellStyle name="RowTitles1-Detail 4 3 2 2 3 2 2 2" xfId="19624"/>
    <cellStyle name="RowTitles1-Detail 4 3 2 2 3 2 3" xfId="19625"/>
    <cellStyle name="RowTitles1-Detail 4 3 2 2 3 3" xfId="19626"/>
    <cellStyle name="RowTitles1-Detail 4 3 2 2 3 3 2" xfId="19627"/>
    <cellStyle name="RowTitles1-Detail 4 3 2 2 3 3 2 2" xfId="19628"/>
    <cellStyle name="RowTitles1-Detail 4 3 2 2 3 4" xfId="19629"/>
    <cellStyle name="RowTitles1-Detail 4 3 2 2 3 4 2" xfId="19630"/>
    <cellStyle name="RowTitles1-Detail 4 3 2 2 3 5" xfId="19631"/>
    <cellStyle name="RowTitles1-Detail 4 3 2 2 4" xfId="19632"/>
    <cellStyle name="RowTitles1-Detail 4 3 2 2 4 2" xfId="19633"/>
    <cellStyle name="RowTitles1-Detail 4 3 2 2 5" xfId="19634"/>
    <cellStyle name="RowTitles1-Detail 4 3 2 2 5 2" xfId="19635"/>
    <cellStyle name="RowTitles1-Detail 4 3 2 2 5 2 2" xfId="19636"/>
    <cellStyle name="RowTitles1-Detail 4 3 2 3" xfId="19637"/>
    <cellStyle name="RowTitles1-Detail 4 3 2 3 2" xfId="19638"/>
    <cellStyle name="RowTitles1-Detail 4 3 2 3 2 2" xfId="19639"/>
    <cellStyle name="RowTitles1-Detail 4 3 2 3 2 2 2" xfId="19640"/>
    <cellStyle name="RowTitles1-Detail 4 3 2 3 2 2 2 2" xfId="19641"/>
    <cellStyle name="RowTitles1-Detail 4 3 2 3 2 2 3" xfId="19642"/>
    <cellStyle name="RowTitles1-Detail 4 3 2 3 2 3" xfId="19643"/>
    <cellStyle name="RowTitles1-Detail 4 3 2 3 2 3 2" xfId="19644"/>
    <cellStyle name="RowTitles1-Detail 4 3 2 3 2 3 2 2" xfId="19645"/>
    <cellStyle name="RowTitles1-Detail 4 3 2 3 2 4" xfId="19646"/>
    <cellStyle name="RowTitles1-Detail 4 3 2 3 2 4 2" xfId="19647"/>
    <cellStyle name="RowTitles1-Detail 4 3 2 3 2 5" xfId="19648"/>
    <cellStyle name="RowTitles1-Detail 4 3 2 3 3" xfId="19649"/>
    <cellStyle name="RowTitles1-Detail 4 3 2 3 3 2" xfId="19650"/>
    <cellStyle name="RowTitles1-Detail 4 3 2 3 3 2 2" xfId="19651"/>
    <cellStyle name="RowTitles1-Detail 4 3 2 3 3 2 2 2" xfId="19652"/>
    <cellStyle name="RowTitles1-Detail 4 3 2 3 3 2 3" xfId="19653"/>
    <cellStyle name="RowTitles1-Detail 4 3 2 3 3 3" xfId="19654"/>
    <cellStyle name="RowTitles1-Detail 4 3 2 3 3 3 2" xfId="19655"/>
    <cellStyle name="RowTitles1-Detail 4 3 2 3 3 3 2 2" xfId="19656"/>
    <cellStyle name="RowTitles1-Detail 4 3 2 3 3 4" xfId="19657"/>
    <cellStyle name="RowTitles1-Detail 4 3 2 3 3 4 2" xfId="19658"/>
    <cellStyle name="RowTitles1-Detail 4 3 2 3 3 5" xfId="19659"/>
    <cellStyle name="RowTitles1-Detail 4 3 2 3 4" xfId="19660"/>
    <cellStyle name="RowTitles1-Detail 4 3 2 3 4 2" xfId="19661"/>
    <cellStyle name="RowTitles1-Detail 4 3 2 3 5" xfId="19662"/>
    <cellStyle name="RowTitles1-Detail 4 3 2 3 5 2" xfId="19663"/>
    <cellStyle name="RowTitles1-Detail 4 3 2 3 5 2 2" xfId="19664"/>
    <cellStyle name="RowTitles1-Detail 4 3 2 3 5 3" xfId="19665"/>
    <cellStyle name="RowTitles1-Detail 4 3 2 3 6" xfId="19666"/>
    <cellStyle name="RowTitles1-Detail 4 3 2 3 6 2" xfId="19667"/>
    <cellStyle name="RowTitles1-Detail 4 3 2 3 6 2 2" xfId="19668"/>
    <cellStyle name="RowTitles1-Detail 4 3 2 3 7" xfId="19669"/>
    <cellStyle name="RowTitles1-Detail 4 3 2 3 7 2" xfId="19670"/>
    <cellStyle name="RowTitles1-Detail 4 3 2 3 8" xfId="19671"/>
    <cellStyle name="RowTitles1-Detail 4 3 2 4" xfId="19672"/>
    <cellStyle name="RowTitles1-Detail 4 3 2 4 2" xfId="19673"/>
    <cellStyle name="RowTitles1-Detail 4 3 2 4 2 2" xfId="19674"/>
    <cellStyle name="RowTitles1-Detail 4 3 2 4 2 2 2" xfId="19675"/>
    <cellStyle name="RowTitles1-Detail 4 3 2 4 2 2 2 2" xfId="19676"/>
    <cellStyle name="RowTitles1-Detail 4 3 2 4 2 2 3" xfId="19677"/>
    <cellStyle name="RowTitles1-Detail 4 3 2 4 2 3" xfId="19678"/>
    <cellStyle name="RowTitles1-Detail 4 3 2 4 2 3 2" xfId="19679"/>
    <cellStyle name="RowTitles1-Detail 4 3 2 4 2 3 2 2" xfId="19680"/>
    <cellStyle name="RowTitles1-Detail 4 3 2 4 2 4" xfId="19681"/>
    <cellStyle name="RowTitles1-Detail 4 3 2 4 2 4 2" xfId="19682"/>
    <cellStyle name="RowTitles1-Detail 4 3 2 4 2 5" xfId="19683"/>
    <cellStyle name="RowTitles1-Detail 4 3 2 4 3" xfId="19684"/>
    <cellStyle name="RowTitles1-Detail 4 3 2 4 3 2" xfId="19685"/>
    <cellStyle name="RowTitles1-Detail 4 3 2 4 3 2 2" xfId="19686"/>
    <cellStyle name="RowTitles1-Detail 4 3 2 4 3 2 2 2" xfId="19687"/>
    <cellStyle name="RowTitles1-Detail 4 3 2 4 3 2 3" xfId="19688"/>
    <cellStyle name="RowTitles1-Detail 4 3 2 4 3 3" xfId="19689"/>
    <cellStyle name="RowTitles1-Detail 4 3 2 4 3 3 2" xfId="19690"/>
    <cellStyle name="RowTitles1-Detail 4 3 2 4 3 3 2 2" xfId="19691"/>
    <cellStyle name="RowTitles1-Detail 4 3 2 4 3 4" xfId="19692"/>
    <cellStyle name="RowTitles1-Detail 4 3 2 4 3 4 2" xfId="19693"/>
    <cellStyle name="RowTitles1-Detail 4 3 2 4 3 5" xfId="19694"/>
    <cellStyle name="RowTitles1-Detail 4 3 2 4 4" xfId="19695"/>
    <cellStyle name="RowTitles1-Detail 4 3 2 4 4 2" xfId="19696"/>
    <cellStyle name="RowTitles1-Detail 4 3 2 4 4 2 2" xfId="19697"/>
    <cellStyle name="RowTitles1-Detail 4 3 2 4 4 3" xfId="19698"/>
    <cellStyle name="RowTitles1-Detail 4 3 2 4 5" xfId="19699"/>
    <cellStyle name="RowTitles1-Detail 4 3 2 4 5 2" xfId="19700"/>
    <cellStyle name="RowTitles1-Detail 4 3 2 4 5 2 2" xfId="19701"/>
    <cellStyle name="RowTitles1-Detail 4 3 2 4 6" xfId="19702"/>
    <cellStyle name="RowTitles1-Detail 4 3 2 4 6 2" xfId="19703"/>
    <cellStyle name="RowTitles1-Detail 4 3 2 4 7" xfId="19704"/>
    <cellStyle name="RowTitles1-Detail 4 3 2 5" xfId="19705"/>
    <cellStyle name="RowTitles1-Detail 4 3 2 5 2" xfId="19706"/>
    <cellStyle name="RowTitles1-Detail 4 3 2 5 2 2" xfId="19707"/>
    <cellStyle name="RowTitles1-Detail 4 3 2 5 2 2 2" xfId="19708"/>
    <cellStyle name="RowTitles1-Detail 4 3 2 5 2 2 2 2" xfId="19709"/>
    <cellStyle name="RowTitles1-Detail 4 3 2 5 2 2 3" xfId="19710"/>
    <cellStyle name="RowTitles1-Detail 4 3 2 5 2 3" xfId="19711"/>
    <cellStyle name="RowTitles1-Detail 4 3 2 5 2 3 2" xfId="19712"/>
    <cellStyle name="RowTitles1-Detail 4 3 2 5 2 3 2 2" xfId="19713"/>
    <cellStyle name="RowTitles1-Detail 4 3 2 5 2 4" xfId="19714"/>
    <cellStyle name="RowTitles1-Detail 4 3 2 5 2 4 2" xfId="19715"/>
    <cellStyle name="RowTitles1-Detail 4 3 2 5 2 5" xfId="19716"/>
    <cellStyle name="RowTitles1-Detail 4 3 2 5 3" xfId="19717"/>
    <cellStyle name="RowTitles1-Detail 4 3 2 5 3 2" xfId="19718"/>
    <cellStyle name="RowTitles1-Detail 4 3 2 5 3 2 2" xfId="19719"/>
    <cellStyle name="RowTitles1-Detail 4 3 2 5 3 2 2 2" xfId="19720"/>
    <cellStyle name="RowTitles1-Detail 4 3 2 5 3 2 3" xfId="19721"/>
    <cellStyle name="RowTitles1-Detail 4 3 2 5 3 3" xfId="19722"/>
    <cellStyle name="RowTitles1-Detail 4 3 2 5 3 3 2" xfId="19723"/>
    <cellStyle name="RowTitles1-Detail 4 3 2 5 3 3 2 2" xfId="19724"/>
    <cellStyle name="RowTitles1-Detail 4 3 2 5 3 4" xfId="19725"/>
    <cellStyle name="RowTitles1-Detail 4 3 2 5 3 4 2" xfId="19726"/>
    <cellStyle name="RowTitles1-Detail 4 3 2 5 3 5" xfId="19727"/>
    <cellStyle name="RowTitles1-Detail 4 3 2 5 4" xfId="19728"/>
    <cellStyle name="RowTitles1-Detail 4 3 2 5 4 2" xfId="19729"/>
    <cellStyle name="RowTitles1-Detail 4 3 2 5 4 2 2" xfId="19730"/>
    <cellStyle name="RowTitles1-Detail 4 3 2 5 4 3" xfId="19731"/>
    <cellStyle name="RowTitles1-Detail 4 3 2 5 5" xfId="19732"/>
    <cellStyle name="RowTitles1-Detail 4 3 2 5 5 2" xfId="19733"/>
    <cellStyle name="RowTitles1-Detail 4 3 2 5 5 2 2" xfId="19734"/>
    <cellStyle name="RowTitles1-Detail 4 3 2 5 6" xfId="19735"/>
    <cellStyle name="RowTitles1-Detail 4 3 2 5 6 2" xfId="19736"/>
    <cellStyle name="RowTitles1-Detail 4 3 2 5 7" xfId="19737"/>
    <cellStyle name="RowTitles1-Detail 4 3 2 6" xfId="19738"/>
    <cellStyle name="RowTitles1-Detail 4 3 2 6 2" xfId="19739"/>
    <cellStyle name="RowTitles1-Detail 4 3 2 6 2 2" xfId="19740"/>
    <cellStyle name="RowTitles1-Detail 4 3 2 6 2 2 2" xfId="19741"/>
    <cellStyle name="RowTitles1-Detail 4 3 2 6 2 2 2 2" xfId="19742"/>
    <cellStyle name="RowTitles1-Detail 4 3 2 6 2 2 3" xfId="19743"/>
    <cellStyle name="RowTitles1-Detail 4 3 2 6 2 3" xfId="19744"/>
    <cellStyle name="RowTitles1-Detail 4 3 2 6 2 3 2" xfId="19745"/>
    <cellStyle name="RowTitles1-Detail 4 3 2 6 2 3 2 2" xfId="19746"/>
    <cellStyle name="RowTitles1-Detail 4 3 2 6 2 4" xfId="19747"/>
    <cellStyle name="RowTitles1-Detail 4 3 2 6 2 4 2" xfId="19748"/>
    <cellStyle name="RowTitles1-Detail 4 3 2 6 2 5" xfId="19749"/>
    <cellStyle name="RowTitles1-Detail 4 3 2 6 3" xfId="19750"/>
    <cellStyle name="RowTitles1-Detail 4 3 2 6 3 2" xfId="19751"/>
    <cellStyle name="RowTitles1-Detail 4 3 2 6 3 2 2" xfId="19752"/>
    <cellStyle name="RowTitles1-Detail 4 3 2 6 3 2 2 2" xfId="19753"/>
    <cellStyle name="RowTitles1-Detail 4 3 2 6 3 2 3" xfId="19754"/>
    <cellStyle name="RowTitles1-Detail 4 3 2 6 3 3" xfId="19755"/>
    <cellStyle name="RowTitles1-Detail 4 3 2 6 3 3 2" xfId="19756"/>
    <cellStyle name="RowTitles1-Detail 4 3 2 6 3 3 2 2" xfId="19757"/>
    <cellStyle name="RowTitles1-Detail 4 3 2 6 3 4" xfId="19758"/>
    <cellStyle name="RowTitles1-Detail 4 3 2 6 3 4 2" xfId="19759"/>
    <cellStyle name="RowTitles1-Detail 4 3 2 6 3 5" xfId="19760"/>
    <cellStyle name="RowTitles1-Detail 4 3 2 6 4" xfId="19761"/>
    <cellStyle name="RowTitles1-Detail 4 3 2 6 4 2" xfId="19762"/>
    <cellStyle name="RowTitles1-Detail 4 3 2 6 4 2 2" xfId="19763"/>
    <cellStyle name="RowTitles1-Detail 4 3 2 6 4 3" xfId="19764"/>
    <cellStyle name="RowTitles1-Detail 4 3 2 6 5" xfId="19765"/>
    <cellStyle name="RowTitles1-Detail 4 3 2 6 5 2" xfId="19766"/>
    <cellStyle name="RowTitles1-Detail 4 3 2 6 5 2 2" xfId="19767"/>
    <cellStyle name="RowTitles1-Detail 4 3 2 6 6" xfId="19768"/>
    <cellStyle name="RowTitles1-Detail 4 3 2 6 6 2" xfId="19769"/>
    <cellStyle name="RowTitles1-Detail 4 3 2 6 7" xfId="19770"/>
    <cellStyle name="RowTitles1-Detail 4 3 2 7" xfId="19771"/>
    <cellStyle name="RowTitles1-Detail 4 3 2 7 2" xfId="19772"/>
    <cellStyle name="RowTitles1-Detail 4 3 2 7 2 2" xfId="19773"/>
    <cellStyle name="RowTitles1-Detail 4 3 2 7 2 2 2" xfId="19774"/>
    <cellStyle name="RowTitles1-Detail 4 3 2 7 2 3" xfId="19775"/>
    <cellStyle name="RowTitles1-Detail 4 3 2 7 3" xfId="19776"/>
    <cellStyle name="RowTitles1-Detail 4 3 2 7 3 2" xfId="19777"/>
    <cellStyle name="RowTitles1-Detail 4 3 2 7 3 2 2" xfId="19778"/>
    <cellStyle name="RowTitles1-Detail 4 3 2 7 4" xfId="19779"/>
    <cellStyle name="RowTitles1-Detail 4 3 2 7 4 2" xfId="19780"/>
    <cellStyle name="RowTitles1-Detail 4 3 2 7 5" xfId="19781"/>
    <cellStyle name="RowTitles1-Detail 4 3 2 8" xfId="19782"/>
    <cellStyle name="RowTitles1-Detail 4 3 2 8 2" xfId="19783"/>
    <cellStyle name="RowTitles1-Detail 4 3 2 9" xfId="19784"/>
    <cellStyle name="RowTitles1-Detail 4 3 2 9 2" xfId="19785"/>
    <cellStyle name="RowTitles1-Detail 4 3 2 9 2 2" xfId="19786"/>
    <cellStyle name="RowTitles1-Detail 4 3 2_STUD aligned by INSTIT" xfId="19787"/>
    <cellStyle name="RowTitles1-Detail 4 3 3" xfId="19788"/>
    <cellStyle name="RowTitles1-Detail 4 3 3 2" xfId="19789"/>
    <cellStyle name="RowTitles1-Detail 4 3 3 2 2" xfId="19790"/>
    <cellStyle name="RowTitles1-Detail 4 3 3 2 2 2" xfId="19791"/>
    <cellStyle name="RowTitles1-Detail 4 3 3 2 2 2 2" xfId="19792"/>
    <cellStyle name="RowTitles1-Detail 4 3 3 2 2 2 2 2" xfId="19793"/>
    <cellStyle name="RowTitles1-Detail 4 3 3 2 2 2 3" xfId="19794"/>
    <cellStyle name="RowTitles1-Detail 4 3 3 2 2 3" xfId="19795"/>
    <cellStyle name="RowTitles1-Detail 4 3 3 2 2 3 2" xfId="19796"/>
    <cellStyle name="RowTitles1-Detail 4 3 3 2 2 3 2 2" xfId="19797"/>
    <cellStyle name="RowTitles1-Detail 4 3 3 2 2 4" xfId="19798"/>
    <cellStyle name="RowTitles1-Detail 4 3 3 2 2 4 2" xfId="19799"/>
    <cellStyle name="RowTitles1-Detail 4 3 3 2 2 5" xfId="19800"/>
    <cellStyle name="RowTitles1-Detail 4 3 3 2 3" xfId="19801"/>
    <cellStyle name="RowTitles1-Detail 4 3 3 2 3 2" xfId="19802"/>
    <cellStyle name="RowTitles1-Detail 4 3 3 2 3 2 2" xfId="19803"/>
    <cellStyle name="RowTitles1-Detail 4 3 3 2 3 2 2 2" xfId="19804"/>
    <cellStyle name="RowTitles1-Detail 4 3 3 2 3 2 3" xfId="19805"/>
    <cellStyle name="RowTitles1-Detail 4 3 3 2 3 3" xfId="19806"/>
    <cellStyle name="RowTitles1-Detail 4 3 3 2 3 3 2" xfId="19807"/>
    <cellStyle name="RowTitles1-Detail 4 3 3 2 3 3 2 2" xfId="19808"/>
    <cellStyle name="RowTitles1-Detail 4 3 3 2 3 4" xfId="19809"/>
    <cellStyle name="RowTitles1-Detail 4 3 3 2 3 4 2" xfId="19810"/>
    <cellStyle name="RowTitles1-Detail 4 3 3 2 3 5" xfId="19811"/>
    <cellStyle name="RowTitles1-Detail 4 3 3 2 4" xfId="19812"/>
    <cellStyle name="RowTitles1-Detail 4 3 3 2 4 2" xfId="19813"/>
    <cellStyle name="RowTitles1-Detail 4 3 3 2 5" xfId="19814"/>
    <cellStyle name="RowTitles1-Detail 4 3 3 2 5 2" xfId="19815"/>
    <cellStyle name="RowTitles1-Detail 4 3 3 2 5 2 2" xfId="19816"/>
    <cellStyle name="RowTitles1-Detail 4 3 3 2 5 3" xfId="19817"/>
    <cellStyle name="RowTitles1-Detail 4 3 3 2 6" xfId="19818"/>
    <cellStyle name="RowTitles1-Detail 4 3 3 2 6 2" xfId="19819"/>
    <cellStyle name="RowTitles1-Detail 4 3 3 2 6 2 2" xfId="19820"/>
    <cellStyle name="RowTitles1-Detail 4 3 3 2 7" xfId="19821"/>
    <cellStyle name="RowTitles1-Detail 4 3 3 2 7 2" xfId="19822"/>
    <cellStyle name="RowTitles1-Detail 4 3 3 2 8" xfId="19823"/>
    <cellStyle name="RowTitles1-Detail 4 3 3 3" xfId="19824"/>
    <cellStyle name="RowTitles1-Detail 4 3 3 3 2" xfId="19825"/>
    <cellStyle name="RowTitles1-Detail 4 3 3 3 2 2" xfId="19826"/>
    <cellStyle name="RowTitles1-Detail 4 3 3 3 2 2 2" xfId="19827"/>
    <cellStyle name="RowTitles1-Detail 4 3 3 3 2 2 2 2" xfId="19828"/>
    <cellStyle name="RowTitles1-Detail 4 3 3 3 2 2 3" xfId="19829"/>
    <cellStyle name="RowTitles1-Detail 4 3 3 3 2 3" xfId="19830"/>
    <cellStyle name="RowTitles1-Detail 4 3 3 3 2 3 2" xfId="19831"/>
    <cellStyle name="RowTitles1-Detail 4 3 3 3 2 3 2 2" xfId="19832"/>
    <cellStyle name="RowTitles1-Detail 4 3 3 3 2 4" xfId="19833"/>
    <cellStyle name="RowTitles1-Detail 4 3 3 3 2 4 2" xfId="19834"/>
    <cellStyle name="RowTitles1-Detail 4 3 3 3 2 5" xfId="19835"/>
    <cellStyle name="RowTitles1-Detail 4 3 3 3 3" xfId="19836"/>
    <cellStyle name="RowTitles1-Detail 4 3 3 3 3 2" xfId="19837"/>
    <cellStyle name="RowTitles1-Detail 4 3 3 3 3 2 2" xfId="19838"/>
    <cellStyle name="RowTitles1-Detail 4 3 3 3 3 2 2 2" xfId="19839"/>
    <cellStyle name="RowTitles1-Detail 4 3 3 3 3 2 3" xfId="19840"/>
    <cellStyle name="RowTitles1-Detail 4 3 3 3 3 3" xfId="19841"/>
    <cellStyle name="RowTitles1-Detail 4 3 3 3 3 3 2" xfId="19842"/>
    <cellStyle name="RowTitles1-Detail 4 3 3 3 3 3 2 2" xfId="19843"/>
    <cellStyle name="RowTitles1-Detail 4 3 3 3 3 4" xfId="19844"/>
    <cellStyle name="RowTitles1-Detail 4 3 3 3 3 4 2" xfId="19845"/>
    <cellStyle name="RowTitles1-Detail 4 3 3 3 3 5" xfId="19846"/>
    <cellStyle name="RowTitles1-Detail 4 3 3 3 4" xfId="19847"/>
    <cellStyle name="RowTitles1-Detail 4 3 3 3 4 2" xfId="19848"/>
    <cellStyle name="RowTitles1-Detail 4 3 3 3 5" xfId="19849"/>
    <cellStyle name="RowTitles1-Detail 4 3 3 3 5 2" xfId="19850"/>
    <cellStyle name="RowTitles1-Detail 4 3 3 3 5 2 2" xfId="19851"/>
    <cellStyle name="RowTitles1-Detail 4 3 3 4" xfId="19852"/>
    <cellStyle name="RowTitles1-Detail 4 3 3 4 2" xfId="19853"/>
    <cellStyle name="RowTitles1-Detail 4 3 3 4 2 2" xfId="19854"/>
    <cellStyle name="RowTitles1-Detail 4 3 3 4 2 2 2" xfId="19855"/>
    <cellStyle name="RowTitles1-Detail 4 3 3 4 2 2 2 2" xfId="19856"/>
    <cellStyle name="RowTitles1-Detail 4 3 3 4 2 2 3" xfId="19857"/>
    <cellStyle name="RowTitles1-Detail 4 3 3 4 2 3" xfId="19858"/>
    <cellStyle name="RowTitles1-Detail 4 3 3 4 2 3 2" xfId="19859"/>
    <cellStyle name="RowTitles1-Detail 4 3 3 4 2 3 2 2" xfId="19860"/>
    <cellStyle name="RowTitles1-Detail 4 3 3 4 2 4" xfId="19861"/>
    <cellStyle name="RowTitles1-Detail 4 3 3 4 2 4 2" xfId="19862"/>
    <cellStyle name="RowTitles1-Detail 4 3 3 4 2 5" xfId="19863"/>
    <cellStyle name="RowTitles1-Detail 4 3 3 4 3" xfId="19864"/>
    <cellStyle name="RowTitles1-Detail 4 3 3 4 3 2" xfId="19865"/>
    <cellStyle name="RowTitles1-Detail 4 3 3 4 3 2 2" xfId="19866"/>
    <cellStyle name="RowTitles1-Detail 4 3 3 4 3 2 2 2" xfId="19867"/>
    <cellStyle name="RowTitles1-Detail 4 3 3 4 3 2 3" xfId="19868"/>
    <cellStyle name="RowTitles1-Detail 4 3 3 4 3 3" xfId="19869"/>
    <cellStyle name="RowTitles1-Detail 4 3 3 4 3 3 2" xfId="19870"/>
    <cellStyle name="RowTitles1-Detail 4 3 3 4 3 3 2 2" xfId="19871"/>
    <cellStyle name="RowTitles1-Detail 4 3 3 4 3 4" xfId="19872"/>
    <cellStyle name="RowTitles1-Detail 4 3 3 4 3 4 2" xfId="19873"/>
    <cellStyle name="RowTitles1-Detail 4 3 3 4 3 5" xfId="19874"/>
    <cellStyle name="RowTitles1-Detail 4 3 3 4 4" xfId="19875"/>
    <cellStyle name="RowTitles1-Detail 4 3 3 4 4 2" xfId="19876"/>
    <cellStyle name="RowTitles1-Detail 4 3 3 4 4 2 2" xfId="19877"/>
    <cellStyle name="RowTitles1-Detail 4 3 3 4 4 3" xfId="19878"/>
    <cellStyle name="RowTitles1-Detail 4 3 3 4 5" xfId="19879"/>
    <cellStyle name="RowTitles1-Detail 4 3 3 4 5 2" xfId="19880"/>
    <cellStyle name="RowTitles1-Detail 4 3 3 4 5 2 2" xfId="19881"/>
    <cellStyle name="RowTitles1-Detail 4 3 3 4 6" xfId="19882"/>
    <cellStyle name="RowTitles1-Detail 4 3 3 4 6 2" xfId="19883"/>
    <cellStyle name="RowTitles1-Detail 4 3 3 4 7" xfId="19884"/>
    <cellStyle name="RowTitles1-Detail 4 3 3 5" xfId="19885"/>
    <cellStyle name="RowTitles1-Detail 4 3 3 5 2" xfId="19886"/>
    <cellStyle name="RowTitles1-Detail 4 3 3 5 2 2" xfId="19887"/>
    <cellStyle name="RowTitles1-Detail 4 3 3 5 2 2 2" xfId="19888"/>
    <cellStyle name="RowTitles1-Detail 4 3 3 5 2 2 2 2" xfId="19889"/>
    <cellStyle name="RowTitles1-Detail 4 3 3 5 2 2 3" xfId="19890"/>
    <cellStyle name="RowTitles1-Detail 4 3 3 5 2 3" xfId="19891"/>
    <cellStyle name="RowTitles1-Detail 4 3 3 5 2 3 2" xfId="19892"/>
    <cellStyle name="RowTitles1-Detail 4 3 3 5 2 3 2 2" xfId="19893"/>
    <cellStyle name="RowTitles1-Detail 4 3 3 5 2 4" xfId="19894"/>
    <cellStyle name="RowTitles1-Detail 4 3 3 5 2 4 2" xfId="19895"/>
    <cellStyle name="RowTitles1-Detail 4 3 3 5 2 5" xfId="19896"/>
    <cellStyle name="RowTitles1-Detail 4 3 3 5 3" xfId="19897"/>
    <cellStyle name="RowTitles1-Detail 4 3 3 5 3 2" xfId="19898"/>
    <cellStyle name="RowTitles1-Detail 4 3 3 5 3 2 2" xfId="19899"/>
    <cellStyle name="RowTitles1-Detail 4 3 3 5 3 2 2 2" xfId="19900"/>
    <cellStyle name="RowTitles1-Detail 4 3 3 5 3 2 3" xfId="19901"/>
    <cellStyle name="RowTitles1-Detail 4 3 3 5 3 3" xfId="19902"/>
    <cellStyle name="RowTitles1-Detail 4 3 3 5 3 3 2" xfId="19903"/>
    <cellStyle name="RowTitles1-Detail 4 3 3 5 3 3 2 2" xfId="19904"/>
    <cellStyle name="RowTitles1-Detail 4 3 3 5 3 4" xfId="19905"/>
    <cellStyle name="RowTitles1-Detail 4 3 3 5 3 4 2" xfId="19906"/>
    <cellStyle name="RowTitles1-Detail 4 3 3 5 3 5" xfId="19907"/>
    <cellStyle name="RowTitles1-Detail 4 3 3 5 4" xfId="19908"/>
    <cellStyle name="RowTitles1-Detail 4 3 3 5 4 2" xfId="19909"/>
    <cellStyle name="RowTitles1-Detail 4 3 3 5 4 2 2" xfId="19910"/>
    <cellStyle name="RowTitles1-Detail 4 3 3 5 4 3" xfId="19911"/>
    <cellStyle name="RowTitles1-Detail 4 3 3 5 5" xfId="19912"/>
    <cellStyle name="RowTitles1-Detail 4 3 3 5 5 2" xfId="19913"/>
    <cellStyle name="RowTitles1-Detail 4 3 3 5 5 2 2" xfId="19914"/>
    <cellStyle name="RowTitles1-Detail 4 3 3 5 6" xfId="19915"/>
    <cellStyle name="RowTitles1-Detail 4 3 3 5 6 2" xfId="19916"/>
    <cellStyle name="RowTitles1-Detail 4 3 3 5 7" xfId="19917"/>
    <cellStyle name="RowTitles1-Detail 4 3 3 6" xfId="19918"/>
    <cellStyle name="RowTitles1-Detail 4 3 3 6 2" xfId="19919"/>
    <cellStyle name="RowTitles1-Detail 4 3 3 6 2 2" xfId="19920"/>
    <cellStyle name="RowTitles1-Detail 4 3 3 6 2 2 2" xfId="19921"/>
    <cellStyle name="RowTitles1-Detail 4 3 3 6 2 2 2 2" xfId="19922"/>
    <cellStyle name="RowTitles1-Detail 4 3 3 6 2 2 3" xfId="19923"/>
    <cellStyle name="RowTitles1-Detail 4 3 3 6 2 3" xfId="19924"/>
    <cellStyle name="RowTitles1-Detail 4 3 3 6 2 3 2" xfId="19925"/>
    <cellStyle name="RowTitles1-Detail 4 3 3 6 2 3 2 2" xfId="19926"/>
    <cellStyle name="RowTitles1-Detail 4 3 3 6 2 4" xfId="19927"/>
    <cellStyle name="RowTitles1-Detail 4 3 3 6 2 4 2" xfId="19928"/>
    <cellStyle name="RowTitles1-Detail 4 3 3 6 2 5" xfId="19929"/>
    <cellStyle name="RowTitles1-Detail 4 3 3 6 3" xfId="19930"/>
    <cellStyle name="RowTitles1-Detail 4 3 3 6 3 2" xfId="19931"/>
    <cellStyle name="RowTitles1-Detail 4 3 3 6 3 2 2" xfId="19932"/>
    <cellStyle name="RowTitles1-Detail 4 3 3 6 3 2 2 2" xfId="19933"/>
    <cellStyle name="RowTitles1-Detail 4 3 3 6 3 2 3" xfId="19934"/>
    <cellStyle name="RowTitles1-Detail 4 3 3 6 3 3" xfId="19935"/>
    <cellStyle name="RowTitles1-Detail 4 3 3 6 3 3 2" xfId="19936"/>
    <cellStyle name="RowTitles1-Detail 4 3 3 6 3 3 2 2" xfId="19937"/>
    <cellStyle name="RowTitles1-Detail 4 3 3 6 3 4" xfId="19938"/>
    <cellStyle name="RowTitles1-Detail 4 3 3 6 3 4 2" xfId="19939"/>
    <cellStyle name="RowTitles1-Detail 4 3 3 6 3 5" xfId="19940"/>
    <cellStyle name="RowTitles1-Detail 4 3 3 6 4" xfId="19941"/>
    <cellStyle name="RowTitles1-Detail 4 3 3 6 4 2" xfId="19942"/>
    <cellStyle name="RowTitles1-Detail 4 3 3 6 4 2 2" xfId="19943"/>
    <cellStyle name="RowTitles1-Detail 4 3 3 6 4 3" xfId="19944"/>
    <cellStyle name="RowTitles1-Detail 4 3 3 6 5" xfId="19945"/>
    <cellStyle name="RowTitles1-Detail 4 3 3 6 5 2" xfId="19946"/>
    <cellStyle name="RowTitles1-Detail 4 3 3 6 5 2 2" xfId="19947"/>
    <cellStyle name="RowTitles1-Detail 4 3 3 6 6" xfId="19948"/>
    <cellStyle name="RowTitles1-Detail 4 3 3 6 6 2" xfId="19949"/>
    <cellStyle name="RowTitles1-Detail 4 3 3 6 7" xfId="19950"/>
    <cellStyle name="RowTitles1-Detail 4 3 3 7" xfId="19951"/>
    <cellStyle name="RowTitles1-Detail 4 3 3 7 2" xfId="19952"/>
    <cellStyle name="RowTitles1-Detail 4 3 3 7 2 2" xfId="19953"/>
    <cellStyle name="RowTitles1-Detail 4 3 3 7 2 2 2" xfId="19954"/>
    <cellStyle name="RowTitles1-Detail 4 3 3 7 2 3" xfId="19955"/>
    <cellStyle name="RowTitles1-Detail 4 3 3 7 3" xfId="19956"/>
    <cellStyle name="RowTitles1-Detail 4 3 3 7 3 2" xfId="19957"/>
    <cellStyle name="RowTitles1-Detail 4 3 3 7 3 2 2" xfId="19958"/>
    <cellStyle name="RowTitles1-Detail 4 3 3 7 4" xfId="19959"/>
    <cellStyle name="RowTitles1-Detail 4 3 3 7 4 2" xfId="19960"/>
    <cellStyle name="RowTitles1-Detail 4 3 3 7 5" xfId="19961"/>
    <cellStyle name="RowTitles1-Detail 4 3 3 8" xfId="19962"/>
    <cellStyle name="RowTitles1-Detail 4 3 3 8 2" xfId="19963"/>
    <cellStyle name="RowTitles1-Detail 4 3 3 8 2 2" xfId="19964"/>
    <cellStyle name="RowTitles1-Detail 4 3 3 8 2 2 2" xfId="19965"/>
    <cellStyle name="RowTitles1-Detail 4 3 3 8 2 3" xfId="19966"/>
    <cellStyle name="RowTitles1-Detail 4 3 3 8 3" xfId="19967"/>
    <cellStyle name="RowTitles1-Detail 4 3 3 8 3 2" xfId="19968"/>
    <cellStyle name="RowTitles1-Detail 4 3 3 8 3 2 2" xfId="19969"/>
    <cellStyle name="RowTitles1-Detail 4 3 3 8 4" xfId="19970"/>
    <cellStyle name="RowTitles1-Detail 4 3 3 8 4 2" xfId="19971"/>
    <cellStyle name="RowTitles1-Detail 4 3 3 8 5" xfId="19972"/>
    <cellStyle name="RowTitles1-Detail 4 3 3 9" xfId="19973"/>
    <cellStyle name="RowTitles1-Detail 4 3 3 9 2" xfId="19974"/>
    <cellStyle name="RowTitles1-Detail 4 3 3 9 2 2" xfId="19975"/>
    <cellStyle name="RowTitles1-Detail 4 3 3_STUD aligned by INSTIT" xfId="19976"/>
    <cellStyle name="RowTitles1-Detail 4 3 4" xfId="19977"/>
    <cellStyle name="RowTitles1-Detail 4 3 4 2" xfId="19978"/>
    <cellStyle name="RowTitles1-Detail 4 3 4 2 2" xfId="19979"/>
    <cellStyle name="RowTitles1-Detail 4 3 4 2 2 2" xfId="19980"/>
    <cellStyle name="RowTitles1-Detail 4 3 4 2 2 2 2" xfId="19981"/>
    <cellStyle name="RowTitles1-Detail 4 3 4 2 2 2 2 2" xfId="19982"/>
    <cellStyle name="RowTitles1-Detail 4 3 4 2 2 2 3" xfId="19983"/>
    <cellStyle name="RowTitles1-Detail 4 3 4 2 2 3" xfId="19984"/>
    <cellStyle name="RowTitles1-Detail 4 3 4 2 2 3 2" xfId="19985"/>
    <cellStyle name="RowTitles1-Detail 4 3 4 2 2 3 2 2" xfId="19986"/>
    <cellStyle name="RowTitles1-Detail 4 3 4 2 2 4" xfId="19987"/>
    <cellStyle name="RowTitles1-Detail 4 3 4 2 2 4 2" xfId="19988"/>
    <cellStyle name="RowTitles1-Detail 4 3 4 2 2 5" xfId="19989"/>
    <cellStyle name="RowTitles1-Detail 4 3 4 2 3" xfId="19990"/>
    <cellStyle name="RowTitles1-Detail 4 3 4 2 3 2" xfId="19991"/>
    <cellStyle name="RowTitles1-Detail 4 3 4 2 3 2 2" xfId="19992"/>
    <cellStyle name="RowTitles1-Detail 4 3 4 2 3 2 2 2" xfId="19993"/>
    <cellStyle name="RowTitles1-Detail 4 3 4 2 3 2 3" xfId="19994"/>
    <cellStyle name="RowTitles1-Detail 4 3 4 2 3 3" xfId="19995"/>
    <cellStyle name="RowTitles1-Detail 4 3 4 2 3 3 2" xfId="19996"/>
    <cellStyle name="RowTitles1-Detail 4 3 4 2 3 3 2 2" xfId="19997"/>
    <cellStyle name="RowTitles1-Detail 4 3 4 2 3 4" xfId="19998"/>
    <cellStyle name="RowTitles1-Detail 4 3 4 2 3 4 2" xfId="19999"/>
    <cellStyle name="RowTitles1-Detail 4 3 4 2 3 5" xfId="20000"/>
    <cellStyle name="RowTitles1-Detail 4 3 4 2 4" xfId="20001"/>
    <cellStyle name="RowTitles1-Detail 4 3 4 2 4 2" xfId="20002"/>
    <cellStyle name="RowTitles1-Detail 4 3 4 2 5" xfId="20003"/>
    <cellStyle name="RowTitles1-Detail 4 3 4 2 5 2" xfId="20004"/>
    <cellStyle name="RowTitles1-Detail 4 3 4 2 5 2 2" xfId="20005"/>
    <cellStyle name="RowTitles1-Detail 4 3 4 2 5 3" xfId="20006"/>
    <cellStyle name="RowTitles1-Detail 4 3 4 2 6" xfId="20007"/>
    <cellStyle name="RowTitles1-Detail 4 3 4 2 6 2" xfId="20008"/>
    <cellStyle name="RowTitles1-Detail 4 3 4 2 6 2 2" xfId="20009"/>
    <cellStyle name="RowTitles1-Detail 4 3 4 3" xfId="20010"/>
    <cellStyle name="RowTitles1-Detail 4 3 4 3 2" xfId="20011"/>
    <cellStyle name="RowTitles1-Detail 4 3 4 3 2 2" xfId="20012"/>
    <cellStyle name="RowTitles1-Detail 4 3 4 3 2 2 2" xfId="20013"/>
    <cellStyle name="RowTitles1-Detail 4 3 4 3 2 2 2 2" xfId="20014"/>
    <cellStyle name="RowTitles1-Detail 4 3 4 3 2 2 3" xfId="20015"/>
    <cellStyle name="RowTitles1-Detail 4 3 4 3 2 3" xfId="20016"/>
    <cellStyle name="RowTitles1-Detail 4 3 4 3 2 3 2" xfId="20017"/>
    <cellStyle name="RowTitles1-Detail 4 3 4 3 2 3 2 2" xfId="20018"/>
    <cellStyle name="RowTitles1-Detail 4 3 4 3 2 4" xfId="20019"/>
    <cellStyle name="RowTitles1-Detail 4 3 4 3 2 4 2" xfId="20020"/>
    <cellStyle name="RowTitles1-Detail 4 3 4 3 2 5" xfId="20021"/>
    <cellStyle name="RowTitles1-Detail 4 3 4 3 3" xfId="20022"/>
    <cellStyle name="RowTitles1-Detail 4 3 4 3 3 2" xfId="20023"/>
    <cellStyle name="RowTitles1-Detail 4 3 4 3 3 2 2" xfId="20024"/>
    <cellStyle name="RowTitles1-Detail 4 3 4 3 3 2 2 2" xfId="20025"/>
    <cellStyle name="RowTitles1-Detail 4 3 4 3 3 2 3" xfId="20026"/>
    <cellStyle name="RowTitles1-Detail 4 3 4 3 3 3" xfId="20027"/>
    <cellStyle name="RowTitles1-Detail 4 3 4 3 3 3 2" xfId="20028"/>
    <cellStyle name="RowTitles1-Detail 4 3 4 3 3 3 2 2" xfId="20029"/>
    <cellStyle name="RowTitles1-Detail 4 3 4 3 3 4" xfId="20030"/>
    <cellStyle name="RowTitles1-Detail 4 3 4 3 3 4 2" xfId="20031"/>
    <cellStyle name="RowTitles1-Detail 4 3 4 3 3 5" xfId="20032"/>
    <cellStyle name="RowTitles1-Detail 4 3 4 3 4" xfId="20033"/>
    <cellStyle name="RowTitles1-Detail 4 3 4 3 4 2" xfId="20034"/>
    <cellStyle name="RowTitles1-Detail 4 3 4 3 5" xfId="20035"/>
    <cellStyle name="RowTitles1-Detail 4 3 4 3 5 2" xfId="20036"/>
    <cellStyle name="RowTitles1-Detail 4 3 4 3 5 2 2" xfId="20037"/>
    <cellStyle name="RowTitles1-Detail 4 3 4 3 6" xfId="20038"/>
    <cellStyle name="RowTitles1-Detail 4 3 4 3 6 2" xfId="20039"/>
    <cellStyle name="RowTitles1-Detail 4 3 4 3 7" xfId="20040"/>
    <cellStyle name="RowTitles1-Detail 4 3 4 4" xfId="20041"/>
    <cellStyle name="RowTitles1-Detail 4 3 4 4 2" xfId="20042"/>
    <cellStyle name="RowTitles1-Detail 4 3 4 4 2 2" xfId="20043"/>
    <cellStyle name="RowTitles1-Detail 4 3 4 4 2 2 2" xfId="20044"/>
    <cellStyle name="RowTitles1-Detail 4 3 4 4 2 2 2 2" xfId="20045"/>
    <cellStyle name="RowTitles1-Detail 4 3 4 4 2 2 3" xfId="20046"/>
    <cellStyle name="RowTitles1-Detail 4 3 4 4 2 3" xfId="20047"/>
    <cellStyle name="RowTitles1-Detail 4 3 4 4 2 3 2" xfId="20048"/>
    <cellStyle name="RowTitles1-Detail 4 3 4 4 2 3 2 2" xfId="20049"/>
    <cellStyle name="RowTitles1-Detail 4 3 4 4 2 4" xfId="20050"/>
    <cellStyle name="RowTitles1-Detail 4 3 4 4 2 4 2" xfId="20051"/>
    <cellStyle name="RowTitles1-Detail 4 3 4 4 2 5" xfId="20052"/>
    <cellStyle name="RowTitles1-Detail 4 3 4 4 3" xfId="20053"/>
    <cellStyle name="RowTitles1-Detail 4 3 4 4 3 2" xfId="20054"/>
    <cellStyle name="RowTitles1-Detail 4 3 4 4 3 2 2" xfId="20055"/>
    <cellStyle name="RowTitles1-Detail 4 3 4 4 3 2 2 2" xfId="20056"/>
    <cellStyle name="RowTitles1-Detail 4 3 4 4 3 2 3" xfId="20057"/>
    <cellStyle name="RowTitles1-Detail 4 3 4 4 3 3" xfId="20058"/>
    <cellStyle name="RowTitles1-Detail 4 3 4 4 3 3 2" xfId="20059"/>
    <cellStyle name="RowTitles1-Detail 4 3 4 4 3 3 2 2" xfId="20060"/>
    <cellStyle name="RowTitles1-Detail 4 3 4 4 3 4" xfId="20061"/>
    <cellStyle name="RowTitles1-Detail 4 3 4 4 3 4 2" xfId="20062"/>
    <cellStyle name="RowTitles1-Detail 4 3 4 4 3 5" xfId="20063"/>
    <cellStyle name="RowTitles1-Detail 4 3 4 4 4" xfId="20064"/>
    <cellStyle name="RowTitles1-Detail 4 3 4 4 4 2" xfId="20065"/>
    <cellStyle name="RowTitles1-Detail 4 3 4 4 5" xfId="20066"/>
    <cellStyle name="RowTitles1-Detail 4 3 4 4 5 2" xfId="20067"/>
    <cellStyle name="RowTitles1-Detail 4 3 4 4 5 2 2" xfId="20068"/>
    <cellStyle name="RowTitles1-Detail 4 3 4 4 5 3" xfId="20069"/>
    <cellStyle name="RowTitles1-Detail 4 3 4 4 6" xfId="20070"/>
    <cellStyle name="RowTitles1-Detail 4 3 4 4 6 2" xfId="20071"/>
    <cellStyle name="RowTitles1-Detail 4 3 4 4 6 2 2" xfId="20072"/>
    <cellStyle name="RowTitles1-Detail 4 3 4 4 7" xfId="20073"/>
    <cellStyle name="RowTitles1-Detail 4 3 4 4 7 2" xfId="20074"/>
    <cellStyle name="RowTitles1-Detail 4 3 4 4 8" xfId="20075"/>
    <cellStyle name="RowTitles1-Detail 4 3 4 5" xfId="20076"/>
    <cellStyle name="RowTitles1-Detail 4 3 4 5 2" xfId="20077"/>
    <cellStyle name="RowTitles1-Detail 4 3 4 5 2 2" xfId="20078"/>
    <cellStyle name="RowTitles1-Detail 4 3 4 5 2 2 2" xfId="20079"/>
    <cellStyle name="RowTitles1-Detail 4 3 4 5 2 2 2 2" xfId="20080"/>
    <cellStyle name="RowTitles1-Detail 4 3 4 5 2 2 3" xfId="20081"/>
    <cellStyle name="RowTitles1-Detail 4 3 4 5 2 3" xfId="20082"/>
    <cellStyle name="RowTitles1-Detail 4 3 4 5 2 3 2" xfId="20083"/>
    <cellStyle name="RowTitles1-Detail 4 3 4 5 2 3 2 2" xfId="20084"/>
    <cellStyle name="RowTitles1-Detail 4 3 4 5 2 4" xfId="20085"/>
    <cellStyle name="RowTitles1-Detail 4 3 4 5 2 4 2" xfId="20086"/>
    <cellStyle name="RowTitles1-Detail 4 3 4 5 2 5" xfId="20087"/>
    <cellStyle name="RowTitles1-Detail 4 3 4 5 3" xfId="20088"/>
    <cellStyle name="RowTitles1-Detail 4 3 4 5 3 2" xfId="20089"/>
    <cellStyle name="RowTitles1-Detail 4 3 4 5 3 2 2" xfId="20090"/>
    <cellStyle name="RowTitles1-Detail 4 3 4 5 3 2 2 2" xfId="20091"/>
    <cellStyle name="RowTitles1-Detail 4 3 4 5 3 2 3" xfId="20092"/>
    <cellStyle name="RowTitles1-Detail 4 3 4 5 3 3" xfId="20093"/>
    <cellStyle name="RowTitles1-Detail 4 3 4 5 3 3 2" xfId="20094"/>
    <cellStyle name="RowTitles1-Detail 4 3 4 5 3 3 2 2" xfId="20095"/>
    <cellStyle name="RowTitles1-Detail 4 3 4 5 3 4" xfId="20096"/>
    <cellStyle name="RowTitles1-Detail 4 3 4 5 3 4 2" xfId="20097"/>
    <cellStyle name="RowTitles1-Detail 4 3 4 5 3 5" xfId="20098"/>
    <cellStyle name="RowTitles1-Detail 4 3 4 5 4" xfId="20099"/>
    <cellStyle name="RowTitles1-Detail 4 3 4 5 4 2" xfId="20100"/>
    <cellStyle name="RowTitles1-Detail 4 3 4 5 4 2 2" xfId="20101"/>
    <cellStyle name="RowTitles1-Detail 4 3 4 5 4 3" xfId="20102"/>
    <cellStyle name="RowTitles1-Detail 4 3 4 5 5" xfId="20103"/>
    <cellStyle name="RowTitles1-Detail 4 3 4 5 5 2" xfId="20104"/>
    <cellStyle name="RowTitles1-Detail 4 3 4 5 5 2 2" xfId="20105"/>
    <cellStyle name="RowTitles1-Detail 4 3 4 5 6" xfId="20106"/>
    <cellStyle name="RowTitles1-Detail 4 3 4 5 6 2" xfId="20107"/>
    <cellStyle name="RowTitles1-Detail 4 3 4 5 7" xfId="20108"/>
    <cellStyle name="RowTitles1-Detail 4 3 4 6" xfId="20109"/>
    <cellStyle name="RowTitles1-Detail 4 3 4 6 2" xfId="20110"/>
    <cellStyle name="RowTitles1-Detail 4 3 4 6 2 2" xfId="20111"/>
    <cellStyle name="RowTitles1-Detail 4 3 4 6 2 2 2" xfId="20112"/>
    <cellStyle name="RowTitles1-Detail 4 3 4 6 2 2 2 2" xfId="20113"/>
    <cellStyle name="RowTitles1-Detail 4 3 4 6 2 2 3" xfId="20114"/>
    <cellStyle name="RowTitles1-Detail 4 3 4 6 2 3" xfId="20115"/>
    <cellStyle name="RowTitles1-Detail 4 3 4 6 2 3 2" xfId="20116"/>
    <cellStyle name="RowTitles1-Detail 4 3 4 6 2 3 2 2" xfId="20117"/>
    <cellStyle name="RowTitles1-Detail 4 3 4 6 2 4" xfId="20118"/>
    <cellStyle name="RowTitles1-Detail 4 3 4 6 2 4 2" xfId="20119"/>
    <cellStyle name="RowTitles1-Detail 4 3 4 6 2 5" xfId="20120"/>
    <cellStyle name="RowTitles1-Detail 4 3 4 6 3" xfId="20121"/>
    <cellStyle name="RowTitles1-Detail 4 3 4 6 3 2" xfId="20122"/>
    <cellStyle name="RowTitles1-Detail 4 3 4 6 3 2 2" xfId="20123"/>
    <cellStyle name="RowTitles1-Detail 4 3 4 6 3 2 2 2" xfId="20124"/>
    <cellStyle name="RowTitles1-Detail 4 3 4 6 3 2 3" xfId="20125"/>
    <cellStyle name="RowTitles1-Detail 4 3 4 6 3 3" xfId="20126"/>
    <cellStyle name="RowTitles1-Detail 4 3 4 6 3 3 2" xfId="20127"/>
    <cellStyle name="RowTitles1-Detail 4 3 4 6 3 3 2 2" xfId="20128"/>
    <cellStyle name="RowTitles1-Detail 4 3 4 6 3 4" xfId="20129"/>
    <cellStyle name="RowTitles1-Detail 4 3 4 6 3 4 2" xfId="20130"/>
    <cellStyle name="RowTitles1-Detail 4 3 4 6 3 5" xfId="20131"/>
    <cellStyle name="RowTitles1-Detail 4 3 4 6 4" xfId="20132"/>
    <cellStyle name="RowTitles1-Detail 4 3 4 6 4 2" xfId="20133"/>
    <cellStyle name="RowTitles1-Detail 4 3 4 6 4 2 2" xfId="20134"/>
    <cellStyle name="RowTitles1-Detail 4 3 4 6 4 3" xfId="20135"/>
    <cellStyle name="RowTitles1-Detail 4 3 4 6 5" xfId="20136"/>
    <cellStyle name="RowTitles1-Detail 4 3 4 6 5 2" xfId="20137"/>
    <cellStyle name="RowTitles1-Detail 4 3 4 6 5 2 2" xfId="20138"/>
    <cellStyle name="RowTitles1-Detail 4 3 4 6 6" xfId="20139"/>
    <cellStyle name="RowTitles1-Detail 4 3 4 6 6 2" xfId="20140"/>
    <cellStyle name="RowTitles1-Detail 4 3 4 6 7" xfId="20141"/>
    <cellStyle name="RowTitles1-Detail 4 3 4 7" xfId="20142"/>
    <cellStyle name="RowTitles1-Detail 4 3 4 7 2" xfId="20143"/>
    <cellStyle name="RowTitles1-Detail 4 3 4 7 2 2" xfId="20144"/>
    <cellStyle name="RowTitles1-Detail 4 3 4 7 2 2 2" xfId="20145"/>
    <cellStyle name="RowTitles1-Detail 4 3 4 7 2 3" xfId="20146"/>
    <cellStyle name="RowTitles1-Detail 4 3 4 7 3" xfId="20147"/>
    <cellStyle name="RowTitles1-Detail 4 3 4 7 3 2" xfId="20148"/>
    <cellStyle name="RowTitles1-Detail 4 3 4 7 3 2 2" xfId="20149"/>
    <cellStyle name="RowTitles1-Detail 4 3 4 7 4" xfId="20150"/>
    <cellStyle name="RowTitles1-Detail 4 3 4 7 4 2" xfId="20151"/>
    <cellStyle name="RowTitles1-Detail 4 3 4 7 5" xfId="20152"/>
    <cellStyle name="RowTitles1-Detail 4 3 4 8" xfId="20153"/>
    <cellStyle name="RowTitles1-Detail 4 3 4 8 2" xfId="20154"/>
    <cellStyle name="RowTitles1-Detail 4 3 4 9" xfId="20155"/>
    <cellStyle name="RowTitles1-Detail 4 3 4 9 2" xfId="20156"/>
    <cellStyle name="RowTitles1-Detail 4 3 4 9 2 2" xfId="20157"/>
    <cellStyle name="RowTitles1-Detail 4 3 4_STUD aligned by INSTIT" xfId="20158"/>
    <cellStyle name="RowTitles1-Detail 4 3 5" xfId="20159"/>
    <cellStyle name="RowTitles1-Detail 4 3 5 2" xfId="20160"/>
    <cellStyle name="RowTitles1-Detail 4 3 5 2 2" xfId="20161"/>
    <cellStyle name="RowTitles1-Detail 4 3 5 2 2 2" xfId="20162"/>
    <cellStyle name="RowTitles1-Detail 4 3 5 2 2 2 2" xfId="20163"/>
    <cellStyle name="RowTitles1-Detail 4 3 5 2 2 3" xfId="20164"/>
    <cellStyle name="RowTitles1-Detail 4 3 5 2 3" xfId="20165"/>
    <cellStyle name="RowTitles1-Detail 4 3 5 2 3 2" xfId="20166"/>
    <cellStyle name="RowTitles1-Detail 4 3 5 2 3 2 2" xfId="20167"/>
    <cellStyle name="RowTitles1-Detail 4 3 5 2 4" xfId="20168"/>
    <cellStyle name="RowTitles1-Detail 4 3 5 2 4 2" xfId="20169"/>
    <cellStyle name="RowTitles1-Detail 4 3 5 2 5" xfId="20170"/>
    <cellStyle name="RowTitles1-Detail 4 3 5 3" xfId="20171"/>
    <cellStyle name="RowTitles1-Detail 4 3 5 3 2" xfId="20172"/>
    <cellStyle name="RowTitles1-Detail 4 3 5 3 2 2" xfId="20173"/>
    <cellStyle name="RowTitles1-Detail 4 3 5 3 2 2 2" xfId="20174"/>
    <cellStyle name="RowTitles1-Detail 4 3 5 3 2 3" xfId="20175"/>
    <cellStyle name="RowTitles1-Detail 4 3 5 3 3" xfId="20176"/>
    <cellStyle name="RowTitles1-Detail 4 3 5 3 3 2" xfId="20177"/>
    <cellStyle name="RowTitles1-Detail 4 3 5 3 3 2 2" xfId="20178"/>
    <cellStyle name="RowTitles1-Detail 4 3 5 3 4" xfId="20179"/>
    <cellStyle name="RowTitles1-Detail 4 3 5 3 4 2" xfId="20180"/>
    <cellStyle name="RowTitles1-Detail 4 3 5 3 5" xfId="20181"/>
    <cellStyle name="RowTitles1-Detail 4 3 5 4" xfId="20182"/>
    <cellStyle name="RowTitles1-Detail 4 3 5 4 2" xfId="20183"/>
    <cellStyle name="RowTitles1-Detail 4 3 5 5" xfId="20184"/>
    <cellStyle name="RowTitles1-Detail 4 3 5 5 2" xfId="20185"/>
    <cellStyle name="RowTitles1-Detail 4 3 5 5 2 2" xfId="20186"/>
    <cellStyle name="RowTitles1-Detail 4 3 5 5 3" xfId="20187"/>
    <cellStyle name="RowTitles1-Detail 4 3 5 6" xfId="20188"/>
    <cellStyle name="RowTitles1-Detail 4 3 5 6 2" xfId="20189"/>
    <cellStyle name="RowTitles1-Detail 4 3 5 6 2 2" xfId="20190"/>
    <cellStyle name="RowTitles1-Detail 4 3 6" xfId="20191"/>
    <cellStyle name="RowTitles1-Detail 4 3 6 2" xfId="20192"/>
    <cellStyle name="RowTitles1-Detail 4 3 6 2 2" xfId="20193"/>
    <cellStyle name="RowTitles1-Detail 4 3 6 2 2 2" xfId="20194"/>
    <cellStyle name="RowTitles1-Detail 4 3 6 2 2 2 2" xfId="20195"/>
    <cellStyle name="RowTitles1-Detail 4 3 6 2 2 3" xfId="20196"/>
    <cellStyle name="RowTitles1-Detail 4 3 6 2 3" xfId="20197"/>
    <cellStyle name="RowTitles1-Detail 4 3 6 2 3 2" xfId="20198"/>
    <cellStyle name="RowTitles1-Detail 4 3 6 2 3 2 2" xfId="20199"/>
    <cellStyle name="RowTitles1-Detail 4 3 6 2 4" xfId="20200"/>
    <cellStyle name="RowTitles1-Detail 4 3 6 2 4 2" xfId="20201"/>
    <cellStyle name="RowTitles1-Detail 4 3 6 2 5" xfId="20202"/>
    <cellStyle name="RowTitles1-Detail 4 3 6 3" xfId="20203"/>
    <cellStyle name="RowTitles1-Detail 4 3 6 3 2" xfId="20204"/>
    <cellStyle name="RowTitles1-Detail 4 3 6 3 2 2" xfId="20205"/>
    <cellStyle name="RowTitles1-Detail 4 3 6 3 2 2 2" xfId="20206"/>
    <cellStyle name="RowTitles1-Detail 4 3 6 3 2 3" xfId="20207"/>
    <cellStyle name="RowTitles1-Detail 4 3 6 3 3" xfId="20208"/>
    <cellStyle name="RowTitles1-Detail 4 3 6 3 3 2" xfId="20209"/>
    <cellStyle name="RowTitles1-Detail 4 3 6 3 3 2 2" xfId="20210"/>
    <cellStyle name="RowTitles1-Detail 4 3 6 3 4" xfId="20211"/>
    <cellStyle name="RowTitles1-Detail 4 3 6 3 4 2" xfId="20212"/>
    <cellStyle name="RowTitles1-Detail 4 3 6 3 5" xfId="20213"/>
    <cellStyle name="RowTitles1-Detail 4 3 6 4" xfId="20214"/>
    <cellStyle name="RowTitles1-Detail 4 3 6 4 2" xfId="20215"/>
    <cellStyle name="RowTitles1-Detail 4 3 6 5" xfId="20216"/>
    <cellStyle name="RowTitles1-Detail 4 3 6 5 2" xfId="20217"/>
    <cellStyle name="RowTitles1-Detail 4 3 6 5 2 2" xfId="20218"/>
    <cellStyle name="RowTitles1-Detail 4 3 6 6" xfId="20219"/>
    <cellStyle name="RowTitles1-Detail 4 3 6 6 2" xfId="20220"/>
    <cellStyle name="RowTitles1-Detail 4 3 6 7" xfId="20221"/>
    <cellStyle name="RowTitles1-Detail 4 3 7" xfId="20222"/>
    <cellStyle name="RowTitles1-Detail 4 3 7 2" xfId="20223"/>
    <cellStyle name="RowTitles1-Detail 4 3 7 2 2" xfId="20224"/>
    <cellStyle name="RowTitles1-Detail 4 3 7 2 2 2" xfId="20225"/>
    <cellStyle name="RowTitles1-Detail 4 3 7 2 2 2 2" xfId="20226"/>
    <cellStyle name="RowTitles1-Detail 4 3 7 2 2 3" xfId="20227"/>
    <cellStyle name="RowTitles1-Detail 4 3 7 2 3" xfId="20228"/>
    <cellStyle name="RowTitles1-Detail 4 3 7 2 3 2" xfId="20229"/>
    <cellStyle name="RowTitles1-Detail 4 3 7 2 3 2 2" xfId="20230"/>
    <cellStyle name="RowTitles1-Detail 4 3 7 2 4" xfId="20231"/>
    <cellStyle name="RowTitles1-Detail 4 3 7 2 4 2" xfId="20232"/>
    <cellStyle name="RowTitles1-Detail 4 3 7 2 5" xfId="20233"/>
    <cellStyle name="RowTitles1-Detail 4 3 7 3" xfId="20234"/>
    <cellStyle name="RowTitles1-Detail 4 3 7 3 2" xfId="20235"/>
    <cellStyle name="RowTitles1-Detail 4 3 7 3 2 2" xfId="20236"/>
    <cellStyle name="RowTitles1-Detail 4 3 7 3 2 2 2" xfId="20237"/>
    <cellStyle name="RowTitles1-Detail 4 3 7 3 2 3" xfId="20238"/>
    <cellStyle name="RowTitles1-Detail 4 3 7 3 3" xfId="20239"/>
    <cellStyle name="RowTitles1-Detail 4 3 7 3 3 2" xfId="20240"/>
    <cellStyle name="RowTitles1-Detail 4 3 7 3 3 2 2" xfId="20241"/>
    <cellStyle name="RowTitles1-Detail 4 3 7 3 4" xfId="20242"/>
    <cellStyle name="RowTitles1-Detail 4 3 7 3 4 2" xfId="20243"/>
    <cellStyle name="RowTitles1-Detail 4 3 7 3 5" xfId="20244"/>
    <cellStyle name="RowTitles1-Detail 4 3 7 4" xfId="20245"/>
    <cellStyle name="RowTitles1-Detail 4 3 7 4 2" xfId="20246"/>
    <cellStyle name="RowTitles1-Detail 4 3 7 5" xfId="20247"/>
    <cellStyle name="RowTitles1-Detail 4 3 7 5 2" xfId="20248"/>
    <cellStyle name="RowTitles1-Detail 4 3 7 5 2 2" xfId="20249"/>
    <cellStyle name="RowTitles1-Detail 4 3 7 5 3" xfId="20250"/>
    <cellStyle name="RowTitles1-Detail 4 3 7 6" xfId="20251"/>
    <cellStyle name="RowTitles1-Detail 4 3 7 6 2" xfId="20252"/>
    <cellStyle name="RowTitles1-Detail 4 3 7 6 2 2" xfId="20253"/>
    <cellStyle name="RowTitles1-Detail 4 3 7 7" xfId="20254"/>
    <cellStyle name="RowTitles1-Detail 4 3 7 7 2" xfId="20255"/>
    <cellStyle name="RowTitles1-Detail 4 3 7 8" xfId="20256"/>
    <cellStyle name="RowTitles1-Detail 4 3 8" xfId="20257"/>
    <cellStyle name="RowTitles1-Detail 4 3 8 2" xfId="20258"/>
    <cellStyle name="RowTitles1-Detail 4 3 8 2 2" xfId="20259"/>
    <cellStyle name="RowTitles1-Detail 4 3 8 2 2 2" xfId="20260"/>
    <cellStyle name="RowTitles1-Detail 4 3 8 2 2 2 2" xfId="20261"/>
    <cellStyle name="RowTitles1-Detail 4 3 8 2 2 3" xfId="20262"/>
    <cellStyle name="RowTitles1-Detail 4 3 8 2 3" xfId="20263"/>
    <cellStyle name="RowTitles1-Detail 4 3 8 2 3 2" xfId="20264"/>
    <cellStyle name="RowTitles1-Detail 4 3 8 2 3 2 2" xfId="20265"/>
    <cellStyle name="RowTitles1-Detail 4 3 8 2 4" xfId="20266"/>
    <cellStyle name="RowTitles1-Detail 4 3 8 2 4 2" xfId="20267"/>
    <cellStyle name="RowTitles1-Detail 4 3 8 2 5" xfId="20268"/>
    <cellStyle name="RowTitles1-Detail 4 3 8 3" xfId="20269"/>
    <cellStyle name="RowTitles1-Detail 4 3 8 3 2" xfId="20270"/>
    <cellStyle name="RowTitles1-Detail 4 3 8 3 2 2" xfId="20271"/>
    <cellStyle name="RowTitles1-Detail 4 3 8 3 2 2 2" xfId="20272"/>
    <cellStyle name="RowTitles1-Detail 4 3 8 3 2 3" xfId="20273"/>
    <cellStyle name="RowTitles1-Detail 4 3 8 3 3" xfId="20274"/>
    <cellStyle name="RowTitles1-Detail 4 3 8 3 3 2" xfId="20275"/>
    <cellStyle name="RowTitles1-Detail 4 3 8 3 3 2 2" xfId="20276"/>
    <cellStyle name="RowTitles1-Detail 4 3 8 3 4" xfId="20277"/>
    <cellStyle name="RowTitles1-Detail 4 3 8 3 4 2" xfId="20278"/>
    <cellStyle name="RowTitles1-Detail 4 3 8 3 5" xfId="20279"/>
    <cellStyle name="RowTitles1-Detail 4 3 8 4" xfId="20280"/>
    <cellStyle name="RowTitles1-Detail 4 3 8 4 2" xfId="20281"/>
    <cellStyle name="RowTitles1-Detail 4 3 8 4 2 2" xfId="20282"/>
    <cellStyle name="RowTitles1-Detail 4 3 8 4 3" xfId="20283"/>
    <cellStyle name="RowTitles1-Detail 4 3 8 5" xfId="20284"/>
    <cellStyle name="RowTitles1-Detail 4 3 8 5 2" xfId="20285"/>
    <cellStyle name="RowTitles1-Detail 4 3 8 5 2 2" xfId="20286"/>
    <cellStyle name="RowTitles1-Detail 4 3 8 6" xfId="20287"/>
    <cellStyle name="RowTitles1-Detail 4 3 8 6 2" xfId="20288"/>
    <cellStyle name="RowTitles1-Detail 4 3 8 7" xfId="20289"/>
    <cellStyle name="RowTitles1-Detail 4 3 9" xfId="20290"/>
    <cellStyle name="RowTitles1-Detail 4 3 9 2" xfId="20291"/>
    <cellStyle name="RowTitles1-Detail 4 3 9 2 2" xfId="20292"/>
    <cellStyle name="RowTitles1-Detail 4 3 9 2 2 2" xfId="20293"/>
    <cellStyle name="RowTitles1-Detail 4 3 9 2 2 2 2" xfId="20294"/>
    <cellStyle name="RowTitles1-Detail 4 3 9 2 2 3" xfId="20295"/>
    <cellStyle name="RowTitles1-Detail 4 3 9 2 3" xfId="20296"/>
    <cellStyle name="RowTitles1-Detail 4 3 9 2 3 2" xfId="20297"/>
    <cellStyle name="RowTitles1-Detail 4 3 9 2 3 2 2" xfId="20298"/>
    <cellStyle name="RowTitles1-Detail 4 3 9 2 4" xfId="20299"/>
    <cellStyle name="RowTitles1-Detail 4 3 9 2 4 2" xfId="20300"/>
    <cellStyle name="RowTitles1-Detail 4 3 9 2 5" xfId="20301"/>
    <cellStyle name="RowTitles1-Detail 4 3 9 3" xfId="20302"/>
    <cellStyle name="RowTitles1-Detail 4 3 9 3 2" xfId="20303"/>
    <cellStyle name="RowTitles1-Detail 4 3 9 3 2 2" xfId="20304"/>
    <cellStyle name="RowTitles1-Detail 4 3 9 3 2 2 2" xfId="20305"/>
    <cellStyle name="RowTitles1-Detail 4 3 9 3 2 3" xfId="20306"/>
    <cellStyle name="RowTitles1-Detail 4 3 9 3 3" xfId="20307"/>
    <cellStyle name="RowTitles1-Detail 4 3 9 3 3 2" xfId="20308"/>
    <cellStyle name="RowTitles1-Detail 4 3 9 3 3 2 2" xfId="20309"/>
    <cellStyle name="RowTitles1-Detail 4 3 9 3 4" xfId="20310"/>
    <cellStyle name="RowTitles1-Detail 4 3 9 3 4 2" xfId="20311"/>
    <cellStyle name="RowTitles1-Detail 4 3 9 3 5" xfId="20312"/>
    <cellStyle name="RowTitles1-Detail 4 3 9 4" xfId="20313"/>
    <cellStyle name="RowTitles1-Detail 4 3 9 4 2" xfId="20314"/>
    <cellStyle name="RowTitles1-Detail 4 3 9 4 2 2" xfId="20315"/>
    <cellStyle name="RowTitles1-Detail 4 3 9 4 3" xfId="20316"/>
    <cellStyle name="RowTitles1-Detail 4 3 9 5" xfId="20317"/>
    <cellStyle name="RowTitles1-Detail 4 3 9 5 2" xfId="20318"/>
    <cellStyle name="RowTitles1-Detail 4 3 9 5 2 2" xfId="20319"/>
    <cellStyle name="RowTitles1-Detail 4 3 9 6" xfId="20320"/>
    <cellStyle name="RowTitles1-Detail 4 3 9 6 2" xfId="20321"/>
    <cellStyle name="RowTitles1-Detail 4 3 9 7" xfId="20322"/>
    <cellStyle name="RowTitles1-Detail 4 3_STUD aligned by INSTIT" xfId="20323"/>
    <cellStyle name="RowTitles1-Detail 4 4" xfId="20324"/>
    <cellStyle name="RowTitles1-Detail 4 4 2" xfId="20325"/>
    <cellStyle name="RowTitles1-Detail 4 4 2 2" xfId="20326"/>
    <cellStyle name="RowTitles1-Detail 4 4 2 2 2" xfId="20327"/>
    <cellStyle name="RowTitles1-Detail 4 4 2 2 2 2" xfId="20328"/>
    <cellStyle name="RowTitles1-Detail 4 4 2 2 2 2 2" xfId="20329"/>
    <cellStyle name="RowTitles1-Detail 4 4 2 2 2 3" xfId="20330"/>
    <cellStyle name="RowTitles1-Detail 4 4 2 2 3" xfId="20331"/>
    <cellStyle name="RowTitles1-Detail 4 4 2 2 3 2" xfId="20332"/>
    <cellStyle name="RowTitles1-Detail 4 4 2 2 3 2 2" xfId="20333"/>
    <cellStyle name="RowTitles1-Detail 4 4 2 2 4" xfId="20334"/>
    <cellStyle name="RowTitles1-Detail 4 4 2 2 4 2" xfId="20335"/>
    <cellStyle name="RowTitles1-Detail 4 4 2 2 5" xfId="20336"/>
    <cellStyle name="RowTitles1-Detail 4 4 2 3" xfId="20337"/>
    <cellStyle name="RowTitles1-Detail 4 4 2 3 2" xfId="20338"/>
    <cellStyle name="RowTitles1-Detail 4 4 2 3 2 2" xfId="20339"/>
    <cellStyle name="RowTitles1-Detail 4 4 2 3 2 2 2" xfId="20340"/>
    <cellStyle name="RowTitles1-Detail 4 4 2 3 2 3" xfId="20341"/>
    <cellStyle name="RowTitles1-Detail 4 4 2 3 3" xfId="20342"/>
    <cellStyle name="RowTitles1-Detail 4 4 2 3 3 2" xfId="20343"/>
    <cellStyle name="RowTitles1-Detail 4 4 2 3 3 2 2" xfId="20344"/>
    <cellStyle name="RowTitles1-Detail 4 4 2 3 4" xfId="20345"/>
    <cellStyle name="RowTitles1-Detail 4 4 2 3 4 2" xfId="20346"/>
    <cellStyle name="RowTitles1-Detail 4 4 2 3 5" xfId="20347"/>
    <cellStyle name="RowTitles1-Detail 4 4 2 4" xfId="20348"/>
    <cellStyle name="RowTitles1-Detail 4 4 2 4 2" xfId="20349"/>
    <cellStyle name="RowTitles1-Detail 4 4 2 5" xfId="20350"/>
    <cellStyle name="RowTitles1-Detail 4 4 2 5 2" xfId="20351"/>
    <cellStyle name="RowTitles1-Detail 4 4 2 5 2 2" xfId="20352"/>
    <cellStyle name="RowTitles1-Detail 4 4 3" xfId="20353"/>
    <cellStyle name="RowTitles1-Detail 4 4 3 2" xfId="20354"/>
    <cellStyle name="RowTitles1-Detail 4 4 3 2 2" xfId="20355"/>
    <cellStyle name="RowTitles1-Detail 4 4 3 2 2 2" xfId="20356"/>
    <cellStyle name="RowTitles1-Detail 4 4 3 2 2 2 2" xfId="20357"/>
    <cellStyle name="RowTitles1-Detail 4 4 3 2 2 3" xfId="20358"/>
    <cellStyle name="RowTitles1-Detail 4 4 3 2 3" xfId="20359"/>
    <cellStyle name="RowTitles1-Detail 4 4 3 2 3 2" xfId="20360"/>
    <cellStyle name="RowTitles1-Detail 4 4 3 2 3 2 2" xfId="20361"/>
    <cellStyle name="RowTitles1-Detail 4 4 3 2 4" xfId="20362"/>
    <cellStyle name="RowTitles1-Detail 4 4 3 2 4 2" xfId="20363"/>
    <cellStyle name="RowTitles1-Detail 4 4 3 2 5" xfId="20364"/>
    <cellStyle name="RowTitles1-Detail 4 4 3 3" xfId="20365"/>
    <cellStyle name="RowTitles1-Detail 4 4 3 3 2" xfId="20366"/>
    <cellStyle name="RowTitles1-Detail 4 4 3 3 2 2" xfId="20367"/>
    <cellStyle name="RowTitles1-Detail 4 4 3 3 2 2 2" xfId="20368"/>
    <cellStyle name="RowTitles1-Detail 4 4 3 3 2 3" xfId="20369"/>
    <cellStyle name="RowTitles1-Detail 4 4 3 3 3" xfId="20370"/>
    <cellStyle name="RowTitles1-Detail 4 4 3 3 3 2" xfId="20371"/>
    <cellStyle name="RowTitles1-Detail 4 4 3 3 3 2 2" xfId="20372"/>
    <cellStyle name="RowTitles1-Detail 4 4 3 3 4" xfId="20373"/>
    <cellStyle name="RowTitles1-Detail 4 4 3 3 4 2" xfId="20374"/>
    <cellStyle name="RowTitles1-Detail 4 4 3 3 5" xfId="20375"/>
    <cellStyle name="RowTitles1-Detail 4 4 3 4" xfId="20376"/>
    <cellStyle name="RowTitles1-Detail 4 4 3 4 2" xfId="20377"/>
    <cellStyle name="RowTitles1-Detail 4 4 3 5" xfId="20378"/>
    <cellStyle name="RowTitles1-Detail 4 4 3 5 2" xfId="20379"/>
    <cellStyle name="RowTitles1-Detail 4 4 3 5 2 2" xfId="20380"/>
    <cellStyle name="RowTitles1-Detail 4 4 3 5 3" xfId="20381"/>
    <cellStyle name="RowTitles1-Detail 4 4 3 6" xfId="20382"/>
    <cellStyle name="RowTitles1-Detail 4 4 3 6 2" xfId="20383"/>
    <cellStyle name="RowTitles1-Detail 4 4 3 6 2 2" xfId="20384"/>
    <cellStyle name="RowTitles1-Detail 4 4 3 7" xfId="20385"/>
    <cellStyle name="RowTitles1-Detail 4 4 3 7 2" xfId="20386"/>
    <cellStyle name="RowTitles1-Detail 4 4 3 8" xfId="20387"/>
    <cellStyle name="RowTitles1-Detail 4 4 4" xfId="20388"/>
    <cellStyle name="RowTitles1-Detail 4 4 4 2" xfId="20389"/>
    <cellStyle name="RowTitles1-Detail 4 4 4 2 2" xfId="20390"/>
    <cellStyle name="RowTitles1-Detail 4 4 4 2 2 2" xfId="20391"/>
    <cellStyle name="RowTitles1-Detail 4 4 4 2 2 2 2" xfId="20392"/>
    <cellStyle name="RowTitles1-Detail 4 4 4 2 2 3" xfId="20393"/>
    <cellStyle name="RowTitles1-Detail 4 4 4 2 3" xfId="20394"/>
    <cellStyle name="RowTitles1-Detail 4 4 4 2 3 2" xfId="20395"/>
    <cellStyle name="RowTitles1-Detail 4 4 4 2 3 2 2" xfId="20396"/>
    <cellStyle name="RowTitles1-Detail 4 4 4 2 4" xfId="20397"/>
    <cellStyle name="RowTitles1-Detail 4 4 4 2 4 2" xfId="20398"/>
    <cellStyle name="RowTitles1-Detail 4 4 4 2 5" xfId="20399"/>
    <cellStyle name="RowTitles1-Detail 4 4 4 3" xfId="20400"/>
    <cellStyle name="RowTitles1-Detail 4 4 4 3 2" xfId="20401"/>
    <cellStyle name="RowTitles1-Detail 4 4 4 3 2 2" xfId="20402"/>
    <cellStyle name="RowTitles1-Detail 4 4 4 3 2 2 2" xfId="20403"/>
    <cellStyle name="RowTitles1-Detail 4 4 4 3 2 3" xfId="20404"/>
    <cellStyle name="RowTitles1-Detail 4 4 4 3 3" xfId="20405"/>
    <cellStyle name="RowTitles1-Detail 4 4 4 3 3 2" xfId="20406"/>
    <cellStyle name="RowTitles1-Detail 4 4 4 3 3 2 2" xfId="20407"/>
    <cellStyle name="RowTitles1-Detail 4 4 4 3 4" xfId="20408"/>
    <cellStyle name="RowTitles1-Detail 4 4 4 3 4 2" xfId="20409"/>
    <cellStyle name="RowTitles1-Detail 4 4 4 3 5" xfId="20410"/>
    <cellStyle name="RowTitles1-Detail 4 4 4 4" xfId="20411"/>
    <cellStyle name="RowTitles1-Detail 4 4 4 4 2" xfId="20412"/>
    <cellStyle name="RowTitles1-Detail 4 4 4 4 2 2" xfId="20413"/>
    <cellStyle name="RowTitles1-Detail 4 4 4 4 3" xfId="20414"/>
    <cellStyle name="RowTitles1-Detail 4 4 4 5" xfId="20415"/>
    <cellStyle name="RowTitles1-Detail 4 4 4 5 2" xfId="20416"/>
    <cellStyle name="RowTitles1-Detail 4 4 4 5 2 2" xfId="20417"/>
    <cellStyle name="RowTitles1-Detail 4 4 4 6" xfId="20418"/>
    <cellStyle name="RowTitles1-Detail 4 4 4 6 2" xfId="20419"/>
    <cellStyle name="RowTitles1-Detail 4 4 4 7" xfId="20420"/>
    <cellStyle name="RowTitles1-Detail 4 4 5" xfId="20421"/>
    <cellStyle name="RowTitles1-Detail 4 4 5 2" xfId="20422"/>
    <cellStyle name="RowTitles1-Detail 4 4 5 2 2" xfId="20423"/>
    <cellStyle name="RowTitles1-Detail 4 4 5 2 2 2" xfId="20424"/>
    <cellStyle name="RowTitles1-Detail 4 4 5 2 2 2 2" xfId="20425"/>
    <cellStyle name="RowTitles1-Detail 4 4 5 2 2 3" xfId="20426"/>
    <cellStyle name="RowTitles1-Detail 4 4 5 2 3" xfId="20427"/>
    <cellStyle name="RowTitles1-Detail 4 4 5 2 3 2" xfId="20428"/>
    <cellStyle name="RowTitles1-Detail 4 4 5 2 3 2 2" xfId="20429"/>
    <cellStyle name="RowTitles1-Detail 4 4 5 2 4" xfId="20430"/>
    <cellStyle name="RowTitles1-Detail 4 4 5 2 4 2" xfId="20431"/>
    <cellStyle name="RowTitles1-Detail 4 4 5 2 5" xfId="20432"/>
    <cellStyle name="RowTitles1-Detail 4 4 5 3" xfId="20433"/>
    <cellStyle name="RowTitles1-Detail 4 4 5 3 2" xfId="20434"/>
    <cellStyle name="RowTitles1-Detail 4 4 5 3 2 2" xfId="20435"/>
    <cellStyle name="RowTitles1-Detail 4 4 5 3 2 2 2" xfId="20436"/>
    <cellStyle name="RowTitles1-Detail 4 4 5 3 2 3" xfId="20437"/>
    <cellStyle name="RowTitles1-Detail 4 4 5 3 3" xfId="20438"/>
    <cellStyle name="RowTitles1-Detail 4 4 5 3 3 2" xfId="20439"/>
    <cellStyle name="RowTitles1-Detail 4 4 5 3 3 2 2" xfId="20440"/>
    <cellStyle name="RowTitles1-Detail 4 4 5 3 4" xfId="20441"/>
    <cellStyle name="RowTitles1-Detail 4 4 5 3 4 2" xfId="20442"/>
    <cellStyle name="RowTitles1-Detail 4 4 5 3 5" xfId="20443"/>
    <cellStyle name="RowTitles1-Detail 4 4 5 4" xfId="20444"/>
    <cellStyle name="RowTitles1-Detail 4 4 5 4 2" xfId="20445"/>
    <cellStyle name="RowTitles1-Detail 4 4 5 4 2 2" xfId="20446"/>
    <cellStyle name="RowTitles1-Detail 4 4 5 4 3" xfId="20447"/>
    <cellStyle name="RowTitles1-Detail 4 4 5 5" xfId="20448"/>
    <cellStyle name="RowTitles1-Detail 4 4 5 5 2" xfId="20449"/>
    <cellStyle name="RowTitles1-Detail 4 4 5 5 2 2" xfId="20450"/>
    <cellStyle name="RowTitles1-Detail 4 4 5 6" xfId="20451"/>
    <cellStyle name="RowTitles1-Detail 4 4 5 6 2" xfId="20452"/>
    <cellStyle name="RowTitles1-Detail 4 4 5 7" xfId="20453"/>
    <cellStyle name="RowTitles1-Detail 4 4 6" xfId="20454"/>
    <cellStyle name="RowTitles1-Detail 4 4 6 2" xfId="20455"/>
    <cellStyle name="RowTitles1-Detail 4 4 6 2 2" xfId="20456"/>
    <cellStyle name="RowTitles1-Detail 4 4 6 2 2 2" xfId="20457"/>
    <cellStyle name="RowTitles1-Detail 4 4 6 2 2 2 2" xfId="20458"/>
    <cellStyle name="RowTitles1-Detail 4 4 6 2 2 3" xfId="20459"/>
    <cellStyle name="RowTitles1-Detail 4 4 6 2 3" xfId="20460"/>
    <cellStyle name="RowTitles1-Detail 4 4 6 2 3 2" xfId="20461"/>
    <cellStyle name="RowTitles1-Detail 4 4 6 2 3 2 2" xfId="20462"/>
    <cellStyle name="RowTitles1-Detail 4 4 6 2 4" xfId="20463"/>
    <cellStyle name="RowTitles1-Detail 4 4 6 2 4 2" xfId="20464"/>
    <cellStyle name="RowTitles1-Detail 4 4 6 2 5" xfId="20465"/>
    <cellStyle name="RowTitles1-Detail 4 4 6 3" xfId="20466"/>
    <cellStyle name="RowTitles1-Detail 4 4 6 3 2" xfId="20467"/>
    <cellStyle name="RowTitles1-Detail 4 4 6 3 2 2" xfId="20468"/>
    <cellStyle name="RowTitles1-Detail 4 4 6 3 2 2 2" xfId="20469"/>
    <cellStyle name="RowTitles1-Detail 4 4 6 3 2 3" xfId="20470"/>
    <cellStyle name="RowTitles1-Detail 4 4 6 3 3" xfId="20471"/>
    <cellStyle name="RowTitles1-Detail 4 4 6 3 3 2" xfId="20472"/>
    <cellStyle name="RowTitles1-Detail 4 4 6 3 3 2 2" xfId="20473"/>
    <cellStyle name="RowTitles1-Detail 4 4 6 3 4" xfId="20474"/>
    <cellStyle name="RowTitles1-Detail 4 4 6 3 4 2" xfId="20475"/>
    <cellStyle name="RowTitles1-Detail 4 4 6 3 5" xfId="20476"/>
    <cellStyle name="RowTitles1-Detail 4 4 6 4" xfId="20477"/>
    <cellStyle name="RowTitles1-Detail 4 4 6 4 2" xfId="20478"/>
    <cellStyle name="RowTitles1-Detail 4 4 6 4 2 2" xfId="20479"/>
    <cellStyle name="RowTitles1-Detail 4 4 6 4 3" xfId="20480"/>
    <cellStyle name="RowTitles1-Detail 4 4 6 5" xfId="20481"/>
    <cellStyle name="RowTitles1-Detail 4 4 6 5 2" xfId="20482"/>
    <cellStyle name="RowTitles1-Detail 4 4 6 5 2 2" xfId="20483"/>
    <cellStyle name="RowTitles1-Detail 4 4 6 6" xfId="20484"/>
    <cellStyle name="RowTitles1-Detail 4 4 6 6 2" xfId="20485"/>
    <cellStyle name="RowTitles1-Detail 4 4 6 7" xfId="20486"/>
    <cellStyle name="RowTitles1-Detail 4 4 7" xfId="20487"/>
    <cellStyle name="RowTitles1-Detail 4 4 7 2" xfId="20488"/>
    <cellStyle name="RowTitles1-Detail 4 4 7 2 2" xfId="20489"/>
    <cellStyle name="RowTitles1-Detail 4 4 7 2 2 2" xfId="20490"/>
    <cellStyle name="RowTitles1-Detail 4 4 7 2 3" xfId="20491"/>
    <cellStyle name="RowTitles1-Detail 4 4 7 3" xfId="20492"/>
    <cellStyle name="RowTitles1-Detail 4 4 7 3 2" xfId="20493"/>
    <cellStyle name="RowTitles1-Detail 4 4 7 3 2 2" xfId="20494"/>
    <cellStyle name="RowTitles1-Detail 4 4 7 4" xfId="20495"/>
    <cellStyle name="RowTitles1-Detail 4 4 7 4 2" xfId="20496"/>
    <cellStyle name="RowTitles1-Detail 4 4 7 5" xfId="20497"/>
    <cellStyle name="RowTitles1-Detail 4 4 8" xfId="20498"/>
    <cellStyle name="RowTitles1-Detail 4 4 8 2" xfId="20499"/>
    <cellStyle name="RowTitles1-Detail 4 4 9" xfId="20500"/>
    <cellStyle name="RowTitles1-Detail 4 4 9 2" xfId="20501"/>
    <cellStyle name="RowTitles1-Detail 4 4 9 2 2" xfId="20502"/>
    <cellStyle name="RowTitles1-Detail 4 4_STUD aligned by INSTIT" xfId="20503"/>
    <cellStyle name="RowTitles1-Detail 4 5" xfId="20504"/>
    <cellStyle name="RowTitles1-Detail 4 5 2" xfId="20505"/>
    <cellStyle name="RowTitles1-Detail 4 5 2 2" xfId="20506"/>
    <cellStyle name="RowTitles1-Detail 4 5 2 2 2" xfId="20507"/>
    <cellStyle name="RowTitles1-Detail 4 5 2 2 2 2" xfId="20508"/>
    <cellStyle name="RowTitles1-Detail 4 5 2 2 2 2 2" xfId="20509"/>
    <cellStyle name="RowTitles1-Detail 4 5 2 2 2 3" xfId="20510"/>
    <cellStyle name="RowTitles1-Detail 4 5 2 2 3" xfId="20511"/>
    <cellStyle name="RowTitles1-Detail 4 5 2 2 3 2" xfId="20512"/>
    <cellStyle name="RowTitles1-Detail 4 5 2 2 3 2 2" xfId="20513"/>
    <cellStyle name="RowTitles1-Detail 4 5 2 2 4" xfId="20514"/>
    <cellStyle name="RowTitles1-Detail 4 5 2 2 4 2" xfId="20515"/>
    <cellStyle name="RowTitles1-Detail 4 5 2 2 5" xfId="20516"/>
    <cellStyle name="RowTitles1-Detail 4 5 2 3" xfId="20517"/>
    <cellStyle name="RowTitles1-Detail 4 5 2 3 2" xfId="20518"/>
    <cellStyle name="RowTitles1-Detail 4 5 2 3 2 2" xfId="20519"/>
    <cellStyle name="RowTitles1-Detail 4 5 2 3 2 2 2" xfId="20520"/>
    <cellStyle name="RowTitles1-Detail 4 5 2 3 2 3" xfId="20521"/>
    <cellStyle name="RowTitles1-Detail 4 5 2 3 3" xfId="20522"/>
    <cellStyle name="RowTitles1-Detail 4 5 2 3 3 2" xfId="20523"/>
    <cellStyle name="RowTitles1-Detail 4 5 2 3 3 2 2" xfId="20524"/>
    <cellStyle name="RowTitles1-Detail 4 5 2 3 4" xfId="20525"/>
    <cellStyle name="RowTitles1-Detail 4 5 2 3 4 2" xfId="20526"/>
    <cellStyle name="RowTitles1-Detail 4 5 2 3 5" xfId="20527"/>
    <cellStyle name="RowTitles1-Detail 4 5 2 4" xfId="20528"/>
    <cellStyle name="RowTitles1-Detail 4 5 2 4 2" xfId="20529"/>
    <cellStyle name="RowTitles1-Detail 4 5 2 5" xfId="20530"/>
    <cellStyle name="RowTitles1-Detail 4 5 2 5 2" xfId="20531"/>
    <cellStyle name="RowTitles1-Detail 4 5 2 5 2 2" xfId="20532"/>
    <cellStyle name="RowTitles1-Detail 4 5 2 5 3" xfId="20533"/>
    <cellStyle name="RowTitles1-Detail 4 5 2 6" xfId="20534"/>
    <cellStyle name="RowTitles1-Detail 4 5 2 6 2" xfId="20535"/>
    <cellStyle name="RowTitles1-Detail 4 5 2 6 2 2" xfId="20536"/>
    <cellStyle name="RowTitles1-Detail 4 5 2 7" xfId="20537"/>
    <cellStyle name="RowTitles1-Detail 4 5 2 7 2" xfId="20538"/>
    <cellStyle name="RowTitles1-Detail 4 5 2 8" xfId="20539"/>
    <cellStyle name="RowTitles1-Detail 4 5 3" xfId="20540"/>
    <cellStyle name="RowTitles1-Detail 4 5 3 2" xfId="20541"/>
    <cellStyle name="RowTitles1-Detail 4 5 3 2 2" xfId="20542"/>
    <cellStyle name="RowTitles1-Detail 4 5 3 2 2 2" xfId="20543"/>
    <cellStyle name="RowTitles1-Detail 4 5 3 2 2 2 2" xfId="20544"/>
    <cellStyle name="RowTitles1-Detail 4 5 3 2 2 3" xfId="20545"/>
    <cellStyle name="RowTitles1-Detail 4 5 3 2 3" xfId="20546"/>
    <cellStyle name="RowTitles1-Detail 4 5 3 2 3 2" xfId="20547"/>
    <cellStyle name="RowTitles1-Detail 4 5 3 2 3 2 2" xfId="20548"/>
    <cellStyle name="RowTitles1-Detail 4 5 3 2 4" xfId="20549"/>
    <cellStyle name="RowTitles1-Detail 4 5 3 2 4 2" xfId="20550"/>
    <cellStyle name="RowTitles1-Detail 4 5 3 2 5" xfId="20551"/>
    <cellStyle name="RowTitles1-Detail 4 5 3 3" xfId="20552"/>
    <cellStyle name="RowTitles1-Detail 4 5 3 3 2" xfId="20553"/>
    <cellStyle name="RowTitles1-Detail 4 5 3 3 2 2" xfId="20554"/>
    <cellStyle name="RowTitles1-Detail 4 5 3 3 2 2 2" xfId="20555"/>
    <cellStyle name="RowTitles1-Detail 4 5 3 3 2 3" xfId="20556"/>
    <cellStyle name="RowTitles1-Detail 4 5 3 3 3" xfId="20557"/>
    <cellStyle name="RowTitles1-Detail 4 5 3 3 3 2" xfId="20558"/>
    <cellStyle name="RowTitles1-Detail 4 5 3 3 3 2 2" xfId="20559"/>
    <cellStyle name="RowTitles1-Detail 4 5 3 3 4" xfId="20560"/>
    <cellStyle name="RowTitles1-Detail 4 5 3 3 4 2" xfId="20561"/>
    <cellStyle name="RowTitles1-Detail 4 5 3 3 5" xfId="20562"/>
    <cellStyle name="RowTitles1-Detail 4 5 3 4" xfId="20563"/>
    <cellStyle name="RowTitles1-Detail 4 5 3 4 2" xfId="20564"/>
    <cellStyle name="RowTitles1-Detail 4 5 3 5" xfId="20565"/>
    <cellStyle name="RowTitles1-Detail 4 5 3 5 2" xfId="20566"/>
    <cellStyle name="RowTitles1-Detail 4 5 3 5 2 2" xfId="20567"/>
    <cellStyle name="RowTitles1-Detail 4 5 4" xfId="20568"/>
    <cellStyle name="RowTitles1-Detail 4 5 4 2" xfId="20569"/>
    <cellStyle name="RowTitles1-Detail 4 5 4 2 2" xfId="20570"/>
    <cellStyle name="RowTitles1-Detail 4 5 4 2 2 2" xfId="20571"/>
    <cellStyle name="RowTitles1-Detail 4 5 4 2 2 2 2" xfId="20572"/>
    <cellStyle name="RowTitles1-Detail 4 5 4 2 2 3" xfId="20573"/>
    <cellStyle name="RowTitles1-Detail 4 5 4 2 3" xfId="20574"/>
    <cellStyle name="RowTitles1-Detail 4 5 4 2 3 2" xfId="20575"/>
    <cellStyle name="RowTitles1-Detail 4 5 4 2 3 2 2" xfId="20576"/>
    <cellStyle name="RowTitles1-Detail 4 5 4 2 4" xfId="20577"/>
    <cellStyle name="RowTitles1-Detail 4 5 4 2 4 2" xfId="20578"/>
    <cellStyle name="RowTitles1-Detail 4 5 4 2 5" xfId="20579"/>
    <cellStyle name="RowTitles1-Detail 4 5 4 3" xfId="20580"/>
    <cellStyle name="RowTitles1-Detail 4 5 4 3 2" xfId="20581"/>
    <cellStyle name="RowTitles1-Detail 4 5 4 3 2 2" xfId="20582"/>
    <cellStyle name="RowTitles1-Detail 4 5 4 3 2 2 2" xfId="20583"/>
    <cellStyle name="RowTitles1-Detail 4 5 4 3 2 3" xfId="20584"/>
    <cellStyle name="RowTitles1-Detail 4 5 4 3 3" xfId="20585"/>
    <cellStyle name="RowTitles1-Detail 4 5 4 3 3 2" xfId="20586"/>
    <cellStyle name="RowTitles1-Detail 4 5 4 3 3 2 2" xfId="20587"/>
    <cellStyle name="RowTitles1-Detail 4 5 4 3 4" xfId="20588"/>
    <cellStyle name="RowTitles1-Detail 4 5 4 3 4 2" xfId="20589"/>
    <cellStyle name="RowTitles1-Detail 4 5 4 3 5" xfId="20590"/>
    <cellStyle name="RowTitles1-Detail 4 5 4 4" xfId="20591"/>
    <cellStyle name="RowTitles1-Detail 4 5 4 4 2" xfId="20592"/>
    <cellStyle name="RowTitles1-Detail 4 5 4 4 2 2" xfId="20593"/>
    <cellStyle name="RowTitles1-Detail 4 5 4 4 3" xfId="20594"/>
    <cellStyle name="RowTitles1-Detail 4 5 4 5" xfId="20595"/>
    <cellStyle name="RowTitles1-Detail 4 5 4 5 2" xfId="20596"/>
    <cellStyle name="RowTitles1-Detail 4 5 4 5 2 2" xfId="20597"/>
    <cellStyle name="RowTitles1-Detail 4 5 4 6" xfId="20598"/>
    <cellStyle name="RowTitles1-Detail 4 5 4 6 2" xfId="20599"/>
    <cellStyle name="RowTitles1-Detail 4 5 4 7" xfId="20600"/>
    <cellStyle name="RowTitles1-Detail 4 5 5" xfId="20601"/>
    <cellStyle name="RowTitles1-Detail 4 5 5 2" xfId="20602"/>
    <cellStyle name="RowTitles1-Detail 4 5 5 2 2" xfId="20603"/>
    <cellStyle name="RowTitles1-Detail 4 5 5 2 2 2" xfId="20604"/>
    <cellStyle name="RowTitles1-Detail 4 5 5 2 2 2 2" xfId="20605"/>
    <cellStyle name="RowTitles1-Detail 4 5 5 2 2 3" xfId="20606"/>
    <cellStyle name="RowTitles1-Detail 4 5 5 2 3" xfId="20607"/>
    <cellStyle name="RowTitles1-Detail 4 5 5 2 3 2" xfId="20608"/>
    <cellStyle name="RowTitles1-Detail 4 5 5 2 3 2 2" xfId="20609"/>
    <cellStyle name="RowTitles1-Detail 4 5 5 2 4" xfId="20610"/>
    <cellStyle name="RowTitles1-Detail 4 5 5 2 4 2" xfId="20611"/>
    <cellStyle name="RowTitles1-Detail 4 5 5 2 5" xfId="20612"/>
    <cellStyle name="RowTitles1-Detail 4 5 5 3" xfId="20613"/>
    <cellStyle name="RowTitles1-Detail 4 5 5 3 2" xfId="20614"/>
    <cellStyle name="RowTitles1-Detail 4 5 5 3 2 2" xfId="20615"/>
    <cellStyle name="RowTitles1-Detail 4 5 5 3 2 2 2" xfId="20616"/>
    <cellStyle name="RowTitles1-Detail 4 5 5 3 2 3" xfId="20617"/>
    <cellStyle name="RowTitles1-Detail 4 5 5 3 3" xfId="20618"/>
    <cellStyle name="RowTitles1-Detail 4 5 5 3 3 2" xfId="20619"/>
    <cellStyle name="RowTitles1-Detail 4 5 5 3 3 2 2" xfId="20620"/>
    <cellStyle name="RowTitles1-Detail 4 5 5 3 4" xfId="20621"/>
    <cellStyle name="RowTitles1-Detail 4 5 5 3 4 2" xfId="20622"/>
    <cellStyle name="RowTitles1-Detail 4 5 5 3 5" xfId="20623"/>
    <cellStyle name="RowTitles1-Detail 4 5 5 4" xfId="20624"/>
    <cellStyle name="RowTitles1-Detail 4 5 5 4 2" xfId="20625"/>
    <cellStyle name="RowTitles1-Detail 4 5 5 4 2 2" xfId="20626"/>
    <cellStyle name="RowTitles1-Detail 4 5 5 4 3" xfId="20627"/>
    <cellStyle name="RowTitles1-Detail 4 5 5 5" xfId="20628"/>
    <cellStyle name="RowTitles1-Detail 4 5 5 5 2" xfId="20629"/>
    <cellStyle name="RowTitles1-Detail 4 5 5 5 2 2" xfId="20630"/>
    <cellStyle name="RowTitles1-Detail 4 5 5 6" xfId="20631"/>
    <cellStyle name="RowTitles1-Detail 4 5 5 6 2" xfId="20632"/>
    <cellStyle name="RowTitles1-Detail 4 5 5 7" xfId="20633"/>
    <cellStyle name="RowTitles1-Detail 4 5 6" xfId="20634"/>
    <cellStyle name="RowTitles1-Detail 4 5 6 2" xfId="20635"/>
    <cellStyle name="RowTitles1-Detail 4 5 6 2 2" xfId="20636"/>
    <cellStyle name="RowTitles1-Detail 4 5 6 2 2 2" xfId="20637"/>
    <cellStyle name="RowTitles1-Detail 4 5 6 2 2 2 2" xfId="20638"/>
    <cellStyle name="RowTitles1-Detail 4 5 6 2 2 3" xfId="20639"/>
    <cellStyle name="RowTitles1-Detail 4 5 6 2 3" xfId="20640"/>
    <cellStyle name="RowTitles1-Detail 4 5 6 2 3 2" xfId="20641"/>
    <cellStyle name="RowTitles1-Detail 4 5 6 2 3 2 2" xfId="20642"/>
    <cellStyle name="RowTitles1-Detail 4 5 6 2 4" xfId="20643"/>
    <cellStyle name="RowTitles1-Detail 4 5 6 2 4 2" xfId="20644"/>
    <cellStyle name="RowTitles1-Detail 4 5 6 2 5" xfId="20645"/>
    <cellStyle name="RowTitles1-Detail 4 5 6 3" xfId="20646"/>
    <cellStyle name="RowTitles1-Detail 4 5 6 3 2" xfId="20647"/>
    <cellStyle name="RowTitles1-Detail 4 5 6 3 2 2" xfId="20648"/>
    <cellStyle name="RowTitles1-Detail 4 5 6 3 2 2 2" xfId="20649"/>
    <cellStyle name="RowTitles1-Detail 4 5 6 3 2 3" xfId="20650"/>
    <cellStyle name="RowTitles1-Detail 4 5 6 3 3" xfId="20651"/>
    <cellStyle name="RowTitles1-Detail 4 5 6 3 3 2" xfId="20652"/>
    <cellStyle name="RowTitles1-Detail 4 5 6 3 3 2 2" xfId="20653"/>
    <cellStyle name="RowTitles1-Detail 4 5 6 3 4" xfId="20654"/>
    <cellStyle name="RowTitles1-Detail 4 5 6 3 4 2" xfId="20655"/>
    <cellStyle name="RowTitles1-Detail 4 5 6 3 5" xfId="20656"/>
    <cellStyle name="RowTitles1-Detail 4 5 6 4" xfId="20657"/>
    <cellStyle name="RowTitles1-Detail 4 5 6 4 2" xfId="20658"/>
    <cellStyle name="RowTitles1-Detail 4 5 6 4 2 2" xfId="20659"/>
    <cellStyle name="RowTitles1-Detail 4 5 6 4 3" xfId="20660"/>
    <cellStyle name="RowTitles1-Detail 4 5 6 5" xfId="20661"/>
    <cellStyle name="RowTitles1-Detail 4 5 6 5 2" xfId="20662"/>
    <cellStyle name="RowTitles1-Detail 4 5 6 5 2 2" xfId="20663"/>
    <cellStyle name="RowTitles1-Detail 4 5 6 6" xfId="20664"/>
    <cellStyle name="RowTitles1-Detail 4 5 6 6 2" xfId="20665"/>
    <cellStyle name="RowTitles1-Detail 4 5 6 7" xfId="20666"/>
    <cellStyle name="RowTitles1-Detail 4 5 7" xfId="20667"/>
    <cellStyle name="RowTitles1-Detail 4 5 7 2" xfId="20668"/>
    <cellStyle name="RowTitles1-Detail 4 5 7 2 2" xfId="20669"/>
    <cellStyle name="RowTitles1-Detail 4 5 7 2 2 2" xfId="20670"/>
    <cellStyle name="RowTitles1-Detail 4 5 7 2 3" xfId="20671"/>
    <cellStyle name="RowTitles1-Detail 4 5 7 3" xfId="20672"/>
    <cellStyle name="RowTitles1-Detail 4 5 7 3 2" xfId="20673"/>
    <cellStyle name="RowTitles1-Detail 4 5 7 3 2 2" xfId="20674"/>
    <cellStyle name="RowTitles1-Detail 4 5 7 4" xfId="20675"/>
    <cellStyle name="RowTitles1-Detail 4 5 7 4 2" xfId="20676"/>
    <cellStyle name="RowTitles1-Detail 4 5 7 5" xfId="20677"/>
    <cellStyle name="RowTitles1-Detail 4 5 8" xfId="20678"/>
    <cellStyle name="RowTitles1-Detail 4 5 8 2" xfId="20679"/>
    <cellStyle name="RowTitles1-Detail 4 5 8 2 2" xfId="20680"/>
    <cellStyle name="RowTitles1-Detail 4 5 8 2 2 2" xfId="20681"/>
    <cellStyle name="RowTitles1-Detail 4 5 8 2 3" xfId="20682"/>
    <cellStyle name="RowTitles1-Detail 4 5 8 3" xfId="20683"/>
    <cellStyle name="RowTitles1-Detail 4 5 8 3 2" xfId="20684"/>
    <cellStyle name="RowTitles1-Detail 4 5 8 3 2 2" xfId="20685"/>
    <cellStyle name="RowTitles1-Detail 4 5 8 4" xfId="20686"/>
    <cellStyle name="RowTitles1-Detail 4 5 8 4 2" xfId="20687"/>
    <cellStyle name="RowTitles1-Detail 4 5 8 5" xfId="20688"/>
    <cellStyle name="RowTitles1-Detail 4 5 9" xfId="20689"/>
    <cellStyle name="RowTitles1-Detail 4 5 9 2" xfId="20690"/>
    <cellStyle name="RowTitles1-Detail 4 5 9 2 2" xfId="20691"/>
    <cellStyle name="RowTitles1-Detail 4 5_STUD aligned by INSTIT" xfId="20692"/>
    <cellStyle name="RowTitles1-Detail 4 6" xfId="20693"/>
    <cellStyle name="RowTitles1-Detail 4 6 2" xfId="20694"/>
    <cellStyle name="RowTitles1-Detail 4 6 2 2" xfId="20695"/>
    <cellStyle name="RowTitles1-Detail 4 6 2 2 2" xfId="20696"/>
    <cellStyle name="RowTitles1-Detail 4 6 2 2 2 2" xfId="20697"/>
    <cellStyle name="RowTitles1-Detail 4 6 2 2 2 2 2" xfId="20698"/>
    <cellStyle name="RowTitles1-Detail 4 6 2 2 2 3" xfId="20699"/>
    <cellStyle name="RowTitles1-Detail 4 6 2 2 3" xfId="20700"/>
    <cellStyle name="RowTitles1-Detail 4 6 2 2 3 2" xfId="20701"/>
    <cellStyle name="RowTitles1-Detail 4 6 2 2 3 2 2" xfId="20702"/>
    <cellStyle name="RowTitles1-Detail 4 6 2 2 4" xfId="20703"/>
    <cellStyle name="RowTitles1-Detail 4 6 2 2 4 2" xfId="20704"/>
    <cellStyle name="RowTitles1-Detail 4 6 2 2 5" xfId="20705"/>
    <cellStyle name="RowTitles1-Detail 4 6 2 3" xfId="20706"/>
    <cellStyle name="RowTitles1-Detail 4 6 2 3 2" xfId="20707"/>
    <cellStyle name="RowTitles1-Detail 4 6 2 3 2 2" xfId="20708"/>
    <cellStyle name="RowTitles1-Detail 4 6 2 3 2 2 2" xfId="20709"/>
    <cellStyle name="RowTitles1-Detail 4 6 2 3 2 3" xfId="20710"/>
    <cellStyle name="RowTitles1-Detail 4 6 2 3 3" xfId="20711"/>
    <cellStyle name="RowTitles1-Detail 4 6 2 3 3 2" xfId="20712"/>
    <cellStyle name="RowTitles1-Detail 4 6 2 3 3 2 2" xfId="20713"/>
    <cellStyle name="RowTitles1-Detail 4 6 2 3 4" xfId="20714"/>
    <cellStyle name="RowTitles1-Detail 4 6 2 3 4 2" xfId="20715"/>
    <cellStyle name="RowTitles1-Detail 4 6 2 3 5" xfId="20716"/>
    <cellStyle name="RowTitles1-Detail 4 6 2 4" xfId="20717"/>
    <cellStyle name="RowTitles1-Detail 4 6 2 4 2" xfId="20718"/>
    <cellStyle name="RowTitles1-Detail 4 6 2 5" xfId="20719"/>
    <cellStyle name="RowTitles1-Detail 4 6 2 5 2" xfId="20720"/>
    <cellStyle name="RowTitles1-Detail 4 6 2 5 2 2" xfId="20721"/>
    <cellStyle name="RowTitles1-Detail 4 6 2 5 3" xfId="20722"/>
    <cellStyle name="RowTitles1-Detail 4 6 2 6" xfId="20723"/>
    <cellStyle name="RowTitles1-Detail 4 6 2 6 2" xfId="20724"/>
    <cellStyle name="RowTitles1-Detail 4 6 2 6 2 2" xfId="20725"/>
    <cellStyle name="RowTitles1-Detail 4 6 3" xfId="20726"/>
    <cellStyle name="RowTitles1-Detail 4 6 3 2" xfId="20727"/>
    <cellStyle name="RowTitles1-Detail 4 6 3 2 2" xfId="20728"/>
    <cellStyle name="RowTitles1-Detail 4 6 3 2 2 2" xfId="20729"/>
    <cellStyle name="RowTitles1-Detail 4 6 3 2 2 2 2" xfId="20730"/>
    <cellStyle name="RowTitles1-Detail 4 6 3 2 2 3" xfId="20731"/>
    <cellStyle name="RowTitles1-Detail 4 6 3 2 3" xfId="20732"/>
    <cellStyle name="RowTitles1-Detail 4 6 3 2 3 2" xfId="20733"/>
    <cellStyle name="RowTitles1-Detail 4 6 3 2 3 2 2" xfId="20734"/>
    <cellStyle name="RowTitles1-Detail 4 6 3 2 4" xfId="20735"/>
    <cellStyle name="RowTitles1-Detail 4 6 3 2 4 2" xfId="20736"/>
    <cellStyle name="RowTitles1-Detail 4 6 3 2 5" xfId="20737"/>
    <cellStyle name="RowTitles1-Detail 4 6 3 3" xfId="20738"/>
    <cellStyle name="RowTitles1-Detail 4 6 3 3 2" xfId="20739"/>
    <cellStyle name="RowTitles1-Detail 4 6 3 3 2 2" xfId="20740"/>
    <cellStyle name="RowTitles1-Detail 4 6 3 3 2 2 2" xfId="20741"/>
    <cellStyle name="RowTitles1-Detail 4 6 3 3 2 3" xfId="20742"/>
    <cellStyle name="RowTitles1-Detail 4 6 3 3 3" xfId="20743"/>
    <cellStyle name="RowTitles1-Detail 4 6 3 3 3 2" xfId="20744"/>
    <cellStyle name="RowTitles1-Detail 4 6 3 3 3 2 2" xfId="20745"/>
    <cellStyle name="RowTitles1-Detail 4 6 3 3 4" xfId="20746"/>
    <cellStyle name="RowTitles1-Detail 4 6 3 3 4 2" xfId="20747"/>
    <cellStyle name="RowTitles1-Detail 4 6 3 3 5" xfId="20748"/>
    <cellStyle name="RowTitles1-Detail 4 6 3 4" xfId="20749"/>
    <cellStyle name="RowTitles1-Detail 4 6 3 4 2" xfId="20750"/>
    <cellStyle name="RowTitles1-Detail 4 6 3 5" xfId="20751"/>
    <cellStyle name="RowTitles1-Detail 4 6 3 5 2" xfId="20752"/>
    <cellStyle name="RowTitles1-Detail 4 6 3 5 2 2" xfId="20753"/>
    <cellStyle name="RowTitles1-Detail 4 6 3 6" xfId="20754"/>
    <cellStyle name="RowTitles1-Detail 4 6 3 6 2" xfId="20755"/>
    <cellStyle name="RowTitles1-Detail 4 6 3 7" xfId="20756"/>
    <cellStyle name="RowTitles1-Detail 4 6 4" xfId="20757"/>
    <cellStyle name="RowTitles1-Detail 4 6 4 2" xfId="20758"/>
    <cellStyle name="RowTitles1-Detail 4 6 4 2 2" xfId="20759"/>
    <cellStyle name="RowTitles1-Detail 4 6 4 2 2 2" xfId="20760"/>
    <cellStyle name="RowTitles1-Detail 4 6 4 2 2 2 2" xfId="20761"/>
    <cellStyle name="RowTitles1-Detail 4 6 4 2 2 3" xfId="20762"/>
    <cellStyle name="RowTitles1-Detail 4 6 4 2 3" xfId="20763"/>
    <cellStyle name="RowTitles1-Detail 4 6 4 2 3 2" xfId="20764"/>
    <cellStyle name="RowTitles1-Detail 4 6 4 2 3 2 2" xfId="20765"/>
    <cellStyle name="RowTitles1-Detail 4 6 4 2 4" xfId="20766"/>
    <cellStyle name="RowTitles1-Detail 4 6 4 2 4 2" xfId="20767"/>
    <cellStyle name="RowTitles1-Detail 4 6 4 2 5" xfId="20768"/>
    <cellStyle name="RowTitles1-Detail 4 6 4 3" xfId="20769"/>
    <cellStyle name="RowTitles1-Detail 4 6 4 3 2" xfId="20770"/>
    <cellStyle name="RowTitles1-Detail 4 6 4 3 2 2" xfId="20771"/>
    <cellStyle name="RowTitles1-Detail 4 6 4 3 2 2 2" xfId="20772"/>
    <cellStyle name="RowTitles1-Detail 4 6 4 3 2 3" xfId="20773"/>
    <cellStyle name="RowTitles1-Detail 4 6 4 3 3" xfId="20774"/>
    <cellStyle name="RowTitles1-Detail 4 6 4 3 3 2" xfId="20775"/>
    <cellStyle name="RowTitles1-Detail 4 6 4 3 3 2 2" xfId="20776"/>
    <cellStyle name="RowTitles1-Detail 4 6 4 3 4" xfId="20777"/>
    <cellStyle name="RowTitles1-Detail 4 6 4 3 4 2" xfId="20778"/>
    <cellStyle name="RowTitles1-Detail 4 6 4 3 5" xfId="20779"/>
    <cellStyle name="RowTitles1-Detail 4 6 4 4" xfId="20780"/>
    <cellStyle name="RowTitles1-Detail 4 6 4 4 2" xfId="20781"/>
    <cellStyle name="RowTitles1-Detail 4 6 4 5" xfId="20782"/>
    <cellStyle name="RowTitles1-Detail 4 6 4 5 2" xfId="20783"/>
    <cellStyle name="RowTitles1-Detail 4 6 4 5 2 2" xfId="20784"/>
    <cellStyle name="RowTitles1-Detail 4 6 4 5 3" xfId="20785"/>
    <cellStyle name="RowTitles1-Detail 4 6 4 6" xfId="20786"/>
    <cellStyle name="RowTitles1-Detail 4 6 4 6 2" xfId="20787"/>
    <cellStyle name="RowTitles1-Detail 4 6 4 6 2 2" xfId="20788"/>
    <cellStyle name="RowTitles1-Detail 4 6 4 7" xfId="20789"/>
    <cellStyle name="RowTitles1-Detail 4 6 4 7 2" xfId="20790"/>
    <cellStyle name="RowTitles1-Detail 4 6 4 8" xfId="20791"/>
    <cellStyle name="RowTitles1-Detail 4 6 5" xfId="20792"/>
    <cellStyle name="RowTitles1-Detail 4 6 5 2" xfId="20793"/>
    <cellStyle name="RowTitles1-Detail 4 6 5 2 2" xfId="20794"/>
    <cellStyle name="RowTitles1-Detail 4 6 5 2 2 2" xfId="20795"/>
    <cellStyle name="RowTitles1-Detail 4 6 5 2 2 2 2" xfId="20796"/>
    <cellStyle name="RowTitles1-Detail 4 6 5 2 2 3" xfId="20797"/>
    <cellStyle name="RowTitles1-Detail 4 6 5 2 3" xfId="20798"/>
    <cellStyle name="RowTitles1-Detail 4 6 5 2 3 2" xfId="20799"/>
    <cellStyle name="RowTitles1-Detail 4 6 5 2 3 2 2" xfId="20800"/>
    <cellStyle name="RowTitles1-Detail 4 6 5 2 4" xfId="20801"/>
    <cellStyle name="RowTitles1-Detail 4 6 5 2 4 2" xfId="20802"/>
    <cellStyle name="RowTitles1-Detail 4 6 5 2 5" xfId="20803"/>
    <cellStyle name="RowTitles1-Detail 4 6 5 3" xfId="20804"/>
    <cellStyle name="RowTitles1-Detail 4 6 5 3 2" xfId="20805"/>
    <cellStyle name="RowTitles1-Detail 4 6 5 3 2 2" xfId="20806"/>
    <cellStyle name="RowTitles1-Detail 4 6 5 3 2 2 2" xfId="20807"/>
    <cellStyle name="RowTitles1-Detail 4 6 5 3 2 3" xfId="20808"/>
    <cellStyle name="RowTitles1-Detail 4 6 5 3 3" xfId="20809"/>
    <cellStyle name="RowTitles1-Detail 4 6 5 3 3 2" xfId="20810"/>
    <cellStyle name="RowTitles1-Detail 4 6 5 3 3 2 2" xfId="20811"/>
    <cellStyle name="RowTitles1-Detail 4 6 5 3 4" xfId="20812"/>
    <cellStyle name="RowTitles1-Detail 4 6 5 3 4 2" xfId="20813"/>
    <cellStyle name="RowTitles1-Detail 4 6 5 3 5" xfId="20814"/>
    <cellStyle name="RowTitles1-Detail 4 6 5 4" xfId="20815"/>
    <cellStyle name="RowTitles1-Detail 4 6 5 4 2" xfId="20816"/>
    <cellStyle name="RowTitles1-Detail 4 6 5 4 2 2" xfId="20817"/>
    <cellStyle name="RowTitles1-Detail 4 6 5 4 3" xfId="20818"/>
    <cellStyle name="RowTitles1-Detail 4 6 5 5" xfId="20819"/>
    <cellStyle name="RowTitles1-Detail 4 6 5 5 2" xfId="20820"/>
    <cellStyle name="RowTitles1-Detail 4 6 5 5 2 2" xfId="20821"/>
    <cellStyle name="RowTitles1-Detail 4 6 5 6" xfId="20822"/>
    <cellStyle name="RowTitles1-Detail 4 6 5 6 2" xfId="20823"/>
    <cellStyle name="RowTitles1-Detail 4 6 5 7" xfId="20824"/>
    <cellStyle name="RowTitles1-Detail 4 6 6" xfId="20825"/>
    <cellStyle name="RowTitles1-Detail 4 6 6 2" xfId="20826"/>
    <cellStyle name="RowTitles1-Detail 4 6 6 2 2" xfId="20827"/>
    <cellStyle name="RowTitles1-Detail 4 6 6 2 2 2" xfId="20828"/>
    <cellStyle name="RowTitles1-Detail 4 6 6 2 2 2 2" xfId="20829"/>
    <cellStyle name="RowTitles1-Detail 4 6 6 2 2 3" xfId="20830"/>
    <cellStyle name="RowTitles1-Detail 4 6 6 2 3" xfId="20831"/>
    <cellStyle name="RowTitles1-Detail 4 6 6 2 3 2" xfId="20832"/>
    <cellStyle name="RowTitles1-Detail 4 6 6 2 3 2 2" xfId="20833"/>
    <cellStyle name="RowTitles1-Detail 4 6 6 2 4" xfId="20834"/>
    <cellStyle name="RowTitles1-Detail 4 6 6 2 4 2" xfId="20835"/>
    <cellStyle name="RowTitles1-Detail 4 6 6 2 5" xfId="20836"/>
    <cellStyle name="RowTitles1-Detail 4 6 6 3" xfId="20837"/>
    <cellStyle name="RowTitles1-Detail 4 6 6 3 2" xfId="20838"/>
    <cellStyle name="RowTitles1-Detail 4 6 6 3 2 2" xfId="20839"/>
    <cellStyle name="RowTitles1-Detail 4 6 6 3 2 2 2" xfId="20840"/>
    <cellStyle name="RowTitles1-Detail 4 6 6 3 2 3" xfId="20841"/>
    <cellStyle name="RowTitles1-Detail 4 6 6 3 3" xfId="20842"/>
    <cellStyle name="RowTitles1-Detail 4 6 6 3 3 2" xfId="20843"/>
    <cellStyle name="RowTitles1-Detail 4 6 6 3 3 2 2" xfId="20844"/>
    <cellStyle name="RowTitles1-Detail 4 6 6 3 4" xfId="20845"/>
    <cellStyle name="RowTitles1-Detail 4 6 6 3 4 2" xfId="20846"/>
    <cellStyle name="RowTitles1-Detail 4 6 6 3 5" xfId="20847"/>
    <cellStyle name="RowTitles1-Detail 4 6 6 4" xfId="20848"/>
    <cellStyle name="RowTitles1-Detail 4 6 6 4 2" xfId="20849"/>
    <cellStyle name="RowTitles1-Detail 4 6 6 4 2 2" xfId="20850"/>
    <cellStyle name="RowTitles1-Detail 4 6 6 4 3" xfId="20851"/>
    <cellStyle name="RowTitles1-Detail 4 6 6 5" xfId="20852"/>
    <cellStyle name="RowTitles1-Detail 4 6 6 5 2" xfId="20853"/>
    <cellStyle name="RowTitles1-Detail 4 6 6 5 2 2" xfId="20854"/>
    <cellStyle name="RowTitles1-Detail 4 6 6 6" xfId="20855"/>
    <cellStyle name="RowTitles1-Detail 4 6 6 6 2" xfId="20856"/>
    <cellStyle name="RowTitles1-Detail 4 6 6 7" xfId="20857"/>
    <cellStyle name="RowTitles1-Detail 4 6 7" xfId="20858"/>
    <cellStyle name="RowTitles1-Detail 4 6 7 2" xfId="20859"/>
    <cellStyle name="RowTitles1-Detail 4 6 7 2 2" xfId="20860"/>
    <cellStyle name="RowTitles1-Detail 4 6 7 2 2 2" xfId="20861"/>
    <cellStyle name="RowTitles1-Detail 4 6 7 2 3" xfId="20862"/>
    <cellStyle name="RowTitles1-Detail 4 6 7 3" xfId="20863"/>
    <cellStyle name="RowTitles1-Detail 4 6 7 3 2" xfId="20864"/>
    <cellStyle name="RowTitles1-Detail 4 6 7 3 2 2" xfId="20865"/>
    <cellStyle name="RowTitles1-Detail 4 6 7 4" xfId="20866"/>
    <cellStyle name="RowTitles1-Detail 4 6 7 4 2" xfId="20867"/>
    <cellStyle name="RowTitles1-Detail 4 6 7 5" xfId="20868"/>
    <cellStyle name="RowTitles1-Detail 4 6 8" xfId="20869"/>
    <cellStyle name="RowTitles1-Detail 4 6 8 2" xfId="20870"/>
    <cellStyle name="RowTitles1-Detail 4 6 9" xfId="20871"/>
    <cellStyle name="RowTitles1-Detail 4 6 9 2" xfId="20872"/>
    <cellStyle name="RowTitles1-Detail 4 6 9 2 2" xfId="20873"/>
    <cellStyle name="RowTitles1-Detail 4 6_STUD aligned by INSTIT" xfId="20874"/>
    <cellStyle name="RowTitles1-Detail 4 7" xfId="20875"/>
    <cellStyle name="RowTitles1-Detail 4 7 2" xfId="20876"/>
    <cellStyle name="RowTitles1-Detail 4 7 2 2" xfId="20877"/>
    <cellStyle name="RowTitles1-Detail 4 7 2 2 2" xfId="20878"/>
    <cellStyle name="RowTitles1-Detail 4 7 2 2 2 2" xfId="20879"/>
    <cellStyle name="RowTitles1-Detail 4 7 2 2 3" xfId="20880"/>
    <cellStyle name="RowTitles1-Detail 4 7 2 3" xfId="20881"/>
    <cellStyle name="RowTitles1-Detail 4 7 2 3 2" xfId="20882"/>
    <cellStyle name="RowTitles1-Detail 4 7 2 3 2 2" xfId="20883"/>
    <cellStyle name="RowTitles1-Detail 4 7 2 4" xfId="20884"/>
    <cellStyle name="RowTitles1-Detail 4 7 2 4 2" xfId="20885"/>
    <cellStyle name="RowTitles1-Detail 4 7 2 5" xfId="20886"/>
    <cellStyle name="RowTitles1-Detail 4 7 3" xfId="20887"/>
    <cellStyle name="RowTitles1-Detail 4 7 3 2" xfId="20888"/>
    <cellStyle name="RowTitles1-Detail 4 7 3 2 2" xfId="20889"/>
    <cellStyle name="RowTitles1-Detail 4 7 3 2 2 2" xfId="20890"/>
    <cellStyle name="RowTitles1-Detail 4 7 3 2 3" xfId="20891"/>
    <cellStyle name="RowTitles1-Detail 4 7 3 3" xfId="20892"/>
    <cellStyle name="RowTitles1-Detail 4 7 3 3 2" xfId="20893"/>
    <cellStyle name="RowTitles1-Detail 4 7 3 3 2 2" xfId="20894"/>
    <cellStyle name="RowTitles1-Detail 4 7 3 4" xfId="20895"/>
    <cellStyle name="RowTitles1-Detail 4 7 3 4 2" xfId="20896"/>
    <cellStyle name="RowTitles1-Detail 4 7 3 5" xfId="20897"/>
    <cellStyle name="RowTitles1-Detail 4 7 4" xfId="20898"/>
    <cellStyle name="RowTitles1-Detail 4 7 4 2" xfId="20899"/>
    <cellStyle name="RowTitles1-Detail 4 7 5" xfId="20900"/>
    <cellStyle name="RowTitles1-Detail 4 7 5 2" xfId="20901"/>
    <cellStyle name="RowTitles1-Detail 4 7 5 2 2" xfId="20902"/>
    <cellStyle name="RowTitles1-Detail 4 7 5 3" xfId="20903"/>
    <cellStyle name="RowTitles1-Detail 4 7 6" xfId="20904"/>
    <cellStyle name="RowTitles1-Detail 4 7 6 2" xfId="20905"/>
    <cellStyle name="RowTitles1-Detail 4 7 6 2 2" xfId="20906"/>
    <cellStyle name="RowTitles1-Detail 4 8" xfId="20907"/>
    <cellStyle name="RowTitles1-Detail 4 8 2" xfId="20908"/>
    <cellStyle name="RowTitles1-Detail 4 8 2 2" xfId="20909"/>
    <cellStyle name="RowTitles1-Detail 4 8 2 2 2" xfId="20910"/>
    <cellStyle name="RowTitles1-Detail 4 8 2 2 2 2" xfId="20911"/>
    <cellStyle name="RowTitles1-Detail 4 8 2 2 3" xfId="20912"/>
    <cellStyle name="RowTitles1-Detail 4 8 2 3" xfId="20913"/>
    <cellStyle name="RowTitles1-Detail 4 8 2 3 2" xfId="20914"/>
    <cellStyle name="RowTitles1-Detail 4 8 2 3 2 2" xfId="20915"/>
    <cellStyle name="RowTitles1-Detail 4 8 2 4" xfId="20916"/>
    <cellStyle name="RowTitles1-Detail 4 8 2 4 2" xfId="20917"/>
    <cellStyle name="RowTitles1-Detail 4 8 2 5" xfId="20918"/>
    <cellStyle name="RowTitles1-Detail 4 8 3" xfId="20919"/>
    <cellStyle name="RowTitles1-Detail 4 8 3 2" xfId="20920"/>
    <cellStyle name="RowTitles1-Detail 4 8 3 2 2" xfId="20921"/>
    <cellStyle name="RowTitles1-Detail 4 8 3 2 2 2" xfId="20922"/>
    <cellStyle name="RowTitles1-Detail 4 8 3 2 3" xfId="20923"/>
    <cellStyle name="RowTitles1-Detail 4 8 3 3" xfId="20924"/>
    <cellStyle name="RowTitles1-Detail 4 8 3 3 2" xfId="20925"/>
    <cellStyle name="RowTitles1-Detail 4 8 3 3 2 2" xfId="20926"/>
    <cellStyle name="RowTitles1-Detail 4 8 3 4" xfId="20927"/>
    <cellStyle name="RowTitles1-Detail 4 8 3 4 2" xfId="20928"/>
    <cellStyle name="RowTitles1-Detail 4 8 3 5" xfId="20929"/>
    <cellStyle name="RowTitles1-Detail 4 8 4" xfId="20930"/>
    <cellStyle name="RowTitles1-Detail 4 8 4 2" xfId="20931"/>
    <cellStyle name="RowTitles1-Detail 4 8 5" xfId="20932"/>
    <cellStyle name="RowTitles1-Detail 4 8 5 2" xfId="20933"/>
    <cellStyle name="RowTitles1-Detail 4 8 5 2 2" xfId="20934"/>
    <cellStyle name="RowTitles1-Detail 4 8 6" xfId="20935"/>
    <cellStyle name="RowTitles1-Detail 4 8 6 2" xfId="20936"/>
    <cellStyle name="RowTitles1-Detail 4 8 7" xfId="20937"/>
    <cellStyle name="RowTitles1-Detail 4 9" xfId="20938"/>
    <cellStyle name="RowTitles1-Detail 4 9 2" xfId="20939"/>
    <cellStyle name="RowTitles1-Detail 4 9 2 2" xfId="20940"/>
    <cellStyle name="RowTitles1-Detail 4 9 2 2 2" xfId="20941"/>
    <cellStyle name="RowTitles1-Detail 4 9 2 2 2 2" xfId="20942"/>
    <cellStyle name="RowTitles1-Detail 4 9 2 2 3" xfId="20943"/>
    <cellStyle name="RowTitles1-Detail 4 9 2 3" xfId="20944"/>
    <cellStyle name="RowTitles1-Detail 4 9 2 3 2" xfId="20945"/>
    <cellStyle name="RowTitles1-Detail 4 9 2 3 2 2" xfId="20946"/>
    <cellStyle name="RowTitles1-Detail 4 9 2 4" xfId="20947"/>
    <cellStyle name="RowTitles1-Detail 4 9 2 4 2" xfId="20948"/>
    <cellStyle name="RowTitles1-Detail 4 9 2 5" xfId="20949"/>
    <cellStyle name="RowTitles1-Detail 4 9 3" xfId="20950"/>
    <cellStyle name="RowTitles1-Detail 4 9 3 2" xfId="20951"/>
    <cellStyle name="RowTitles1-Detail 4 9 3 2 2" xfId="20952"/>
    <cellStyle name="RowTitles1-Detail 4 9 3 2 2 2" xfId="20953"/>
    <cellStyle name="RowTitles1-Detail 4 9 3 2 3" xfId="20954"/>
    <cellStyle name="RowTitles1-Detail 4 9 3 3" xfId="20955"/>
    <cellStyle name="RowTitles1-Detail 4 9 3 3 2" xfId="20956"/>
    <cellStyle name="RowTitles1-Detail 4 9 3 3 2 2" xfId="20957"/>
    <cellStyle name="RowTitles1-Detail 4 9 3 4" xfId="20958"/>
    <cellStyle name="RowTitles1-Detail 4 9 3 4 2" xfId="20959"/>
    <cellStyle name="RowTitles1-Detail 4 9 3 5" xfId="20960"/>
    <cellStyle name="RowTitles1-Detail 4 9 4" xfId="20961"/>
    <cellStyle name="RowTitles1-Detail 4 9 4 2" xfId="20962"/>
    <cellStyle name="RowTitles1-Detail 4 9 5" xfId="20963"/>
    <cellStyle name="RowTitles1-Detail 4 9 5 2" xfId="20964"/>
    <cellStyle name="RowTitles1-Detail 4 9 5 2 2" xfId="20965"/>
    <cellStyle name="RowTitles1-Detail 4 9 5 3" xfId="20966"/>
    <cellStyle name="RowTitles1-Detail 4 9 6" xfId="20967"/>
    <cellStyle name="RowTitles1-Detail 4 9 6 2" xfId="20968"/>
    <cellStyle name="RowTitles1-Detail 4 9 6 2 2" xfId="20969"/>
    <cellStyle name="RowTitles1-Detail 4 9 7" xfId="20970"/>
    <cellStyle name="RowTitles1-Detail 4 9 7 2" xfId="20971"/>
    <cellStyle name="RowTitles1-Detail 4 9 8" xfId="20972"/>
    <cellStyle name="RowTitles1-Detail 4_STUD aligned by INSTIT" xfId="20973"/>
    <cellStyle name="RowTitles1-Detail 5" xfId="69"/>
    <cellStyle name="RowTitles1-Detail 5 10" xfId="20974"/>
    <cellStyle name="RowTitles1-Detail 5 2" xfId="20975"/>
    <cellStyle name="RowTitles1-Detail 5 2 2" xfId="20976"/>
    <cellStyle name="RowTitles1-Detail 5 2 2 2" xfId="20977"/>
    <cellStyle name="RowTitles1-Detail 5 2 2 2 2" xfId="20978"/>
    <cellStyle name="RowTitles1-Detail 5 2 2 2 2 2" xfId="20979"/>
    <cellStyle name="RowTitles1-Detail 5 2 2 2 3" xfId="20980"/>
    <cellStyle name="RowTitles1-Detail 5 2 2 3" xfId="20981"/>
    <cellStyle name="RowTitles1-Detail 5 2 2 3 2" xfId="20982"/>
    <cellStyle name="RowTitles1-Detail 5 2 2 3 2 2" xfId="20983"/>
    <cellStyle name="RowTitles1-Detail 5 2 2 4" xfId="20984"/>
    <cellStyle name="RowTitles1-Detail 5 2 2 4 2" xfId="20985"/>
    <cellStyle name="RowTitles1-Detail 5 2 2 5" xfId="20986"/>
    <cellStyle name="RowTitles1-Detail 5 2 3" xfId="20987"/>
    <cellStyle name="RowTitles1-Detail 5 2 3 2" xfId="20988"/>
    <cellStyle name="RowTitles1-Detail 5 2 3 2 2" xfId="20989"/>
    <cellStyle name="RowTitles1-Detail 5 2 3 2 2 2" xfId="20990"/>
    <cellStyle name="RowTitles1-Detail 5 2 3 2 3" xfId="20991"/>
    <cellStyle name="RowTitles1-Detail 5 2 3 3" xfId="20992"/>
    <cellStyle name="RowTitles1-Detail 5 2 3 3 2" xfId="20993"/>
    <cellStyle name="RowTitles1-Detail 5 2 3 3 2 2" xfId="20994"/>
    <cellStyle name="RowTitles1-Detail 5 2 3 4" xfId="20995"/>
    <cellStyle name="RowTitles1-Detail 5 2 3 4 2" xfId="20996"/>
    <cellStyle name="RowTitles1-Detail 5 2 3 5" xfId="20997"/>
    <cellStyle name="RowTitles1-Detail 5 2 4" xfId="20998"/>
    <cellStyle name="RowTitles1-Detail 5 2 4 2" xfId="20999"/>
    <cellStyle name="RowTitles1-Detail 5 2 5" xfId="21000"/>
    <cellStyle name="RowTitles1-Detail 5 2 5 2" xfId="21001"/>
    <cellStyle name="RowTitles1-Detail 5 2 5 2 2" xfId="21002"/>
    <cellStyle name="RowTitles1-Detail 5 3" xfId="21003"/>
    <cellStyle name="RowTitles1-Detail 5 3 2" xfId="21004"/>
    <cellStyle name="RowTitles1-Detail 5 3 2 2" xfId="21005"/>
    <cellStyle name="RowTitles1-Detail 5 3 2 2 2" xfId="21006"/>
    <cellStyle name="RowTitles1-Detail 5 3 2 2 2 2" xfId="21007"/>
    <cellStyle name="RowTitles1-Detail 5 3 2 2 3" xfId="21008"/>
    <cellStyle name="RowTitles1-Detail 5 3 2 3" xfId="21009"/>
    <cellStyle name="RowTitles1-Detail 5 3 2 3 2" xfId="21010"/>
    <cellStyle name="RowTitles1-Detail 5 3 2 3 2 2" xfId="21011"/>
    <cellStyle name="RowTitles1-Detail 5 3 2 4" xfId="21012"/>
    <cellStyle name="RowTitles1-Detail 5 3 2 4 2" xfId="21013"/>
    <cellStyle name="RowTitles1-Detail 5 3 2 5" xfId="21014"/>
    <cellStyle name="RowTitles1-Detail 5 3 3" xfId="21015"/>
    <cellStyle name="RowTitles1-Detail 5 3 3 2" xfId="21016"/>
    <cellStyle name="RowTitles1-Detail 5 3 3 2 2" xfId="21017"/>
    <cellStyle name="RowTitles1-Detail 5 3 3 2 2 2" xfId="21018"/>
    <cellStyle name="RowTitles1-Detail 5 3 3 2 3" xfId="21019"/>
    <cellStyle name="RowTitles1-Detail 5 3 3 3" xfId="21020"/>
    <cellStyle name="RowTitles1-Detail 5 3 3 3 2" xfId="21021"/>
    <cellStyle name="RowTitles1-Detail 5 3 3 3 2 2" xfId="21022"/>
    <cellStyle name="RowTitles1-Detail 5 3 3 4" xfId="21023"/>
    <cellStyle name="RowTitles1-Detail 5 3 3 4 2" xfId="21024"/>
    <cellStyle name="RowTitles1-Detail 5 3 3 5" xfId="21025"/>
    <cellStyle name="RowTitles1-Detail 5 3 4" xfId="21026"/>
    <cellStyle name="RowTitles1-Detail 5 3 4 2" xfId="21027"/>
    <cellStyle name="RowTitles1-Detail 5 3 5" xfId="21028"/>
    <cellStyle name="RowTitles1-Detail 5 3 5 2" xfId="21029"/>
    <cellStyle name="RowTitles1-Detail 5 3 5 2 2" xfId="21030"/>
    <cellStyle name="RowTitles1-Detail 5 3 5 3" xfId="21031"/>
    <cellStyle name="RowTitles1-Detail 5 3 6" xfId="21032"/>
    <cellStyle name="RowTitles1-Detail 5 3 6 2" xfId="21033"/>
    <cellStyle name="RowTitles1-Detail 5 3 6 2 2" xfId="21034"/>
    <cellStyle name="RowTitles1-Detail 5 3 7" xfId="21035"/>
    <cellStyle name="RowTitles1-Detail 5 3 7 2" xfId="21036"/>
    <cellStyle name="RowTitles1-Detail 5 3 8" xfId="21037"/>
    <cellStyle name="RowTitles1-Detail 5 4" xfId="21038"/>
    <cellStyle name="RowTitles1-Detail 5 4 2" xfId="21039"/>
    <cellStyle name="RowTitles1-Detail 5 4 2 2" xfId="21040"/>
    <cellStyle name="RowTitles1-Detail 5 4 2 2 2" xfId="21041"/>
    <cellStyle name="RowTitles1-Detail 5 4 2 2 2 2" xfId="21042"/>
    <cellStyle name="RowTitles1-Detail 5 4 2 2 3" xfId="21043"/>
    <cellStyle name="RowTitles1-Detail 5 4 2 3" xfId="21044"/>
    <cellStyle name="RowTitles1-Detail 5 4 2 3 2" xfId="21045"/>
    <cellStyle name="RowTitles1-Detail 5 4 2 3 2 2" xfId="21046"/>
    <cellStyle name="RowTitles1-Detail 5 4 2 4" xfId="21047"/>
    <cellStyle name="RowTitles1-Detail 5 4 2 4 2" xfId="21048"/>
    <cellStyle name="RowTitles1-Detail 5 4 2 5" xfId="21049"/>
    <cellStyle name="RowTitles1-Detail 5 4 3" xfId="21050"/>
    <cellStyle name="RowTitles1-Detail 5 4 3 2" xfId="21051"/>
    <cellStyle name="RowTitles1-Detail 5 4 3 2 2" xfId="21052"/>
    <cellStyle name="RowTitles1-Detail 5 4 3 2 2 2" xfId="21053"/>
    <cellStyle name="RowTitles1-Detail 5 4 3 2 3" xfId="21054"/>
    <cellStyle name="RowTitles1-Detail 5 4 3 3" xfId="21055"/>
    <cellStyle name="RowTitles1-Detail 5 4 3 3 2" xfId="21056"/>
    <cellStyle name="RowTitles1-Detail 5 4 3 3 2 2" xfId="21057"/>
    <cellStyle name="RowTitles1-Detail 5 4 3 4" xfId="21058"/>
    <cellStyle name="RowTitles1-Detail 5 4 3 4 2" xfId="21059"/>
    <cellStyle name="RowTitles1-Detail 5 4 3 5" xfId="21060"/>
    <cellStyle name="RowTitles1-Detail 5 4 4" xfId="21061"/>
    <cellStyle name="RowTitles1-Detail 5 4 4 2" xfId="21062"/>
    <cellStyle name="RowTitles1-Detail 5 4 4 2 2" xfId="21063"/>
    <cellStyle name="RowTitles1-Detail 5 4 4 3" xfId="21064"/>
    <cellStyle name="RowTitles1-Detail 5 4 5" xfId="21065"/>
    <cellStyle name="RowTitles1-Detail 5 4 5 2" xfId="21066"/>
    <cellStyle name="RowTitles1-Detail 5 4 5 2 2" xfId="21067"/>
    <cellStyle name="RowTitles1-Detail 5 4 6" xfId="21068"/>
    <cellStyle name="RowTitles1-Detail 5 4 6 2" xfId="21069"/>
    <cellStyle name="RowTitles1-Detail 5 4 7" xfId="21070"/>
    <cellStyle name="RowTitles1-Detail 5 5" xfId="21071"/>
    <cellStyle name="RowTitles1-Detail 5 5 2" xfId="21072"/>
    <cellStyle name="RowTitles1-Detail 5 5 2 2" xfId="21073"/>
    <cellStyle name="RowTitles1-Detail 5 5 2 2 2" xfId="21074"/>
    <cellStyle name="RowTitles1-Detail 5 5 2 2 2 2" xfId="21075"/>
    <cellStyle name="RowTitles1-Detail 5 5 2 2 3" xfId="21076"/>
    <cellStyle name="RowTitles1-Detail 5 5 2 3" xfId="21077"/>
    <cellStyle name="RowTitles1-Detail 5 5 2 3 2" xfId="21078"/>
    <cellStyle name="RowTitles1-Detail 5 5 2 3 2 2" xfId="21079"/>
    <cellStyle name="RowTitles1-Detail 5 5 2 4" xfId="21080"/>
    <cellStyle name="RowTitles1-Detail 5 5 2 4 2" xfId="21081"/>
    <cellStyle name="RowTitles1-Detail 5 5 2 5" xfId="21082"/>
    <cellStyle name="RowTitles1-Detail 5 5 3" xfId="21083"/>
    <cellStyle name="RowTitles1-Detail 5 5 3 2" xfId="21084"/>
    <cellStyle name="RowTitles1-Detail 5 5 3 2 2" xfId="21085"/>
    <cellStyle name="RowTitles1-Detail 5 5 3 2 2 2" xfId="21086"/>
    <cellStyle name="RowTitles1-Detail 5 5 3 2 3" xfId="21087"/>
    <cellStyle name="RowTitles1-Detail 5 5 3 3" xfId="21088"/>
    <cellStyle name="RowTitles1-Detail 5 5 3 3 2" xfId="21089"/>
    <cellStyle name="RowTitles1-Detail 5 5 3 3 2 2" xfId="21090"/>
    <cellStyle name="RowTitles1-Detail 5 5 3 4" xfId="21091"/>
    <cellStyle name="RowTitles1-Detail 5 5 3 4 2" xfId="21092"/>
    <cellStyle name="RowTitles1-Detail 5 5 3 5" xfId="21093"/>
    <cellStyle name="RowTitles1-Detail 5 5 4" xfId="21094"/>
    <cellStyle name="RowTitles1-Detail 5 5 4 2" xfId="21095"/>
    <cellStyle name="RowTitles1-Detail 5 5 4 2 2" xfId="21096"/>
    <cellStyle name="RowTitles1-Detail 5 5 4 3" xfId="21097"/>
    <cellStyle name="RowTitles1-Detail 5 5 5" xfId="21098"/>
    <cellStyle name="RowTitles1-Detail 5 5 5 2" xfId="21099"/>
    <cellStyle name="RowTitles1-Detail 5 5 5 2 2" xfId="21100"/>
    <cellStyle name="RowTitles1-Detail 5 5 6" xfId="21101"/>
    <cellStyle name="RowTitles1-Detail 5 5 6 2" xfId="21102"/>
    <cellStyle name="RowTitles1-Detail 5 5 7" xfId="21103"/>
    <cellStyle name="RowTitles1-Detail 5 6" xfId="21104"/>
    <cellStyle name="RowTitles1-Detail 5 6 2" xfId="21105"/>
    <cellStyle name="RowTitles1-Detail 5 6 2 2" xfId="21106"/>
    <cellStyle name="RowTitles1-Detail 5 6 2 2 2" xfId="21107"/>
    <cellStyle name="RowTitles1-Detail 5 6 2 2 2 2" xfId="21108"/>
    <cellStyle name="RowTitles1-Detail 5 6 2 2 3" xfId="21109"/>
    <cellStyle name="RowTitles1-Detail 5 6 2 3" xfId="21110"/>
    <cellStyle name="RowTitles1-Detail 5 6 2 3 2" xfId="21111"/>
    <cellStyle name="RowTitles1-Detail 5 6 2 3 2 2" xfId="21112"/>
    <cellStyle name="RowTitles1-Detail 5 6 2 4" xfId="21113"/>
    <cellStyle name="RowTitles1-Detail 5 6 2 4 2" xfId="21114"/>
    <cellStyle name="RowTitles1-Detail 5 6 2 5" xfId="21115"/>
    <cellStyle name="RowTitles1-Detail 5 6 3" xfId="21116"/>
    <cellStyle name="RowTitles1-Detail 5 6 3 2" xfId="21117"/>
    <cellStyle name="RowTitles1-Detail 5 6 3 2 2" xfId="21118"/>
    <cellStyle name="RowTitles1-Detail 5 6 3 2 2 2" xfId="21119"/>
    <cellStyle name="RowTitles1-Detail 5 6 3 2 3" xfId="21120"/>
    <cellStyle name="RowTitles1-Detail 5 6 3 3" xfId="21121"/>
    <cellStyle name="RowTitles1-Detail 5 6 3 3 2" xfId="21122"/>
    <cellStyle name="RowTitles1-Detail 5 6 3 3 2 2" xfId="21123"/>
    <cellStyle name="RowTitles1-Detail 5 6 3 4" xfId="21124"/>
    <cellStyle name="RowTitles1-Detail 5 6 3 4 2" xfId="21125"/>
    <cellStyle name="RowTitles1-Detail 5 6 3 5" xfId="21126"/>
    <cellStyle name="RowTitles1-Detail 5 6 4" xfId="21127"/>
    <cellStyle name="RowTitles1-Detail 5 6 4 2" xfId="21128"/>
    <cellStyle name="RowTitles1-Detail 5 6 4 2 2" xfId="21129"/>
    <cellStyle name="RowTitles1-Detail 5 6 4 3" xfId="21130"/>
    <cellStyle name="RowTitles1-Detail 5 6 5" xfId="21131"/>
    <cellStyle name="RowTitles1-Detail 5 6 5 2" xfId="21132"/>
    <cellStyle name="RowTitles1-Detail 5 6 5 2 2" xfId="21133"/>
    <cellStyle name="RowTitles1-Detail 5 6 6" xfId="21134"/>
    <cellStyle name="RowTitles1-Detail 5 6 6 2" xfId="21135"/>
    <cellStyle name="RowTitles1-Detail 5 6 7" xfId="21136"/>
    <cellStyle name="RowTitles1-Detail 5 7" xfId="21137"/>
    <cellStyle name="RowTitles1-Detail 5 7 2" xfId="21138"/>
    <cellStyle name="RowTitles1-Detail 5 7 2 2" xfId="21139"/>
    <cellStyle name="RowTitles1-Detail 5 7 2 2 2" xfId="21140"/>
    <cellStyle name="RowTitles1-Detail 5 7 2 3" xfId="21141"/>
    <cellStyle name="RowTitles1-Detail 5 7 3" xfId="21142"/>
    <cellStyle name="RowTitles1-Detail 5 7 3 2" xfId="21143"/>
    <cellStyle name="RowTitles1-Detail 5 7 3 2 2" xfId="21144"/>
    <cellStyle name="RowTitles1-Detail 5 7 4" xfId="21145"/>
    <cellStyle name="RowTitles1-Detail 5 7 4 2" xfId="21146"/>
    <cellStyle name="RowTitles1-Detail 5 7 5" xfId="21147"/>
    <cellStyle name="RowTitles1-Detail 5 8" xfId="21148"/>
    <cellStyle name="RowTitles1-Detail 5 8 2" xfId="21149"/>
    <cellStyle name="RowTitles1-Detail 5 9" xfId="21150"/>
    <cellStyle name="RowTitles1-Detail 5 9 2" xfId="21151"/>
    <cellStyle name="RowTitles1-Detail 5 9 2 2" xfId="21152"/>
    <cellStyle name="RowTitles1-Detail 5_STUD aligned by INSTIT" xfId="21153"/>
    <cellStyle name="RowTitles1-Detail 6" xfId="21154"/>
    <cellStyle name="RowTitles1-Detail 6 2" xfId="21155"/>
    <cellStyle name="RowTitles1-Detail 6 2 2" xfId="21156"/>
    <cellStyle name="RowTitles1-Detail 6 2 2 2" xfId="21157"/>
    <cellStyle name="RowTitles1-Detail 6 2 2 2 2" xfId="21158"/>
    <cellStyle name="RowTitles1-Detail 6 2 2 2 2 2" xfId="21159"/>
    <cellStyle name="RowTitles1-Detail 6 2 2 2 3" xfId="21160"/>
    <cellStyle name="RowTitles1-Detail 6 2 2 3" xfId="21161"/>
    <cellStyle name="RowTitles1-Detail 6 2 2 3 2" xfId="21162"/>
    <cellStyle name="RowTitles1-Detail 6 2 2 3 2 2" xfId="21163"/>
    <cellStyle name="RowTitles1-Detail 6 2 2 4" xfId="21164"/>
    <cellStyle name="RowTitles1-Detail 6 2 2 4 2" xfId="21165"/>
    <cellStyle name="RowTitles1-Detail 6 2 2 5" xfId="21166"/>
    <cellStyle name="RowTitles1-Detail 6 2 3" xfId="21167"/>
    <cellStyle name="RowTitles1-Detail 6 2 3 2" xfId="21168"/>
    <cellStyle name="RowTitles1-Detail 6 2 3 2 2" xfId="21169"/>
    <cellStyle name="RowTitles1-Detail 6 2 3 2 2 2" xfId="21170"/>
    <cellStyle name="RowTitles1-Detail 6 2 3 2 3" xfId="21171"/>
    <cellStyle name="RowTitles1-Detail 6 2 3 3" xfId="21172"/>
    <cellStyle name="RowTitles1-Detail 6 2 3 3 2" xfId="21173"/>
    <cellStyle name="RowTitles1-Detail 6 2 3 3 2 2" xfId="21174"/>
    <cellStyle name="RowTitles1-Detail 6 2 3 4" xfId="21175"/>
    <cellStyle name="RowTitles1-Detail 6 2 3 4 2" xfId="21176"/>
    <cellStyle name="RowTitles1-Detail 6 2 3 5" xfId="21177"/>
    <cellStyle name="RowTitles1-Detail 6 2 4" xfId="21178"/>
    <cellStyle name="RowTitles1-Detail 6 2 4 2" xfId="21179"/>
    <cellStyle name="RowTitles1-Detail 6 2 5" xfId="21180"/>
    <cellStyle name="RowTitles1-Detail 6 2 5 2" xfId="21181"/>
    <cellStyle name="RowTitles1-Detail 6 2 5 2 2" xfId="21182"/>
    <cellStyle name="RowTitles1-Detail 6 2 5 3" xfId="21183"/>
    <cellStyle name="RowTitles1-Detail 6 2 6" xfId="21184"/>
    <cellStyle name="RowTitles1-Detail 6 2 6 2" xfId="21185"/>
    <cellStyle name="RowTitles1-Detail 6 2 6 2 2" xfId="21186"/>
    <cellStyle name="RowTitles1-Detail 6 2 7" xfId="21187"/>
    <cellStyle name="RowTitles1-Detail 6 2 7 2" xfId="21188"/>
    <cellStyle name="RowTitles1-Detail 6 2 8" xfId="21189"/>
    <cellStyle name="RowTitles1-Detail 6 3" xfId="21190"/>
    <cellStyle name="RowTitles1-Detail 6 3 2" xfId="21191"/>
    <cellStyle name="RowTitles1-Detail 6 3 2 2" xfId="21192"/>
    <cellStyle name="RowTitles1-Detail 6 3 2 2 2" xfId="21193"/>
    <cellStyle name="RowTitles1-Detail 6 3 2 2 2 2" xfId="21194"/>
    <cellStyle name="RowTitles1-Detail 6 3 2 2 3" xfId="21195"/>
    <cellStyle name="RowTitles1-Detail 6 3 2 3" xfId="21196"/>
    <cellStyle name="RowTitles1-Detail 6 3 2 3 2" xfId="21197"/>
    <cellStyle name="RowTitles1-Detail 6 3 2 3 2 2" xfId="21198"/>
    <cellStyle name="RowTitles1-Detail 6 3 2 4" xfId="21199"/>
    <cellStyle name="RowTitles1-Detail 6 3 2 4 2" xfId="21200"/>
    <cellStyle name="RowTitles1-Detail 6 3 2 5" xfId="21201"/>
    <cellStyle name="RowTitles1-Detail 6 3 3" xfId="21202"/>
    <cellStyle name="RowTitles1-Detail 6 3 3 2" xfId="21203"/>
    <cellStyle name="RowTitles1-Detail 6 3 3 2 2" xfId="21204"/>
    <cellStyle name="RowTitles1-Detail 6 3 3 2 2 2" xfId="21205"/>
    <cellStyle name="RowTitles1-Detail 6 3 3 2 3" xfId="21206"/>
    <cellStyle name="RowTitles1-Detail 6 3 3 3" xfId="21207"/>
    <cellStyle name="RowTitles1-Detail 6 3 3 3 2" xfId="21208"/>
    <cellStyle name="RowTitles1-Detail 6 3 3 3 2 2" xfId="21209"/>
    <cellStyle name="RowTitles1-Detail 6 3 3 4" xfId="21210"/>
    <cellStyle name="RowTitles1-Detail 6 3 3 4 2" xfId="21211"/>
    <cellStyle name="RowTitles1-Detail 6 3 3 5" xfId="21212"/>
    <cellStyle name="RowTitles1-Detail 6 3 4" xfId="21213"/>
    <cellStyle name="RowTitles1-Detail 6 3 4 2" xfId="21214"/>
    <cellStyle name="RowTitles1-Detail 6 3 5" xfId="21215"/>
    <cellStyle name="RowTitles1-Detail 6 3 5 2" xfId="21216"/>
    <cellStyle name="RowTitles1-Detail 6 3 5 2 2" xfId="21217"/>
    <cellStyle name="RowTitles1-Detail 6 4" xfId="21218"/>
    <cellStyle name="RowTitles1-Detail 6 4 2" xfId="21219"/>
    <cellStyle name="RowTitles1-Detail 6 4 2 2" xfId="21220"/>
    <cellStyle name="RowTitles1-Detail 6 4 2 2 2" xfId="21221"/>
    <cellStyle name="RowTitles1-Detail 6 4 2 2 2 2" xfId="21222"/>
    <cellStyle name="RowTitles1-Detail 6 4 2 2 3" xfId="21223"/>
    <cellStyle name="RowTitles1-Detail 6 4 2 3" xfId="21224"/>
    <cellStyle name="RowTitles1-Detail 6 4 2 3 2" xfId="21225"/>
    <cellStyle name="RowTitles1-Detail 6 4 2 3 2 2" xfId="21226"/>
    <cellStyle name="RowTitles1-Detail 6 4 2 4" xfId="21227"/>
    <cellStyle name="RowTitles1-Detail 6 4 2 4 2" xfId="21228"/>
    <cellStyle name="RowTitles1-Detail 6 4 2 5" xfId="21229"/>
    <cellStyle name="RowTitles1-Detail 6 4 3" xfId="21230"/>
    <cellStyle name="RowTitles1-Detail 6 4 3 2" xfId="21231"/>
    <cellStyle name="RowTitles1-Detail 6 4 3 2 2" xfId="21232"/>
    <cellStyle name="RowTitles1-Detail 6 4 3 2 2 2" xfId="21233"/>
    <cellStyle name="RowTitles1-Detail 6 4 3 2 3" xfId="21234"/>
    <cellStyle name="RowTitles1-Detail 6 4 3 3" xfId="21235"/>
    <cellStyle name="RowTitles1-Detail 6 4 3 3 2" xfId="21236"/>
    <cellStyle name="RowTitles1-Detail 6 4 3 3 2 2" xfId="21237"/>
    <cellStyle name="RowTitles1-Detail 6 4 3 4" xfId="21238"/>
    <cellStyle name="RowTitles1-Detail 6 4 3 4 2" xfId="21239"/>
    <cellStyle name="RowTitles1-Detail 6 4 3 5" xfId="21240"/>
    <cellStyle name="RowTitles1-Detail 6 4 4" xfId="21241"/>
    <cellStyle name="RowTitles1-Detail 6 4 4 2" xfId="21242"/>
    <cellStyle name="RowTitles1-Detail 6 4 4 2 2" xfId="21243"/>
    <cellStyle name="RowTitles1-Detail 6 4 4 3" xfId="21244"/>
    <cellStyle name="RowTitles1-Detail 6 4 5" xfId="21245"/>
    <cellStyle name="RowTitles1-Detail 6 4 5 2" xfId="21246"/>
    <cellStyle name="RowTitles1-Detail 6 4 5 2 2" xfId="21247"/>
    <cellStyle name="RowTitles1-Detail 6 4 6" xfId="21248"/>
    <cellStyle name="RowTitles1-Detail 6 4 6 2" xfId="21249"/>
    <cellStyle name="RowTitles1-Detail 6 4 7" xfId="21250"/>
    <cellStyle name="RowTitles1-Detail 6 5" xfId="21251"/>
    <cellStyle name="RowTitles1-Detail 6 5 2" xfId="21252"/>
    <cellStyle name="RowTitles1-Detail 6 5 2 2" xfId="21253"/>
    <cellStyle name="RowTitles1-Detail 6 5 2 2 2" xfId="21254"/>
    <cellStyle name="RowTitles1-Detail 6 5 2 2 2 2" xfId="21255"/>
    <cellStyle name="RowTitles1-Detail 6 5 2 2 3" xfId="21256"/>
    <cellStyle name="RowTitles1-Detail 6 5 2 3" xfId="21257"/>
    <cellStyle name="RowTitles1-Detail 6 5 2 3 2" xfId="21258"/>
    <cellStyle name="RowTitles1-Detail 6 5 2 3 2 2" xfId="21259"/>
    <cellStyle name="RowTitles1-Detail 6 5 2 4" xfId="21260"/>
    <cellStyle name="RowTitles1-Detail 6 5 2 4 2" xfId="21261"/>
    <cellStyle name="RowTitles1-Detail 6 5 2 5" xfId="21262"/>
    <cellStyle name="RowTitles1-Detail 6 5 3" xfId="21263"/>
    <cellStyle name="RowTitles1-Detail 6 5 3 2" xfId="21264"/>
    <cellStyle name="RowTitles1-Detail 6 5 3 2 2" xfId="21265"/>
    <cellStyle name="RowTitles1-Detail 6 5 3 2 2 2" xfId="21266"/>
    <cellStyle name="RowTitles1-Detail 6 5 3 2 3" xfId="21267"/>
    <cellStyle name="RowTitles1-Detail 6 5 3 3" xfId="21268"/>
    <cellStyle name="RowTitles1-Detail 6 5 3 3 2" xfId="21269"/>
    <cellStyle name="RowTitles1-Detail 6 5 3 3 2 2" xfId="21270"/>
    <cellStyle name="RowTitles1-Detail 6 5 3 4" xfId="21271"/>
    <cellStyle name="RowTitles1-Detail 6 5 3 4 2" xfId="21272"/>
    <cellStyle name="RowTitles1-Detail 6 5 3 5" xfId="21273"/>
    <cellStyle name="RowTitles1-Detail 6 5 4" xfId="21274"/>
    <cellStyle name="RowTitles1-Detail 6 5 4 2" xfId="21275"/>
    <cellStyle name="RowTitles1-Detail 6 5 4 2 2" xfId="21276"/>
    <cellStyle name="RowTitles1-Detail 6 5 4 3" xfId="21277"/>
    <cellStyle name="RowTitles1-Detail 6 5 5" xfId="21278"/>
    <cellStyle name="RowTitles1-Detail 6 5 5 2" xfId="21279"/>
    <cellStyle name="RowTitles1-Detail 6 5 5 2 2" xfId="21280"/>
    <cellStyle name="RowTitles1-Detail 6 5 6" xfId="21281"/>
    <cellStyle name="RowTitles1-Detail 6 5 6 2" xfId="21282"/>
    <cellStyle name="RowTitles1-Detail 6 5 7" xfId="21283"/>
    <cellStyle name="RowTitles1-Detail 6 6" xfId="21284"/>
    <cellStyle name="RowTitles1-Detail 6 6 2" xfId="21285"/>
    <cellStyle name="RowTitles1-Detail 6 6 2 2" xfId="21286"/>
    <cellStyle name="RowTitles1-Detail 6 6 2 2 2" xfId="21287"/>
    <cellStyle name="RowTitles1-Detail 6 6 2 2 2 2" xfId="21288"/>
    <cellStyle name="RowTitles1-Detail 6 6 2 2 3" xfId="21289"/>
    <cellStyle name="RowTitles1-Detail 6 6 2 3" xfId="21290"/>
    <cellStyle name="RowTitles1-Detail 6 6 2 3 2" xfId="21291"/>
    <cellStyle name="RowTitles1-Detail 6 6 2 3 2 2" xfId="21292"/>
    <cellStyle name="RowTitles1-Detail 6 6 2 4" xfId="21293"/>
    <cellStyle name="RowTitles1-Detail 6 6 2 4 2" xfId="21294"/>
    <cellStyle name="RowTitles1-Detail 6 6 2 5" xfId="21295"/>
    <cellStyle name="RowTitles1-Detail 6 6 3" xfId="21296"/>
    <cellStyle name="RowTitles1-Detail 6 6 3 2" xfId="21297"/>
    <cellStyle name="RowTitles1-Detail 6 6 3 2 2" xfId="21298"/>
    <cellStyle name="RowTitles1-Detail 6 6 3 2 2 2" xfId="21299"/>
    <cellStyle name="RowTitles1-Detail 6 6 3 2 3" xfId="21300"/>
    <cellStyle name="RowTitles1-Detail 6 6 3 3" xfId="21301"/>
    <cellStyle name="RowTitles1-Detail 6 6 3 3 2" xfId="21302"/>
    <cellStyle name="RowTitles1-Detail 6 6 3 3 2 2" xfId="21303"/>
    <cellStyle name="RowTitles1-Detail 6 6 3 4" xfId="21304"/>
    <cellStyle name="RowTitles1-Detail 6 6 3 4 2" xfId="21305"/>
    <cellStyle name="RowTitles1-Detail 6 6 3 5" xfId="21306"/>
    <cellStyle name="RowTitles1-Detail 6 6 4" xfId="21307"/>
    <cellStyle name="RowTitles1-Detail 6 6 4 2" xfId="21308"/>
    <cellStyle name="RowTitles1-Detail 6 6 4 2 2" xfId="21309"/>
    <cellStyle name="RowTitles1-Detail 6 6 4 3" xfId="21310"/>
    <cellStyle name="RowTitles1-Detail 6 6 5" xfId="21311"/>
    <cellStyle name="RowTitles1-Detail 6 6 5 2" xfId="21312"/>
    <cellStyle name="RowTitles1-Detail 6 6 5 2 2" xfId="21313"/>
    <cellStyle name="RowTitles1-Detail 6 6 6" xfId="21314"/>
    <cellStyle name="RowTitles1-Detail 6 6 6 2" xfId="21315"/>
    <cellStyle name="RowTitles1-Detail 6 6 7" xfId="21316"/>
    <cellStyle name="RowTitles1-Detail 6 7" xfId="21317"/>
    <cellStyle name="RowTitles1-Detail 6 7 2" xfId="21318"/>
    <cellStyle name="RowTitles1-Detail 6 7 2 2" xfId="21319"/>
    <cellStyle name="RowTitles1-Detail 6 7 2 2 2" xfId="21320"/>
    <cellStyle name="RowTitles1-Detail 6 7 2 3" xfId="21321"/>
    <cellStyle name="RowTitles1-Detail 6 7 3" xfId="21322"/>
    <cellStyle name="RowTitles1-Detail 6 7 3 2" xfId="21323"/>
    <cellStyle name="RowTitles1-Detail 6 7 3 2 2" xfId="21324"/>
    <cellStyle name="RowTitles1-Detail 6 7 4" xfId="21325"/>
    <cellStyle name="RowTitles1-Detail 6 7 4 2" xfId="21326"/>
    <cellStyle name="RowTitles1-Detail 6 7 5" xfId="21327"/>
    <cellStyle name="RowTitles1-Detail 6 8" xfId="21328"/>
    <cellStyle name="RowTitles1-Detail 6 8 2" xfId="21329"/>
    <cellStyle name="RowTitles1-Detail 6 8 2 2" xfId="21330"/>
    <cellStyle name="RowTitles1-Detail 6 8 2 2 2" xfId="21331"/>
    <cellStyle name="RowTitles1-Detail 6 8 2 3" xfId="21332"/>
    <cellStyle name="RowTitles1-Detail 6 8 3" xfId="21333"/>
    <cellStyle name="RowTitles1-Detail 6 8 3 2" xfId="21334"/>
    <cellStyle name="RowTitles1-Detail 6 8 3 2 2" xfId="21335"/>
    <cellStyle name="RowTitles1-Detail 6 8 4" xfId="21336"/>
    <cellStyle name="RowTitles1-Detail 6 8 4 2" xfId="21337"/>
    <cellStyle name="RowTitles1-Detail 6 8 5" xfId="21338"/>
    <cellStyle name="RowTitles1-Detail 6 9" xfId="21339"/>
    <cellStyle name="RowTitles1-Detail 6 9 2" xfId="21340"/>
    <cellStyle name="RowTitles1-Detail 6 9 2 2" xfId="21341"/>
    <cellStyle name="RowTitles1-Detail 6_STUD aligned by INSTIT" xfId="21342"/>
    <cellStyle name="RowTitles1-Detail 7" xfId="21343"/>
    <cellStyle name="RowTitles1-Detail 7 2" xfId="21344"/>
    <cellStyle name="RowTitles1-Detail 7 2 2" xfId="21345"/>
    <cellStyle name="RowTitles1-Detail 7 2 2 2" xfId="21346"/>
    <cellStyle name="RowTitles1-Detail 7 2 2 2 2" xfId="21347"/>
    <cellStyle name="RowTitles1-Detail 7 2 2 2 2 2" xfId="21348"/>
    <cellStyle name="RowTitles1-Detail 7 2 2 2 3" xfId="21349"/>
    <cellStyle name="RowTitles1-Detail 7 2 2 3" xfId="21350"/>
    <cellStyle name="RowTitles1-Detail 7 2 2 3 2" xfId="21351"/>
    <cellStyle name="RowTitles1-Detail 7 2 2 3 2 2" xfId="21352"/>
    <cellStyle name="RowTitles1-Detail 7 2 2 4" xfId="21353"/>
    <cellStyle name="RowTitles1-Detail 7 2 2 4 2" xfId="21354"/>
    <cellStyle name="RowTitles1-Detail 7 2 2 5" xfId="21355"/>
    <cellStyle name="RowTitles1-Detail 7 2 3" xfId="21356"/>
    <cellStyle name="RowTitles1-Detail 7 2 3 2" xfId="21357"/>
    <cellStyle name="RowTitles1-Detail 7 2 3 2 2" xfId="21358"/>
    <cellStyle name="RowTitles1-Detail 7 2 3 2 2 2" xfId="21359"/>
    <cellStyle name="RowTitles1-Detail 7 2 3 2 3" xfId="21360"/>
    <cellStyle name="RowTitles1-Detail 7 2 3 3" xfId="21361"/>
    <cellStyle name="RowTitles1-Detail 7 2 3 3 2" xfId="21362"/>
    <cellStyle name="RowTitles1-Detail 7 2 3 3 2 2" xfId="21363"/>
    <cellStyle name="RowTitles1-Detail 7 2 3 4" xfId="21364"/>
    <cellStyle name="RowTitles1-Detail 7 2 3 4 2" xfId="21365"/>
    <cellStyle name="RowTitles1-Detail 7 2 3 5" xfId="21366"/>
    <cellStyle name="RowTitles1-Detail 7 2 4" xfId="21367"/>
    <cellStyle name="RowTitles1-Detail 7 2 4 2" xfId="21368"/>
    <cellStyle name="RowTitles1-Detail 7 2 5" xfId="21369"/>
    <cellStyle name="RowTitles1-Detail 7 2 5 2" xfId="21370"/>
    <cellStyle name="RowTitles1-Detail 7 2 5 2 2" xfId="21371"/>
    <cellStyle name="RowTitles1-Detail 7 2 6" xfId="21372"/>
    <cellStyle name="RowTitles1-Detail 7 2 6 2" xfId="21373"/>
    <cellStyle name="RowTitles1-Detail 7 2 7" xfId="21374"/>
    <cellStyle name="RowTitles1-Detail 7 3" xfId="21375"/>
    <cellStyle name="RowTitles1-Detail 7 3 2" xfId="21376"/>
    <cellStyle name="RowTitles1-Detail 7 3 2 2" xfId="21377"/>
    <cellStyle name="RowTitles1-Detail 7 3 2 2 2" xfId="21378"/>
    <cellStyle name="RowTitles1-Detail 7 3 2 2 2 2" xfId="21379"/>
    <cellStyle name="RowTitles1-Detail 7 3 2 2 3" xfId="21380"/>
    <cellStyle name="RowTitles1-Detail 7 3 2 3" xfId="21381"/>
    <cellStyle name="RowTitles1-Detail 7 3 2 3 2" xfId="21382"/>
    <cellStyle name="RowTitles1-Detail 7 3 2 3 2 2" xfId="21383"/>
    <cellStyle name="RowTitles1-Detail 7 3 2 4" xfId="21384"/>
    <cellStyle name="RowTitles1-Detail 7 3 2 4 2" xfId="21385"/>
    <cellStyle name="RowTitles1-Detail 7 3 2 5" xfId="21386"/>
    <cellStyle name="RowTitles1-Detail 7 3 3" xfId="21387"/>
    <cellStyle name="RowTitles1-Detail 7 3 3 2" xfId="21388"/>
    <cellStyle name="RowTitles1-Detail 7 3 3 2 2" xfId="21389"/>
    <cellStyle name="RowTitles1-Detail 7 3 3 2 2 2" xfId="21390"/>
    <cellStyle name="RowTitles1-Detail 7 3 3 2 3" xfId="21391"/>
    <cellStyle name="RowTitles1-Detail 7 3 3 3" xfId="21392"/>
    <cellStyle name="RowTitles1-Detail 7 3 3 3 2" xfId="21393"/>
    <cellStyle name="RowTitles1-Detail 7 3 3 3 2 2" xfId="21394"/>
    <cellStyle name="RowTitles1-Detail 7 3 3 4" xfId="21395"/>
    <cellStyle name="RowTitles1-Detail 7 3 3 4 2" xfId="21396"/>
    <cellStyle name="RowTitles1-Detail 7 3 3 5" xfId="21397"/>
    <cellStyle name="RowTitles1-Detail 7 3 4" xfId="21398"/>
    <cellStyle name="RowTitles1-Detail 7 3 4 2" xfId="21399"/>
    <cellStyle name="RowTitles1-Detail 7 3 4 2 2" xfId="21400"/>
    <cellStyle name="RowTitles1-Detail 7 3 4 3" xfId="21401"/>
    <cellStyle name="RowTitles1-Detail 7 3 5" xfId="21402"/>
    <cellStyle name="RowTitles1-Detail 7 3 5 2" xfId="21403"/>
    <cellStyle name="RowTitles1-Detail 7 3 5 2 2" xfId="21404"/>
    <cellStyle name="RowTitles1-Detail 7 4" xfId="21405"/>
    <cellStyle name="RowTitles1-Detail 7 4 2" xfId="21406"/>
    <cellStyle name="RowTitles1-Detail 7 4 2 2" xfId="21407"/>
    <cellStyle name="RowTitles1-Detail 7 4 2 2 2" xfId="21408"/>
    <cellStyle name="RowTitles1-Detail 7 4 2 2 2 2" xfId="21409"/>
    <cellStyle name="RowTitles1-Detail 7 4 2 2 3" xfId="21410"/>
    <cellStyle name="RowTitles1-Detail 7 4 2 3" xfId="21411"/>
    <cellStyle name="RowTitles1-Detail 7 4 2 3 2" xfId="21412"/>
    <cellStyle name="RowTitles1-Detail 7 4 2 3 2 2" xfId="21413"/>
    <cellStyle name="RowTitles1-Detail 7 4 2 4" xfId="21414"/>
    <cellStyle name="RowTitles1-Detail 7 4 2 4 2" xfId="21415"/>
    <cellStyle name="RowTitles1-Detail 7 4 2 5" xfId="21416"/>
    <cellStyle name="RowTitles1-Detail 7 4 3" xfId="21417"/>
    <cellStyle name="RowTitles1-Detail 7 4 3 2" xfId="21418"/>
    <cellStyle name="RowTitles1-Detail 7 4 3 2 2" xfId="21419"/>
    <cellStyle name="RowTitles1-Detail 7 4 3 2 2 2" xfId="21420"/>
    <cellStyle name="RowTitles1-Detail 7 4 3 2 3" xfId="21421"/>
    <cellStyle name="RowTitles1-Detail 7 4 3 3" xfId="21422"/>
    <cellStyle name="RowTitles1-Detail 7 4 3 3 2" xfId="21423"/>
    <cellStyle name="RowTitles1-Detail 7 4 3 3 2 2" xfId="21424"/>
    <cellStyle name="RowTitles1-Detail 7 4 3 4" xfId="21425"/>
    <cellStyle name="RowTitles1-Detail 7 4 3 4 2" xfId="21426"/>
    <cellStyle name="RowTitles1-Detail 7 4 3 5" xfId="21427"/>
    <cellStyle name="RowTitles1-Detail 7 4 4" xfId="21428"/>
    <cellStyle name="RowTitles1-Detail 7 4 4 2" xfId="21429"/>
    <cellStyle name="RowTitles1-Detail 7 4 4 2 2" xfId="21430"/>
    <cellStyle name="RowTitles1-Detail 7 4 4 3" xfId="21431"/>
    <cellStyle name="RowTitles1-Detail 7 4 5" xfId="21432"/>
    <cellStyle name="RowTitles1-Detail 7 4 5 2" xfId="21433"/>
    <cellStyle name="RowTitles1-Detail 7 4 5 2 2" xfId="21434"/>
    <cellStyle name="RowTitles1-Detail 7 4 6" xfId="21435"/>
    <cellStyle name="RowTitles1-Detail 7 4 6 2" xfId="21436"/>
    <cellStyle name="RowTitles1-Detail 7 4 7" xfId="21437"/>
    <cellStyle name="RowTitles1-Detail 7 5" xfId="21438"/>
    <cellStyle name="RowTitles1-Detail 7 5 2" xfId="21439"/>
    <cellStyle name="RowTitles1-Detail 7 5 2 2" xfId="21440"/>
    <cellStyle name="RowTitles1-Detail 7 5 2 2 2" xfId="21441"/>
    <cellStyle name="RowTitles1-Detail 7 5 2 2 2 2" xfId="21442"/>
    <cellStyle name="RowTitles1-Detail 7 5 2 2 3" xfId="21443"/>
    <cellStyle name="RowTitles1-Detail 7 5 2 3" xfId="21444"/>
    <cellStyle name="RowTitles1-Detail 7 5 2 3 2" xfId="21445"/>
    <cellStyle name="RowTitles1-Detail 7 5 2 3 2 2" xfId="21446"/>
    <cellStyle name="RowTitles1-Detail 7 5 2 4" xfId="21447"/>
    <cellStyle name="RowTitles1-Detail 7 5 2 4 2" xfId="21448"/>
    <cellStyle name="RowTitles1-Detail 7 5 2 5" xfId="21449"/>
    <cellStyle name="RowTitles1-Detail 7 5 3" xfId="21450"/>
    <cellStyle name="RowTitles1-Detail 7 5 3 2" xfId="21451"/>
    <cellStyle name="RowTitles1-Detail 7 5 3 2 2" xfId="21452"/>
    <cellStyle name="RowTitles1-Detail 7 5 3 2 2 2" xfId="21453"/>
    <cellStyle name="RowTitles1-Detail 7 5 3 2 3" xfId="21454"/>
    <cellStyle name="RowTitles1-Detail 7 5 3 3" xfId="21455"/>
    <cellStyle name="RowTitles1-Detail 7 5 3 3 2" xfId="21456"/>
    <cellStyle name="RowTitles1-Detail 7 5 3 3 2 2" xfId="21457"/>
    <cellStyle name="RowTitles1-Detail 7 5 3 4" xfId="21458"/>
    <cellStyle name="RowTitles1-Detail 7 5 3 4 2" xfId="21459"/>
    <cellStyle name="RowTitles1-Detail 7 5 3 5" xfId="21460"/>
    <cellStyle name="RowTitles1-Detail 7 5 4" xfId="21461"/>
    <cellStyle name="RowTitles1-Detail 7 5 4 2" xfId="21462"/>
    <cellStyle name="RowTitles1-Detail 7 5 4 2 2" xfId="21463"/>
    <cellStyle name="RowTitles1-Detail 7 5 4 3" xfId="21464"/>
    <cellStyle name="RowTitles1-Detail 7 5 5" xfId="21465"/>
    <cellStyle name="RowTitles1-Detail 7 5 5 2" xfId="21466"/>
    <cellStyle name="RowTitles1-Detail 7 5 5 2 2" xfId="21467"/>
    <cellStyle name="RowTitles1-Detail 7 5 6" xfId="21468"/>
    <cellStyle name="RowTitles1-Detail 7 5 6 2" xfId="21469"/>
    <cellStyle name="RowTitles1-Detail 7 5 7" xfId="21470"/>
    <cellStyle name="RowTitles1-Detail 7 6" xfId="21471"/>
    <cellStyle name="RowTitles1-Detail 7 6 2" xfId="21472"/>
    <cellStyle name="RowTitles1-Detail 7 6 2 2" xfId="21473"/>
    <cellStyle name="RowTitles1-Detail 7 6 2 2 2" xfId="21474"/>
    <cellStyle name="RowTitles1-Detail 7 6 2 2 2 2" xfId="21475"/>
    <cellStyle name="RowTitles1-Detail 7 6 2 2 3" xfId="21476"/>
    <cellStyle name="RowTitles1-Detail 7 6 2 3" xfId="21477"/>
    <cellStyle name="RowTitles1-Detail 7 6 2 3 2" xfId="21478"/>
    <cellStyle name="RowTitles1-Detail 7 6 2 3 2 2" xfId="21479"/>
    <cellStyle name="RowTitles1-Detail 7 6 2 4" xfId="21480"/>
    <cellStyle name="RowTitles1-Detail 7 6 2 4 2" xfId="21481"/>
    <cellStyle name="RowTitles1-Detail 7 6 2 5" xfId="21482"/>
    <cellStyle name="RowTitles1-Detail 7 6 3" xfId="21483"/>
    <cellStyle name="RowTitles1-Detail 7 6 3 2" xfId="21484"/>
    <cellStyle name="RowTitles1-Detail 7 6 3 2 2" xfId="21485"/>
    <cellStyle name="RowTitles1-Detail 7 6 3 2 2 2" xfId="21486"/>
    <cellStyle name="RowTitles1-Detail 7 6 3 2 3" xfId="21487"/>
    <cellStyle name="RowTitles1-Detail 7 6 3 3" xfId="21488"/>
    <cellStyle name="RowTitles1-Detail 7 6 3 3 2" xfId="21489"/>
    <cellStyle name="RowTitles1-Detail 7 6 3 3 2 2" xfId="21490"/>
    <cellStyle name="RowTitles1-Detail 7 6 3 4" xfId="21491"/>
    <cellStyle name="RowTitles1-Detail 7 6 3 4 2" xfId="21492"/>
    <cellStyle name="RowTitles1-Detail 7 6 3 5" xfId="21493"/>
    <cellStyle name="RowTitles1-Detail 7 6 4" xfId="21494"/>
    <cellStyle name="RowTitles1-Detail 7 6 4 2" xfId="21495"/>
    <cellStyle name="RowTitles1-Detail 7 6 4 2 2" xfId="21496"/>
    <cellStyle name="RowTitles1-Detail 7 6 4 3" xfId="21497"/>
    <cellStyle name="RowTitles1-Detail 7 6 5" xfId="21498"/>
    <cellStyle name="RowTitles1-Detail 7 6 5 2" xfId="21499"/>
    <cellStyle name="RowTitles1-Detail 7 6 5 2 2" xfId="21500"/>
    <cellStyle name="RowTitles1-Detail 7 6 6" xfId="21501"/>
    <cellStyle name="RowTitles1-Detail 7 6 6 2" xfId="21502"/>
    <cellStyle name="RowTitles1-Detail 7 6 7" xfId="21503"/>
    <cellStyle name="RowTitles1-Detail 7 7" xfId="21504"/>
    <cellStyle name="RowTitles1-Detail 7 7 2" xfId="21505"/>
    <cellStyle name="RowTitles1-Detail 7 7 2 2" xfId="21506"/>
    <cellStyle name="RowTitles1-Detail 7 7 2 2 2" xfId="21507"/>
    <cellStyle name="RowTitles1-Detail 7 7 2 3" xfId="21508"/>
    <cellStyle name="RowTitles1-Detail 7 7 3" xfId="21509"/>
    <cellStyle name="RowTitles1-Detail 7 7 3 2" xfId="21510"/>
    <cellStyle name="RowTitles1-Detail 7 7 3 2 2" xfId="21511"/>
    <cellStyle name="RowTitles1-Detail 7 7 4" xfId="21512"/>
    <cellStyle name="RowTitles1-Detail 7 7 4 2" xfId="21513"/>
    <cellStyle name="RowTitles1-Detail 7 7 5" xfId="21514"/>
    <cellStyle name="RowTitles1-Detail 7 8" xfId="21515"/>
    <cellStyle name="RowTitles1-Detail 7 8 2" xfId="21516"/>
    <cellStyle name="RowTitles1-Detail 7 8 2 2" xfId="21517"/>
    <cellStyle name="RowTitles1-Detail 7 8 2 2 2" xfId="21518"/>
    <cellStyle name="RowTitles1-Detail 7 8 2 3" xfId="21519"/>
    <cellStyle name="RowTitles1-Detail 7 8 3" xfId="21520"/>
    <cellStyle name="RowTitles1-Detail 7 8 3 2" xfId="21521"/>
    <cellStyle name="RowTitles1-Detail 7 8 3 2 2" xfId="21522"/>
    <cellStyle name="RowTitles1-Detail 7 8 4" xfId="21523"/>
    <cellStyle name="RowTitles1-Detail 7 8 4 2" xfId="21524"/>
    <cellStyle name="RowTitles1-Detail 7 8 5" xfId="21525"/>
    <cellStyle name="RowTitles1-Detail 7 9" xfId="21526"/>
    <cellStyle name="RowTitles1-Detail 7 9 2" xfId="21527"/>
    <cellStyle name="RowTitles1-Detail 7 9 2 2" xfId="21528"/>
    <cellStyle name="RowTitles1-Detail 7_STUD aligned by INSTIT" xfId="21529"/>
    <cellStyle name="RowTitles1-Detail 8" xfId="21530"/>
    <cellStyle name="RowTitles1-Detail 8 2" xfId="21531"/>
    <cellStyle name="RowTitles1-Detail 8 2 2" xfId="21532"/>
    <cellStyle name="RowTitles1-Detail 8 2 2 2" xfId="21533"/>
    <cellStyle name="RowTitles1-Detail 8 2 2 2 2" xfId="21534"/>
    <cellStyle name="RowTitles1-Detail 8 2 2 3" xfId="21535"/>
    <cellStyle name="RowTitles1-Detail 8 2 3" xfId="21536"/>
    <cellStyle name="RowTitles1-Detail 8 2 3 2" xfId="21537"/>
    <cellStyle name="RowTitles1-Detail 8 2 3 2 2" xfId="21538"/>
    <cellStyle name="RowTitles1-Detail 8 2 4" xfId="21539"/>
    <cellStyle name="RowTitles1-Detail 8 2 4 2" xfId="21540"/>
    <cellStyle name="RowTitles1-Detail 8 2 5" xfId="21541"/>
    <cellStyle name="RowTitles1-Detail 8 3" xfId="21542"/>
    <cellStyle name="RowTitles1-Detail 8 3 2" xfId="21543"/>
    <cellStyle name="RowTitles1-Detail 8 3 2 2" xfId="21544"/>
    <cellStyle name="RowTitles1-Detail 8 3 2 2 2" xfId="21545"/>
    <cellStyle name="RowTitles1-Detail 8 3 2 3" xfId="21546"/>
    <cellStyle name="RowTitles1-Detail 8 3 3" xfId="21547"/>
    <cellStyle name="RowTitles1-Detail 8 3 3 2" xfId="21548"/>
    <cellStyle name="RowTitles1-Detail 8 3 3 2 2" xfId="21549"/>
    <cellStyle name="RowTitles1-Detail 8 3 4" xfId="21550"/>
    <cellStyle name="RowTitles1-Detail 8 3 4 2" xfId="21551"/>
    <cellStyle name="RowTitles1-Detail 8 3 5" xfId="21552"/>
    <cellStyle name="RowTitles1-Detail 8 4" xfId="21553"/>
    <cellStyle name="RowTitles1-Detail 8 4 2" xfId="21554"/>
    <cellStyle name="RowTitles1-Detail 8 5" xfId="21555"/>
    <cellStyle name="RowTitles1-Detail 8 5 2" xfId="21556"/>
    <cellStyle name="RowTitles1-Detail 8 5 2 2" xfId="21557"/>
    <cellStyle name="RowTitles1-Detail 9" xfId="21558"/>
    <cellStyle name="RowTitles1-Detail 9 2" xfId="21559"/>
    <cellStyle name="RowTitles1-Detail 9 2 2" xfId="21560"/>
    <cellStyle name="RowTitles1-Detail 9 2 2 2" xfId="21561"/>
    <cellStyle name="RowTitles1-Detail 9 2 2 2 2" xfId="21562"/>
    <cellStyle name="RowTitles1-Detail 9 2 2 3" xfId="21563"/>
    <cellStyle name="RowTitles1-Detail 9 2 3" xfId="21564"/>
    <cellStyle name="RowTitles1-Detail 9 2 3 2" xfId="21565"/>
    <cellStyle name="RowTitles1-Detail 9 2 3 2 2" xfId="21566"/>
    <cellStyle name="RowTitles1-Detail 9 2 4" xfId="21567"/>
    <cellStyle name="RowTitles1-Detail 9 2 4 2" xfId="21568"/>
    <cellStyle name="RowTitles1-Detail 9 2 5" xfId="21569"/>
    <cellStyle name="RowTitles1-Detail 9 3" xfId="21570"/>
    <cellStyle name="RowTitles1-Detail 9 3 2" xfId="21571"/>
    <cellStyle name="RowTitles1-Detail 9 3 2 2" xfId="21572"/>
    <cellStyle name="RowTitles1-Detail 9 3 2 2 2" xfId="21573"/>
    <cellStyle name="RowTitles1-Detail 9 3 2 3" xfId="21574"/>
    <cellStyle name="RowTitles1-Detail 9 3 3" xfId="21575"/>
    <cellStyle name="RowTitles1-Detail 9 3 3 2" xfId="21576"/>
    <cellStyle name="RowTitles1-Detail 9 3 3 2 2" xfId="21577"/>
    <cellStyle name="RowTitles1-Detail 9 3 4" xfId="21578"/>
    <cellStyle name="RowTitles1-Detail 9 3 4 2" xfId="21579"/>
    <cellStyle name="RowTitles1-Detail 9 3 5" xfId="21580"/>
    <cellStyle name="RowTitles1-Detail 9 4" xfId="21581"/>
    <cellStyle name="RowTitles1-Detail 9 4 2" xfId="21582"/>
    <cellStyle name="RowTitles1-Detail 9 5" xfId="21583"/>
    <cellStyle name="RowTitles1-Detail 9 5 2" xfId="21584"/>
    <cellStyle name="RowTitles1-Detail 9 5 2 2" xfId="21585"/>
    <cellStyle name="RowTitles1-Detail 9 5 3" xfId="21586"/>
    <cellStyle name="RowTitles1-Detail 9 6" xfId="21587"/>
    <cellStyle name="RowTitles1-Detail 9 6 2" xfId="21588"/>
    <cellStyle name="RowTitles1-Detail 9 6 2 2" xfId="21589"/>
    <cellStyle name="RowTitles1-Detail 9 7" xfId="21590"/>
    <cellStyle name="RowTitles1-Detail 9 7 2" xfId="21591"/>
    <cellStyle name="RowTitles1-Detail 9 8" xfId="21592"/>
    <cellStyle name="RowTitles1-Detail_STUD aligned by INSTIT" xfId="21593"/>
    <cellStyle name="RowTitles-Col2" xfId="44"/>
    <cellStyle name="RowTitles-Col2 10" xfId="21594"/>
    <cellStyle name="RowTitles-Col2 10 2" xfId="21595"/>
    <cellStyle name="RowTitles-Col2 10 2 2" xfId="21596"/>
    <cellStyle name="RowTitles-Col2 10 2 2 2" xfId="21597"/>
    <cellStyle name="RowTitles-Col2 10 2 2 3" xfId="21598"/>
    <cellStyle name="RowTitles-Col2 10 2 3" xfId="21599"/>
    <cellStyle name="RowTitles-Col2 10 2 3 2" xfId="21600"/>
    <cellStyle name="RowTitles-Col2 10 2 3 2 2" xfId="21601"/>
    <cellStyle name="RowTitles-Col2 10 2 4" xfId="21602"/>
    <cellStyle name="RowTitles-Col2 10 3" xfId="21603"/>
    <cellStyle name="RowTitles-Col2 10 3 2" xfId="21604"/>
    <cellStyle name="RowTitles-Col2 10 3 2 2" xfId="21605"/>
    <cellStyle name="RowTitles-Col2 10 3 2 3" xfId="21606"/>
    <cellStyle name="RowTitles-Col2 10 3 3" xfId="21607"/>
    <cellStyle name="RowTitles-Col2 10 3 3 2" xfId="21608"/>
    <cellStyle name="RowTitles-Col2 10 3 3 2 2" xfId="21609"/>
    <cellStyle name="RowTitles-Col2 10 3 4" xfId="21610"/>
    <cellStyle name="RowTitles-Col2 10 4" xfId="21611"/>
    <cellStyle name="RowTitles-Col2 10 4 2" xfId="21612"/>
    <cellStyle name="RowTitles-Col2 10 4 3" xfId="21613"/>
    <cellStyle name="RowTitles-Col2 10 5" xfId="21614"/>
    <cellStyle name="RowTitles-Col2 10 5 2" xfId="21615"/>
    <cellStyle name="RowTitles-Col2 10 5 2 2" xfId="21616"/>
    <cellStyle name="RowTitles-Col2 10 6" xfId="21617"/>
    <cellStyle name="RowTitles-Col2 10 6 2" xfId="21618"/>
    <cellStyle name="RowTitles-Col2 11" xfId="21619"/>
    <cellStyle name="RowTitles-Col2 11 2" xfId="21620"/>
    <cellStyle name="RowTitles-Col2 11 2 2" xfId="21621"/>
    <cellStyle name="RowTitles-Col2 11 2 2 2" xfId="21622"/>
    <cellStyle name="RowTitles-Col2 11 2 2 3" xfId="21623"/>
    <cellStyle name="RowTitles-Col2 11 2 3" xfId="21624"/>
    <cellStyle name="RowTitles-Col2 11 2 3 2" xfId="21625"/>
    <cellStyle name="RowTitles-Col2 11 2 3 2 2" xfId="21626"/>
    <cellStyle name="RowTitles-Col2 11 2 4" xfId="21627"/>
    <cellStyle name="RowTitles-Col2 11 3" xfId="21628"/>
    <cellStyle name="RowTitles-Col2 11 3 2" xfId="21629"/>
    <cellStyle name="RowTitles-Col2 11 3 2 2" xfId="21630"/>
    <cellStyle name="RowTitles-Col2 11 3 2 3" xfId="21631"/>
    <cellStyle name="RowTitles-Col2 11 3 3" xfId="21632"/>
    <cellStyle name="RowTitles-Col2 11 3 3 2" xfId="21633"/>
    <cellStyle name="RowTitles-Col2 11 3 3 2 2" xfId="21634"/>
    <cellStyle name="RowTitles-Col2 11 3 4" xfId="21635"/>
    <cellStyle name="RowTitles-Col2 11 4" xfId="21636"/>
    <cellStyle name="RowTitles-Col2 11 4 2" xfId="21637"/>
    <cellStyle name="RowTitles-Col2 11 4 3" xfId="21638"/>
    <cellStyle name="RowTitles-Col2 11 5" xfId="21639"/>
    <cellStyle name="RowTitles-Col2 11 5 2" xfId="21640"/>
    <cellStyle name="RowTitles-Col2 11 5 2 2" xfId="21641"/>
    <cellStyle name="RowTitles-Col2 11 6" xfId="21642"/>
    <cellStyle name="RowTitles-Col2 11 6 2" xfId="21643"/>
    <cellStyle name="RowTitles-Col2 12" xfId="21644"/>
    <cellStyle name="RowTitles-Col2 12 2" xfId="21645"/>
    <cellStyle name="RowTitles-Col2 12 2 2" xfId="21646"/>
    <cellStyle name="RowTitles-Col2 12 2 3" xfId="21647"/>
    <cellStyle name="RowTitles-Col2 12 3" xfId="21648"/>
    <cellStyle name="RowTitles-Col2 12 3 2" xfId="21649"/>
    <cellStyle name="RowTitles-Col2 12 3 2 2" xfId="21650"/>
    <cellStyle name="RowTitles-Col2 12 4" xfId="21651"/>
    <cellStyle name="RowTitles-Col2 13" xfId="21652"/>
    <cellStyle name="RowTitles-Col2 14" xfId="21653"/>
    <cellStyle name="RowTitles-Col2 15" xfId="21654"/>
    <cellStyle name="RowTitles-Col2 16" xfId="21655"/>
    <cellStyle name="RowTitles-Col2 17" xfId="21656"/>
    <cellStyle name="RowTitles-Col2 2" xfId="97"/>
    <cellStyle name="RowTitles-Col2 2 10" xfId="21657"/>
    <cellStyle name="RowTitles-Col2 2 10 2" xfId="21658"/>
    <cellStyle name="RowTitles-Col2 2 10 2 2" xfId="21659"/>
    <cellStyle name="RowTitles-Col2 2 10 2 2 2" xfId="21660"/>
    <cellStyle name="RowTitles-Col2 2 10 2 2 3" xfId="21661"/>
    <cellStyle name="RowTitles-Col2 2 10 2 3" xfId="21662"/>
    <cellStyle name="RowTitles-Col2 2 10 2 3 2" xfId="21663"/>
    <cellStyle name="RowTitles-Col2 2 10 2 3 2 2" xfId="21664"/>
    <cellStyle name="RowTitles-Col2 2 10 2 4" xfId="21665"/>
    <cellStyle name="RowTitles-Col2 2 10 3" xfId="21666"/>
    <cellStyle name="RowTitles-Col2 2 10 3 2" xfId="21667"/>
    <cellStyle name="RowTitles-Col2 2 10 3 2 2" xfId="21668"/>
    <cellStyle name="RowTitles-Col2 2 10 3 2 3" xfId="21669"/>
    <cellStyle name="RowTitles-Col2 2 10 3 3" xfId="21670"/>
    <cellStyle name="RowTitles-Col2 2 10 3 3 2" xfId="21671"/>
    <cellStyle name="RowTitles-Col2 2 10 3 3 2 2" xfId="21672"/>
    <cellStyle name="RowTitles-Col2 2 10 3 4" xfId="21673"/>
    <cellStyle name="RowTitles-Col2 2 10 4" xfId="21674"/>
    <cellStyle name="RowTitles-Col2 2 10 4 2" xfId="21675"/>
    <cellStyle name="RowTitles-Col2 2 10 4 3" xfId="21676"/>
    <cellStyle name="RowTitles-Col2 2 10 5" xfId="21677"/>
    <cellStyle name="RowTitles-Col2 2 10 5 2" xfId="21678"/>
    <cellStyle name="RowTitles-Col2 2 10 5 2 2" xfId="21679"/>
    <cellStyle name="RowTitles-Col2 2 10 6" xfId="21680"/>
    <cellStyle name="RowTitles-Col2 2 10 6 2" xfId="21681"/>
    <cellStyle name="RowTitles-Col2 2 11" xfId="21682"/>
    <cellStyle name="RowTitles-Col2 2 11 2" xfId="21683"/>
    <cellStyle name="RowTitles-Col2 2 11 2 2" xfId="21684"/>
    <cellStyle name="RowTitles-Col2 2 11 2 2 2" xfId="21685"/>
    <cellStyle name="RowTitles-Col2 2 11 2 2 3" xfId="21686"/>
    <cellStyle name="RowTitles-Col2 2 11 2 3" xfId="21687"/>
    <cellStyle name="RowTitles-Col2 2 11 2 3 2" xfId="21688"/>
    <cellStyle name="RowTitles-Col2 2 11 2 3 2 2" xfId="21689"/>
    <cellStyle name="RowTitles-Col2 2 11 2 4" xfId="21690"/>
    <cellStyle name="RowTitles-Col2 2 11 3" xfId="21691"/>
    <cellStyle name="RowTitles-Col2 2 11 3 2" xfId="21692"/>
    <cellStyle name="RowTitles-Col2 2 11 3 2 2" xfId="21693"/>
    <cellStyle name="RowTitles-Col2 2 11 3 2 3" xfId="21694"/>
    <cellStyle name="RowTitles-Col2 2 11 3 3" xfId="21695"/>
    <cellStyle name="RowTitles-Col2 2 11 3 3 2" xfId="21696"/>
    <cellStyle name="RowTitles-Col2 2 11 3 3 2 2" xfId="21697"/>
    <cellStyle name="RowTitles-Col2 2 11 3 4" xfId="21698"/>
    <cellStyle name="RowTitles-Col2 2 11 4" xfId="21699"/>
    <cellStyle name="RowTitles-Col2 2 11 4 2" xfId="21700"/>
    <cellStyle name="RowTitles-Col2 2 11 4 3" xfId="21701"/>
    <cellStyle name="RowTitles-Col2 2 11 5" xfId="21702"/>
    <cellStyle name="RowTitles-Col2 2 11 5 2" xfId="21703"/>
    <cellStyle name="RowTitles-Col2 2 11 5 2 2" xfId="21704"/>
    <cellStyle name="RowTitles-Col2 2 11 6" xfId="21705"/>
    <cellStyle name="RowTitles-Col2 2 11 6 2" xfId="21706"/>
    <cellStyle name="RowTitles-Col2 2 12" xfId="21707"/>
    <cellStyle name="RowTitles-Col2 2 12 2" xfId="21708"/>
    <cellStyle name="RowTitles-Col2 2 12 2 2" xfId="21709"/>
    <cellStyle name="RowTitles-Col2 2 12 2 3" xfId="21710"/>
    <cellStyle name="RowTitles-Col2 2 12 3" xfId="21711"/>
    <cellStyle name="RowTitles-Col2 2 12 3 2" xfId="21712"/>
    <cellStyle name="RowTitles-Col2 2 12 3 2 2" xfId="21713"/>
    <cellStyle name="RowTitles-Col2 2 12 4" xfId="21714"/>
    <cellStyle name="RowTitles-Col2 2 13" xfId="21715"/>
    <cellStyle name="RowTitles-Col2 2 14" xfId="21716"/>
    <cellStyle name="RowTitles-Col2 2 15" xfId="21717"/>
    <cellStyle name="RowTitles-Col2 2 16" xfId="21718"/>
    <cellStyle name="RowTitles-Col2 2 17" xfId="21719"/>
    <cellStyle name="RowTitles-Col2 2 18" xfId="21720"/>
    <cellStyle name="RowTitles-Col2 2 2" xfId="21721"/>
    <cellStyle name="RowTitles-Col2 2 2 10" xfId="21722"/>
    <cellStyle name="RowTitles-Col2 2 2 10 2" xfId="21723"/>
    <cellStyle name="RowTitles-Col2 2 2 10 2 2" xfId="21724"/>
    <cellStyle name="RowTitles-Col2 2 2 10 2 2 2" xfId="21725"/>
    <cellStyle name="RowTitles-Col2 2 2 10 2 2 3" xfId="21726"/>
    <cellStyle name="RowTitles-Col2 2 2 10 2 3" xfId="21727"/>
    <cellStyle name="RowTitles-Col2 2 2 10 2 3 2" xfId="21728"/>
    <cellStyle name="RowTitles-Col2 2 2 10 2 3 2 2" xfId="21729"/>
    <cellStyle name="RowTitles-Col2 2 2 10 2 4" xfId="21730"/>
    <cellStyle name="RowTitles-Col2 2 2 10 3" xfId="21731"/>
    <cellStyle name="RowTitles-Col2 2 2 10 3 2" xfId="21732"/>
    <cellStyle name="RowTitles-Col2 2 2 10 3 2 2" xfId="21733"/>
    <cellStyle name="RowTitles-Col2 2 2 10 3 2 3" xfId="21734"/>
    <cellStyle name="RowTitles-Col2 2 2 10 3 3" xfId="21735"/>
    <cellStyle name="RowTitles-Col2 2 2 10 3 3 2" xfId="21736"/>
    <cellStyle name="RowTitles-Col2 2 2 10 3 3 2 2" xfId="21737"/>
    <cellStyle name="RowTitles-Col2 2 2 10 3 4" xfId="21738"/>
    <cellStyle name="RowTitles-Col2 2 2 10 4" xfId="21739"/>
    <cellStyle name="RowTitles-Col2 2 2 10 4 2" xfId="21740"/>
    <cellStyle name="RowTitles-Col2 2 2 10 4 3" xfId="21741"/>
    <cellStyle name="RowTitles-Col2 2 2 10 5" xfId="21742"/>
    <cellStyle name="RowTitles-Col2 2 2 10 5 2" xfId="21743"/>
    <cellStyle name="RowTitles-Col2 2 2 10 5 2 2" xfId="21744"/>
    <cellStyle name="RowTitles-Col2 2 2 10 6" xfId="21745"/>
    <cellStyle name="RowTitles-Col2 2 2 10 6 2" xfId="21746"/>
    <cellStyle name="RowTitles-Col2 2 2 11" xfId="21747"/>
    <cellStyle name="RowTitles-Col2 2 2 11 2" xfId="21748"/>
    <cellStyle name="RowTitles-Col2 2 2 11 2 2" xfId="21749"/>
    <cellStyle name="RowTitles-Col2 2 2 11 2 3" xfId="21750"/>
    <cellStyle name="RowTitles-Col2 2 2 11 3" xfId="21751"/>
    <cellStyle name="RowTitles-Col2 2 2 11 3 2" xfId="21752"/>
    <cellStyle name="RowTitles-Col2 2 2 11 3 2 2" xfId="21753"/>
    <cellStyle name="RowTitles-Col2 2 2 11 4" xfId="21754"/>
    <cellStyle name="RowTitles-Col2 2 2 12" xfId="21755"/>
    <cellStyle name="RowTitles-Col2 2 2 2" xfId="21756"/>
    <cellStyle name="RowTitles-Col2 2 2 2 10" xfId="21757"/>
    <cellStyle name="RowTitles-Col2 2 2 2 10 2" xfId="21758"/>
    <cellStyle name="RowTitles-Col2 2 2 2 10 2 2" xfId="21759"/>
    <cellStyle name="RowTitles-Col2 2 2 2 10 2 3" xfId="21760"/>
    <cellStyle name="RowTitles-Col2 2 2 2 10 3" xfId="21761"/>
    <cellStyle name="RowTitles-Col2 2 2 2 10 3 2" xfId="21762"/>
    <cellStyle name="RowTitles-Col2 2 2 2 10 3 2 2" xfId="21763"/>
    <cellStyle name="RowTitles-Col2 2 2 2 10 4" xfId="21764"/>
    <cellStyle name="RowTitles-Col2 2 2 2 11" xfId="21765"/>
    <cellStyle name="RowTitles-Col2 2 2 2 2" xfId="21766"/>
    <cellStyle name="RowTitles-Col2 2 2 2 2 2" xfId="21767"/>
    <cellStyle name="RowTitles-Col2 2 2 2 2 2 2" xfId="21768"/>
    <cellStyle name="RowTitles-Col2 2 2 2 2 2 2 2" xfId="21769"/>
    <cellStyle name="RowTitles-Col2 2 2 2 2 2 2 2 2" xfId="21770"/>
    <cellStyle name="RowTitles-Col2 2 2 2 2 2 2 2 3" xfId="21771"/>
    <cellStyle name="RowTitles-Col2 2 2 2 2 2 2 3" xfId="21772"/>
    <cellStyle name="RowTitles-Col2 2 2 2 2 2 2 3 2" xfId="21773"/>
    <cellStyle name="RowTitles-Col2 2 2 2 2 2 2 3 2 2" xfId="21774"/>
    <cellStyle name="RowTitles-Col2 2 2 2 2 2 2 4" xfId="21775"/>
    <cellStyle name="RowTitles-Col2 2 2 2 2 2 3" xfId="21776"/>
    <cellStyle name="RowTitles-Col2 2 2 2 2 2 3 2" xfId="21777"/>
    <cellStyle name="RowTitles-Col2 2 2 2 2 2 3 2 2" xfId="21778"/>
    <cellStyle name="RowTitles-Col2 2 2 2 2 2 3 2 3" xfId="21779"/>
    <cellStyle name="RowTitles-Col2 2 2 2 2 2 3 3" xfId="21780"/>
    <cellStyle name="RowTitles-Col2 2 2 2 2 2 3 3 2" xfId="21781"/>
    <cellStyle name="RowTitles-Col2 2 2 2 2 2 3 3 2 2" xfId="21782"/>
    <cellStyle name="RowTitles-Col2 2 2 2 2 2 3 4" xfId="21783"/>
    <cellStyle name="RowTitles-Col2 2 2 2 2 2 3 4 2" xfId="21784"/>
    <cellStyle name="RowTitles-Col2 2 2 2 2 2 4" xfId="21785"/>
    <cellStyle name="RowTitles-Col2 2 2 2 2 3" xfId="21786"/>
    <cellStyle name="RowTitles-Col2 2 2 2 2 3 2" xfId="21787"/>
    <cellStyle name="RowTitles-Col2 2 2 2 2 3 2 2" xfId="21788"/>
    <cellStyle name="RowTitles-Col2 2 2 2 2 3 2 2 2" xfId="21789"/>
    <cellStyle name="RowTitles-Col2 2 2 2 2 3 2 2 3" xfId="21790"/>
    <cellStyle name="RowTitles-Col2 2 2 2 2 3 2 3" xfId="21791"/>
    <cellStyle name="RowTitles-Col2 2 2 2 2 3 2 3 2" xfId="21792"/>
    <cellStyle name="RowTitles-Col2 2 2 2 2 3 2 3 2 2" xfId="21793"/>
    <cellStyle name="RowTitles-Col2 2 2 2 2 3 2 4" xfId="21794"/>
    <cellStyle name="RowTitles-Col2 2 2 2 2 3 3" xfId="21795"/>
    <cellStyle name="RowTitles-Col2 2 2 2 2 3 3 2" xfId="21796"/>
    <cellStyle name="RowTitles-Col2 2 2 2 2 3 3 2 2" xfId="21797"/>
    <cellStyle name="RowTitles-Col2 2 2 2 2 3 3 2 3" xfId="21798"/>
    <cellStyle name="RowTitles-Col2 2 2 2 2 3 3 3" xfId="21799"/>
    <cellStyle name="RowTitles-Col2 2 2 2 2 3 3 3 2" xfId="21800"/>
    <cellStyle name="RowTitles-Col2 2 2 2 2 3 3 3 2 2" xfId="21801"/>
    <cellStyle name="RowTitles-Col2 2 2 2 2 3 3 4" xfId="21802"/>
    <cellStyle name="RowTitles-Col2 2 2 2 2 3 3 4 2" xfId="21803"/>
    <cellStyle name="RowTitles-Col2 2 2 2 2 3 4" xfId="21804"/>
    <cellStyle name="RowTitles-Col2 2 2 2 2 3 5" xfId="21805"/>
    <cellStyle name="RowTitles-Col2 2 2 2 2 3 5 2" xfId="21806"/>
    <cellStyle name="RowTitles-Col2 2 2 2 2 3 5 3" xfId="21807"/>
    <cellStyle name="RowTitles-Col2 2 2 2 2 3 6" xfId="21808"/>
    <cellStyle name="RowTitles-Col2 2 2 2 2 3 6 2" xfId="21809"/>
    <cellStyle name="RowTitles-Col2 2 2 2 2 3 6 2 2" xfId="21810"/>
    <cellStyle name="RowTitles-Col2 2 2 2 2 3 7" xfId="21811"/>
    <cellStyle name="RowTitles-Col2 2 2 2 2 3 7 2" xfId="21812"/>
    <cellStyle name="RowTitles-Col2 2 2 2 2 4" xfId="21813"/>
    <cellStyle name="RowTitles-Col2 2 2 2 2 4 2" xfId="21814"/>
    <cellStyle name="RowTitles-Col2 2 2 2 2 4 2 2" xfId="21815"/>
    <cellStyle name="RowTitles-Col2 2 2 2 2 4 2 2 2" xfId="21816"/>
    <cellStyle name="RowTitles-Col2 2 2 2 2 4 2 2 3" xfId="21817"/>
    <cellStyle name="RowTitles-Col2 2 2 2 2 4 2 3" xfId="21818"/>
    <cellStyle name="RowTitles-Col2 2 2 2 2 4 2 3 2" xfId="21819"/>
    <cellStyle name="RowTitles-Col2 2 2 2 2 4 2 3 2 2" xfId="21820"/>
    <cellStyle name="RowTitles-Col2 2 2 2 2 4 2 4" xfId="21821"/>
    <cellStyle name="RowTitles-Col2 2 2 2 2 4 3" xfId="21822"/>
    <cellStyle name="RowTitles-Col2 2 2 2 2 4 3 2" xfId="21823"/>
    <cellStyle name="RowTitles-Col2 2 2 2 2 4 3 2 2" xfId="21824"/>
    <cellStyle name="RowTitles-Col2 2 2 2 2 4 3 2 3" xfId="21825"/>
    <cellStyle name="RowTitles-Col2 2 2 2 2 4 3 3" xfId="21826"/>
    <cellStyle name="RowTitles-Col2 2 2 2 2 4 3 3 2" xfId="21827"/>
    <cellStyle name="RowTitles-Col2 2 2 2 2 4 3 3 2 2" xfId="21828"/>
    <cellStyle name="RowTitles-Col2 2 2 2 2 4 3 4" xfId="21829"/>
    <cellStyle name="RowTitles-Col2 2 2 2 2 4 4" xfId="21830"/>
    <cellStyle name="RowTitles-Col2 2 2 2 2 4 4 2" xfId="21831"/>
    <cellStyle name="RowTitles-Col2 2 2 2 2 4 4 3" xfId="21832"/>
    <cellStyle name="RowTitles-Col2 2 2 2 2 4 5" xfId="21833"/>
    <cellStyle name="RowTitles-Col2 2 2 2 2 4 5 2" xfId="21834"/>
    <cellStyle name="RowTitles-Col2 2 2 2 2 4 5 2 2" xfId="21835"/>
    <cellStyle name="RowTitles-Col2 2 2 2 2 4 6" xfId="21836"/>
    <cellStyle name="RowTitles-Col2 2 2 2 2 4 6 2" xfId="21837"/>
    <cellStyle name="RowTitles-Col2 2 2 2 2 5" xfId="21838"/>
    <cellStyle name="RowTitles-Col2 2 2 2 2 5 2" xfId="21839"/>
    <cellStyle name="RowTitles-Col2 2 2 2 2 5 2 2" xfId="21840"/>
    <cellStyle name="RowTitles-Col2 2 2 2 2 5 2 2 2" xfId="21841"/>
    <cellStyle name="RowTitles-Col2 2 2 2 2 5 2 2 3" xfId="21842"/>
    <cellStyle name="RowTitles-Col2 2 2 2 2 5 2 3" xfId="21843"/>
    <cellStyle name="RowTitles-Col2 2 2 2 2 5 2 3 2" xfId="21844"/>
    <cellStyle name="RowTitles-Col2 2 2 2 2 5 2 3 2 2" xfId="21845"/>
    <cellStyle name="RowTitles-Col2 2 2 2 2 5 2 4" xfId="21846"/>
    <cellStyle name="RowTitles-Col2 2 2 2 2 5 3" xfId="21847"/>
    <cellStyle name="RowTitles-Col2 2 2 2 2 5 3 2" xfId="21848"/>
    <cellStyle name="RowTitles-Col2 2 2 2 2 5 3 2 2" xfId="21849"/>
    <cellStyle name="RowTitles-Col2 2 2 2 2 5 3 2 3" xfId="21850"/>
    <cellStyle name="RowTitles-Col2 2 2 2 2 5 3 3" xfId="21851"/>
    <cellStyle name="RowTitles-Col2 2 2 2 2 5 3 3 2" xfId="21852"/>
    <cellStyle name="RowTitles-Col2 2 2 2 2 5 3 3 2 2" xfId="21853"/>
    <cellStyle name="RowTitles-Col2 2 2 2 2 5 3 4" xfId="21854"/>
    <cellStyle name="RowTitles-Col2 2 2 2 2 5 4" xfId="21855"/>
    <cellStyle name="RowTitles-Col2 2 2 2 2 5 4 2" xfId="21856"/>
    <cellStyle name="RowTitles-Col2 2 2 2 2 5 4 3" xfId="21857"/>
    <cellStyle name="RowTitles-Col2 2 2 2 2 5 5" xfId="21858"/>
    <cellStyle name="RowTitles-Col2 2 2 2 2 5 5 2" xfId="21859"/>
    <cellStyle name="RowTitles-Col2 2 2 2 2 5 5 2 2" xfId="21860"/>
    <cellStyle name="RowTitles-Col2 2 2 2 2 5 6" xfId="21861"/>
    <cellStyle name="RowTitles-Col2 2 2 2 2 5 6 2" xfId="21862"/>
    <cellStyle name="RowTitles-Col2 2 2 2 2 6" xfId="21863"/>
    <cellStyle name="RowTitles-Col2 2 2 2 2 6 2" xfId="21864"/>
    <cellStyle name="RowTitles-Col2 2 2 2 2 6 2 2" xfId="21865"/>
    <cellStyle name="RowTitles-Col2 2 2 2 2 6 2 2 2" xfId="21866"/>
    <cellStyle name="RowTitles-Col2 2 2 2 2 6 2 2 3" xfId="21867"/>
    <cellStyle name="RowTitles-Col2 2 2 2 2 6 2 3" xfId="21868"/>
    <cellStyle name="RowTitles-Col2 2 2 2 2 6 2 3 2" xfId="21869"/>
    <cellStyle name="RowTitles-Col2 2 2 2 2 6 2 3 2 2" xfId="21870"/>
    <cellStyle name="RowTitles-Col2 2 2 2 2 6 2 4" xfId="21871"/>
    <cellStyle name="RowTitles-Col2 2 2 2 2 6 3" xfId="21872"/>
    <cellStyle name="RowTitles-Col2 2 2 2 2 6 3 2" xfId="21873"/>
    <cellStyle name="RowTitles-Col2 2 2 2 2 6 3 2 2" xfId="21874"/>
    <cellStyle name="RowTitles-Col2 2 2 2 2 6 3 2 3" xfId="21875"/>
    <cellStyle name="RowTitles-Col2 2 2 2 2 6 3 3" xfId="21876"/>
    <cellStyle name="RowTitles-Col2 2 2 2 2 6 3 3 2" xfId="21877"/>
    <cellStyle name="RowTitles-Col2 2 2 2 2 6 3 3 2 2" xfId="21878"/>
    <cellStyle name="RowTitles-Col2 2 2 2 2 6 3 4" xfId="21879"/>
    <cellStyle name="RowTitles-Col2 2 2 2 2 6 4" xfId="21880"/>
    <cellStyle name="RowTitles-Col2 2 2 2 2 6 4 2" xfId="21881"/>
    <cellStyle name="RowTitles-Col2 2 2 2 2 6 4 3" xfId="21882"/>
    <cellStyle name="RowTitles-Col2 2 2 2 2 6 5" xfId="21883"/>
    <cellStyle name="RowTitles-Col2 2 2 2 2 6 5 2" xfId="21884"/>
    <cellStyle name="RowTitles-Col2 2 2 2 2 6 5 2 2" xfId="21885"/>
    <cellStyle name="RowTitles-Col2 2 2 2 2 6 6" xfId="21886"/>
    <cellStyle name="RowTitles-Col2 2 2 2 2 6 6 2" xfId="21887"/>
    <cellStyle name="RowTitles-Col2 2 2 2 2 7" xfId="21888"/>
    <cellStyle name="RowTitles-Col2 2 2 2 2 7 2" xfId="21889"/>
    <cellStyle name="RowTitles-Col2 2 2 2 2 7 2 2" xfId="21890"/>
    <cellStyle name="RowTitles-Col2 2 2 2 2 7 2 3" xfId="21891"/>
    <cellStyle name="RowTitles-Col2 2 2 2 2 7 3" xfId="21892"/>
    <cellStyle name="RowTitles-Col2 2 2 2 2 7 3 2" xfId="21893"/>
    <cellStyle name="RowTitles-Col2 2 2 2 2 7 3 2 2" xfId="21894"/>
    <cellStyle name="RowTitles-Col2 2 2 2 2 7 4" xfId="21895"/>
    <cellStyle name="RowTitles-Col2 2 2 2 2 8" xfId="21896"/>
    <cellStyle name="RowTitles-Col2 2 2 2 2_STUD aligned by INSTIT" xfId="21897"/>
    <cellStyle name="RowTitles-Col2 2 2 2 3" xfId="21898"/>
    <cellStyle name="RowTitles-Col2 2 2 2 3 2" xfId="21899"/>
    <cellStyle name="RowTitles-Col2 2 2 2 3 2 2" xfId="21900"/>
    <cellStyle name="RowTitles-Col2 2 2 2 3 2 2 2" xfId="21901"/>
    <cellStyle name="RowTitles-Col2 2 2 2 3 2 2 2 2" xfId="21902"/>
    <cellStyle name="RowTitles-Col2 2 2 2 3 2 2 2 3" xfId="21903"/>
    <cellStyle name="RowTitles-Col2 2 2 2 3 2 2 3" xfId="21904"/>
    <cellStyle name="RowTitles-Col2 2 2 2 3 2 2 3 2" xfId="21905"/>
    <cellStyle name="RowTitles-Col2 2 2 2 3 2 2 3 2 2" xfId="21906"/>
    <cellStyle name="RowTitles-Col2 2 2 2 3 2 2 4" xfId="21907"/>
    <cellStyle name="RowTitles-Col2 2 2 2 3 2 3" xfId="21908"/>
    <cellStyle name="RowTitles-Col2 2 2 2 3 2 3 2" xfId="21909"/>
    <cellStyle name="RowTitles-Col2 2 2 2 3 2 3 2 2" xfId="21910"/>
    <cellStyle name="RowTitles-Col2 2 2 2 3 2 3 2 3" xfId="21911"/>
    <cellStyle name="RowTitles-Col2 2 2 2 3 2 3 3" xfId="21912"/>
    <cellStyle name="RowTitles-Col2 2 2 2 3 2 3 3 2" xfId="21913"/>
    <cellStyle name="RowTitles-Col2 2 2 2 3 2 3 3 2 2" xfId="21914"/>
    <cellStyle name="RowTitles-Col2 2 2 2 3 2 3 4" xfId="21915"/>
    <cellStyle name="RowTitles-Col2 2 2 2 3 2 3 4 2" xfId="21916"/>
    <cellStyle name="RowTitles-Col2 2 2 2 3 2 4" xfId="21917"/>
    <cellStyle name="RowTitles-Col2 2 2 2 3 2 5" xfId="21918"/>
    <cellStyle name="RowTitles-Col2 2 2 2 3 2 5 2" xfId="21919"/>
    <cellStyle name="RowTitles-Col2 2 2 2 3 2 5 3" xfId="21920"/>
    <cellStyle name="RowTitles-Col2 2 2 2 3 2 6" xfId="21921"/>
    <cellStyle name="RowTitles-Col2 2 2 2 3 2 6 2" xfId="21922"/>
    <cellStyle name="RowTitles-Col2 2 2 2 3 2 6 2 2" xfId="21923"/>
    <cellStyle name="RowTitles-Col2 2 2 2 3 2 7" xfId="21924"/>
    <cellStyle name="RowTitles-Col2 2 2 2 3 2 7 2" xfId="21925"/>
    <cellStyle name="RowTitles-Col2 2 2 2 3 3" xfId="21926"/>
    <cellStyle name="RowTitles-Col2 2 2 2 3 3 2" xfId="21927"/>
    <cellStyle name="RowTitles-Col2 2 2 2 3 3 2 2" xfId="21928"/>
    <cellStyle name="RowTitles-Col2 2 2 2 3 3 2 2 2" xfId="21929"/>
    <cellStyle name="RowTitles-Col2 2 2 2 3 3 2 2 3" xfId="21930"/>
    <cellStyle name="RowTitles-Col2 2 2 2 3 3 2 3" xfId="21931"/>
    <cellStyle name="RowTitles-Col2 2 2 2 3 3 2 3 2" xfId="21932"/>
    <cellStyle name="RowTitles-Col2 2 2 2 3 3 2 3 2 2" xfId="21933"/>
    <cellStyle name="RowTitles-Col2 2 2 2 3 3 2 4" xfId="21934"/>
    <cellStyle name="RowTitles-Col2 2 2 2 3 3 3" xfId="21935"/>
    <cellStyle name="RowTitles-Col2 2 2 2 3 3 3 2" xfId="21936"/>
    <cellStyle name="RowTitles-Col2 2 2 2 3 3 3 2 2" xfId="21937"/>
    <cellStyle name="RowTitles-Col2 2 2 2 3 3 3 2 3" xfId="21938"/>
    <cellStyle name="RowTitles-Col2 2 2 2 3 3 3 3" xfId="21939"/>
    <cellStyle name="RowTitles-Col2 2 2 2 3 3 3 3 2" xfId="21940"/>
    <cellStyle name="RowTitles-Col2 2 2 2 3 3 3 3 2 2" xfId="21941"/>
    <cellStyle name="RowTitles-Col2 2 2 2 3 3 3 4" xfId="21942"/>
    <cellStyle name="RowTitles-Col2 2 2 2 3 3 3 4 2" xfId="21943"/>
    <cellStyle name="RowTitles-Col2 2 2 2 3 3 4" xfId="21944"/>
    <cellStyle name="RowTitles-Col2 2 2 2 3 4" xfId="21945"/>
    <cellStyle name="RowTitles-Col2 2 2 2 3 4 2" xfId="21946"/>
    <cellStyle name="RowTitles-Col2 2 2 2 3 4 2 2" xfId="21947"/>
    <cellStyle name="RowTitles-Col2 2 2 2 3 4 2 2 2" xfId="21948"/>
    <cellStyle name="RowTitles-Col2 2 2 2 3 4 2 2 3" xfId="21949"/>
    <cellStyle name="RowTitles-Col2 2 2 2 3 4 2 3" xfId="21950"/>
    <cellStyle name="RowTitles-Col2 2 2 2 3 4 2 3 2" xfId="21951"/>
    <cellStyle name="RowTitles-Col2 2 2 2 3 4 2 3 2 2" xfId="21952"/>
    <cellStyle name="RowTitles-Col2 2 2 2 3 4 2 4" xfId="21953"/>
    <cellStyle name="RowTitles-Col2 2 2 2 3 4 3" xfId="21954"/>
    <cellStyle name="RowTitles-Col2 2 2 2 3 4 3 2" xfId="21955"/>
    <cellStyle name="RowTitles-Col2 2 2 2 3 4 3 2 2" xfId="21956"/>
    <cellStyle name="RowTitles-Col2 2 2 2 3 4 3 2 3" xfId="21957"/>
    <cellStyle name="RowTitles-Col2 2 2 2 3 4 3 3" xfId="21958"/>
    <cellStyle name="RowTitles-Col2 2 2 2 3 4 3 3 2" xfId="21959"/>
    <cellStyle name="RowTitles-Col2 2 2 2 3 4 3 3 2 2" xfId="21960"/>
    <cellStyle name="RowTitles-Col2 2 2 2 3 4 3 4" xfId="21961"/>
    <cellStyle name="RowTitles-Col2 2 2 2 3 4 4" xfId="21962"/>
    <cellStyle name="RowTitles-Col2 2 2 2 3 4 4 2" xfId="21963"/>
    <cellStyle name="RowTitles-Col2 2 2 2 3 4 4 3" xfId="21964"/>
    <cellStyle name="RowTitles-Col2 2 2 2 3 4 5" xfId="21965"/>
    <cellStyle name="RowTitles-Col2 2 2 2 3 4 5 2" xfId="21966"/>
    <cellStyle name="RowTitles-Col2 2 2 2 3 4 5 2 2" xfId="21967"/>
    <cellStyle name="RowTitles-Col2 2 2 2 3 4 6" xfId="21968"/>
    <cellStyle name="RowTitles-Col2 2 2 2 3 4 6 2" xfId="21969"/>
    <cellStyle name="RowTitles-Col2 2 2 2 3 5" xfId="21970"/>
    <cellStyle name="RowTitles-Col2 2 2 2 3 5 2" xfId="21971"/>
    <cellStyle name="RowTitles-Col2 2 2 2 3 5 2 2" xfId="21972"/>
    <cellStyle name="RowTitles-Col2 2 2 2 3 5 2 2 2" xfId="21973"/>
    <cellStyle name="RowTitles-Col2 2 2 2 3 5 2 2 3" xfId="21974"/>
    <cellStyle name="RowTitles-Col2 2 2 2 3 5 2 3" xfId="21975"/>
    <cellStyle name="RowTitles-Col2 2 2 2 3 5 2 3 2" xfId="21976"/>
    <cellStyle name="RowTitles-Col2 2 2 2 3 5 2 3 2 2" xfId="21977"/>
    <cellStyle name="RowTitles-Col2 2 2 2 3 5 2 4" xfId="21978"/>
    <cellStyle name="RowTitles-Col2 2 2 2 3 5 3" xfId="21979"/>
    <cellStyle name="RowTitles-Col2 2 2 2 3 5 3 2" xfId="21980"/>
    <cellStyle name="RowTitles-Col2 2 2 2 3 5 3 2 2" xfId="21981"/>
    <cellStyle name="RowTitles-Col2 2 2 2 3 5 3 2 3" xfId="21982"/>
    <cellStyle name="RowTitles-Col2 2 2 2 3 5 3 3" xfId="21983"/>
    <cellStyle name="RowTitles-Col2 2 2 2 3 5 3 3 2" xfId="21984"/>
    <cellStyle name="RowTitles-Col2 2 2 2 3 5 3 3 2 2" xfId="21985"/>
    <cellStyle name="RowTitles-Col2 2 2 2 3 5 3 4" xfId="21986"/>
    <cellStyle name="RowTitles-Col2 2 2 2 3 5 4" xfId="21987"/>
    <cellStyle name="RowTitles-Col2 2 2 2 3 5 4 2" xfId="21988"/>
    <cellStyle name="RowTitles-Col2 2 2 2 3 5 4 3" xfId="21989"/>
    <cellStyle name="RowTitles-Col2 2 2 2 3 5 5" xfId="21990"/>
    <cellStyle name="RowTitles-Col2 2 2 2 3 5 5 2" xfId="21991"/>
    <cellStyle name="RowTitles-Col2 2 2 2 3 5 5 2 2" xfId="21992"/>
    <cellStyle name="RowTitles-Col2 2 2 2 3 5 6" xfId="21993"/>
    <cellStyle name="RowTitles-Col2 2 2 2 3 5 6 2" xfId="21994"/>
    <cellStyle name="RowTitles-Col2 2 2 2 3 6" xfId="21995"/>
    <cellStyle name="RowTitles-Col2 2 2 2 3 6 2" xfId="21996"/>
    <cellStyle name="RowTitles-Col2 2 2 2 3 6 2 2" xfId="21997"/>
    <cellStyle name="RowTitles-Col2 2 2 2 3 6 2 2 2" xfId="21998"/>
    <cellStyle name="RowTitles-Col2 2 2 2 3 6 2 2 3" xfId="21999"/>
    <cellStyle name="RowTitles-Col2 2 2 2 3 6 2 3" xfId="22000"/>
    <cellStyle name="RowTitles-Col2 2 2 2 3 6 2 3 2" xfId="22001"/>
    <cellStyle name="RowTitles-Col2 2 2 2 3 6 2 3 2 2" xfId="22002"/>
    <cellStyle name="RowTitles-Col2 2 2 2 3 6 2 4" xfId="22003"/>
    <cellStyle name="RowTitles-Col2 2 2 2 3 6 3" xfId="22004"/>
    <cellStyle name="RowTitles-Col2 2 2 2 3 6 3 2" xfId="22005"/>
    <cellStyle name="RowTitles-Col2 2 2 2 3 6 3 2 2" xfId="22006"/>
    <cellStyle name="RowTitles-Col2 2 2 2 3 6 3 2 3" xfId="22007"/>
    <cellStyle name="RowTitles-Col2 2 2 2 3 6 3 3" xfId="22008"/>
    <cellStyle name="RowTitles-Col2 2 2 2 3 6 3 3 2" xfId="22009"/>
    <cellStyle name="RowTitles-Col2 2 2 2 3 6 3 3 2 2" xfId="22010"/>
    <cellStyle name="RowTitles-Col2 2 2 2 3 6 3 4" xfId="22011"/>
    <cellStyle name="RowTitles-Col2 2 2 2 3 6 4" xfId="22012"/>
    <cellStyle name="RowTitles-Col2 2 2 2 3 6 4 2" xfId="22013"/>
    <cellStyle name="RowTitles-Col2 2 2 2 3 6 4 3" xfId="22014"/>
    <cellStyle name="RowTitles-Col2 2 2 2 3 6 5" xfId="22015"/>
    <cellStyle name="RowTitles-Col2 2 2 2 3 6 5 2" xfId="22016"/>
    <cellStyle name="RowTitles-Col2 2 2 2 3 6 5 2 2" xfId="22017"/>
    <cellStyle name="RowTitles-Col2 2 2 2 3 6 6" xfId="22018"/>
    <cellStyle name="RowTitles-Col2 2 2 2 3 6 6 2" xfId="22019"/>
    <cellStyle name="RowTitles-Col2 2 2 2 3 7" xfId="22020"/>
    <cellStyle name="RowTitles-Col2 2 2 2 3 7 2" xfId="22021"/>
    <cellStyle name="RowTitles-Col2 2 2 2 3 7 2 2" xfId="22022"/>
    <cellStyle name="RowTitles-Col2 2 2 2 3 7 2 3" xfId="22023"/>
    <cellStyle name="RowTitles-Col2 2 2 2 3 7 3" xfId="22024"/>
    <cellStyle name="RowTitles-Col2 2 2 2 3 7 3 2" xfId="22025"/>
    <cellStyle name="RowTitles-Col2 2 2 2 3 7 3 2 2" xfId="22026"/>
    <cellStyle name="RowTitles-Col2 2 2 2 3 7 4" xfId="22027"/>
    <cellStyle name="RowTitles-Col2 2 2 2 3 8" xfId="22028"/>
    <cellStyle name="RowTitles-Col2 2 2 2 3 8 2" xfId="22029"/>
    <cellStyle name="RowTitles-Col2 2 2 2 3 8 2 2" xfId="22030"/>
    <cellStyle name="RowTitles-Col2 2 2 2 3 8 2 3" xfId="22031"/>
    <cellStyle name="RowTitles-Col2 2 2 2 3 8 3" xfId="22032"/>
    <cellStyle name="RowTitles-Col2 2 2 2 3 8 3 2" xfId="22033"/>
    <cellStyle name="RowTitles-Col2 2 2 2 3 8 3 2 2" xfId="22034"/>
    <cellStyle name="RowTitles-Col2 2 2 2 3 8 4" xfId="22035"/>
    <cellStyle name="RowTitles-Col2 2 2 2 3_STUD aligned by INSTIT" xfId="22036"/>
    <cellStyle name="RowTitles-Col2 2 2 2 4" xfId="22037"/>
    <cellStyle name="RowTitles-Col2 2 2 2 4 2" xfId="22038"/>
    <cellStyle name="RowTitles-Col2 2 2 2 4 2 2" xfId="22039"/>
    <cellStyle name="RowTitles-Col2 2 2 2 4 2 2 2" xfId="22040"/>
    <cellStyle name="RowTitles-Col2 2 2 2 4 2 2 2 2" xfId="22041"/>
    <cellStyle name="RowTitles-Col2 2 2 2 4 2 2 2 3" xfId="22042"/>
    <cellStyle name="RowTitles-Col2 2 2 2 4 2 2 3" xfId="22043"/>
    <cellStyle name="RowTitles-Col2 2 2 2 4 2 2 3 2" xfId="22044"/>
    <cellStyle name="RowTitles-Col2 2 2 2 4 2 2 3 2 2" xfId="22045"/>
    <cellStyle name="RowTitles-Col2 2 2 2 4 2 2 4" xfId="22046"/>
    <cellStyle name="RowTitles-Col2 2 2 2 4 2 3" xfId="22047"/>
    <cellStyle name="RowTitles-Col2 2 2 2 4 2 3 2" xfId="22048"/>
    <cellStyle name="RowTitles-Col2 2 2 2 4 2 3 2 2" xfId="22049"/>
    <cellStyle name="RowTitles-Col2 2 2 2 4 2 3 2 3" xfId="22050"/>
    <cellStyle name="RowTitles-Col2 2 2 2 4 2 3 3" xfId="22051"/>
    <cellStyle name="RowTitles-Col2 2 2 2 4 2 3 3 2" xfId="22052"/>
    <cellStyle name="RowTitles-Col2 2 2 2 4 2 3 3 2 2" xfId="22053"/>
    <cellStyle name="RowTitles-Col2 2 2 2 4 2 3 4" xfId="22054"/>
    <cellStyle name="RowTitles-Col2 2 2 2 4 2 3 4 2" xfId="22055"/>
    <cellStyle name="RowTitles-Col2 2 2 2 4 2 4" xfId="22056"/>
    <cellStyle name="RowTitles-Col2 2 2 2 4 2 5" xfId="22057"/>
    <cellStyle name="RowTitles-Col2 2 2 2 4 2 5 2" xfId="22058"/>
    <cellStyle name="RowTitles-Col2 2 2 2 4 2 5 3" xfId="22059"/>
    <cellStyle name="RowTitles-Col2 2 2 2 4 3" xfId="22060"/>
    <cellStyle name="RowTitles-Col2 2 2 2 4 3 2" xfId="22061"/>
    <cellStyle name="RowTitles-Col2 2 2 2 4 3 2 2" xfId="22062"/>
    <cellStyle name="RowTitles-Col2 2 2 2 4 3 2 2 2" xfId="22063"/>
    <cellStyle name="RowTitles-Col2 2 2 2 4 3 2 2 3" xfId="22064"/>
    <cellStyle name="RowTitles-Col2 2 2 2 4 3 2 3" xfId="22065"/>
    <cellStyle name="RowTitles-Col2 2 2 2 4 3 2 3 2" xfId="22066"/>
    <cellStyle name="RowTitles-Col2 2 2 2 4 3 2 3 2 2" xfId="22067"/>
    <cellStyle name="RowTitles-Col2 2 2 2 4 3 2 4" xfId="22068"/>
    <cellStyle name="RowTitles-Col2 2 2 2 4 3 3" xfId="22069"/>
    <cellStyle name="RowTitles-Col2 2 2 2 4 3 3 2" xfId="22070"/>
    <cellStyle name="RowTitles-Col2 2 2 2 4 3 3 2 2" xfId="22071"/>
    <cellStyle name="RowTitles-Col2 2 2 2 4 3 3 2 3" xfId="22072"/>
    <cellStyle name="RowTitles-Col2 2 2 2 4 3 3 3" xfId="22073"/>
    <cellStyle name="RowTitles-Col2 2 2 2 4 3 3 3 2" xfId="22074"/>
    <cellStyle name="RowTitles-Col2 2 2 2 4 3 3 3 2 2" xfId="22075"/>
    <cellStyle name="RowTitles-Col2 2 2 2 4 3 3 4" xfId="22076"/>
    <cellStyle name="RowTitles-Col2 2 2 2 4 3 3 4 2" xfId="22077"/>
    <cellStyle name="RowTitles-Col2 2 2 2 4 3 4" xfId="22078"/>
    <cellStyle name="RowTitles-Col2 2 2 2 4 3 5" xfId="22079"/>
    <cellStyle name="RowTitles-Col2 2 2 2 4 3 5 2" xfId="22080"/>
    <cellStyle name="RowTitles-Col2 2 2 2 4 3 5 2 2" xfId="22081"/>
    <cellStyle name="RowTitles-Col2 2 2 2 4 3 6" xfId="22082"/>
    <cellStyle name="RowTitles-Col2 2 2 2 4 3 6 2" xfId="22083"/>
    <cellStyle name="RowTitles-Col2 2 2 2 4 4" xfId="22084"/>
    <cellStyle name="RowTitles-Col2 2 2 2 4 4 2" xfId="22085"/>
    <cellStyle name="RowTitles-Col2 2 2 2 4 4 2 2" xfId="22086"/>
    <cellStyle name="RowTitles-Col2 2 2 2 4 4 2 2 2" xfId="22087"/>
    <cellStyle name="RowTitles-Col2 2 2 2 4 4 2 2 3" xfId="22088"/>
    <cellStyle name="RowTitles-Col2 2 2 2 4 4 2 3" xfId="22089"/>
    <cellStyle name="RowTitles-Col2 2 2 2 4 4 2 3 2" xfId="22090"/>
    <cellStyle name="RowTitles-Col2 2 2 2 4 4 2 3 2 2" xfId="22091"/>
    <cellStyle name="RowTitles-Col2 2 2 2 4 4 2 4" xfId="22092"/>
    <cellStyle name="RowTitles-Col2 2 2 2 4 4 3" xfId="22093"/>
    <cellStyle name="RowTitles-Col2 2 2 2 4 4 3 2" xfId="22094"/>
    <cellStyle name="RowTitles-Col2 2 2 2 4 4 3 2 2" xfId="22095"/>
    <cellStyle name="RowTitles-Col2 2 2 2 4 4 3 2 3" xfId="22096"/>
    <cellStyle name="RowTitles-Col2 2 2 2 4 4 3 3" xfId="22097"/>
    <cellStyle name="RowTitles-Col2 2 2 2 4 4 3 3 2" xfId="22098"/>
    <cellStyle name="RowTitles-Col2 2 2 2 4 4 3 3 2 2" xfId="22099"/>
    <cellStyle name="RowTitles-Col2 2 2 2 4 4 3 4" xfId="22100"/>
    <cellStyle name="RowTitles-Col2 2 2 2 4 4 3 4 2" xfId="22101"/>
    <cellStyle name="RowTitles-Col2 2 2 2 4 4 4" xfId="22102"/>
    <cellStyle name="RowTitles-Col2 2 2 2 4 4 5" xfId="22103"/>
    <cellStyle name="RowTitles-Col2 2 2 2 4 4 5 2" xfId="22104"/>
    <cellStyle name="RowTitles-Col2 2 2 2 4 4 5 3" xfId="22105"/>
    <cellStyle name="RowTitles-Col2 2 2 2 4 4 6" xfId="22106"/>
    <cellStyle name="RowTitles-Col2 2 2 2 4 4 6 2" xfId="22107"/>
    <cellStyle name="RowTitles-Col2 2 2 2 4 4 6 2 2" xfId="22108"/>
    <cellStyle name="RowTitles-Col2 2 2 2 4 4 7" xfId="22109"/>
    <cellStyle name="RowTitles-Col2 2 2 2 4 4 7 2" xfId="22110"/>
    <cellStyle name="RowTitles-Col2 2 2 2 4 5" xfId="22111"/>
    <cellStyle name="RowTitles-Col2 2 2 2 4 5 2" xfId="22112"/>
    <cellStyle name="RowTitles-Col2 2 2 2 4 5 2 2" xfId="22113"/>
    <cellStyle name="RowTitles-Col2 2 2 2 4 5 2 2 2" xfId="22114"/>
    <cellStyle name="RowTitles-Col2 2 2 2 4 5 2 2 3" xfId="22115"/>
    <cellStyle name="RowTitles-Col2 2 2 2 4 5 2 3" xfId="22116"/>
    <cellStyle name="RowTitles-Col2 2 2 2 4 5 2 3 2" xfId="22117"/>
    <cellStyle name="RowTitles-Col2 2 2 2 4 5 2 3 2 2" xfId="22118"/>
    <cellStyle name="RowTitles-Col2 2 2 2 4 5 2 4" xfId="22119"/>
    <cellStyle name="RowTitles-Col2 2 2 2 4 5 3" xfId="22120"/>
    <cellStyle name="RowTitles-Col2 2 2 2 4 5 3 2" xfId="22121"/>
    <cellStyle name="RowTitles-Col2 2 2 2 4 5 3 2 2" xfId="22122"/>
    <cellStyle name="RowTitles-Col2 2 2 2 4 5 3 2 3" xfId="22123"/>
    <cellStyle name="RowTitles-Col2 2 2 2 4 5 3 3" xfId="22124"/>
    <cellStyle name="RowTitles-Col2 2 2 2 4 5 3 3 2" xfId="22125"/>
    <cellStyle name="RowTitles-Col2 2 2 2 4 5 3 3 2 2" xfId="22126"/>
    <cellStyle name="RowTitles-Col2 2 2 2 4 5 3 4" xfId="22127"/>
    <cellStyle name="RowTitles-Col2 2 2 2 4 5 4" xfId="22128"/>
    <cellStyle name="RowTitles-Col2 2 2 2 4 5 4 2" xfId="22129"/>
    <cellStyle name="RowTitles-Col2 2 2 2 4 5 4 3" xfId="22130"/>
    <cellStyle name="RowTitles-Col2 2 2 2 4 5 5" xfId="22131"/>
    <cellStyle name="RowTitles-Col2 2 2 2 4 5 5 2" xfId="22132"/>
    <cellStyle name="RowTitles-Col2 2 2 2 4 5 5 2 2" xfId="22133"/>
    <cellStyle name="RowTitles-Col2 2 2 2 4 5 6" xfId="22134"/>
    <cellStyle name="RowTitles-Col2 2 2 2 4 5 6 2" xfId="22135"/>
    <cellStyle name="RowTitles-Col2 2 2 2 4 6" xfId="22136"/>
    <cellStyle name="RowTitles-Col2 2 2 2 4 6 2" xfId="22137"/>
    <cellStyle name="RowTitles-Col2 2 2 2 4 6 2 2" xfId="22138"/>
    <cellStyle name="RowTitles-Col2 2 2 2 4 6 2 2 2" xfId="22139"/>
    <cellStyle name="RowTitles-Col2 2 2 2 4 6 2 2 3" xfId="22140"/>
    <cellStyle name="RowTitles-Col2 2 2 2 4 6 2 3" xfId="22141"/>
    <cellStyle name="RowTitles-Col2 2 2 2 4 6 2 3 2" xfId="22142"/>
    <cellStyle name="RowTitles-Col2 2 2 2 4 6 2 3 2 2" xfId="22143"/>
    <cellStyle name="RowTitles-Col2 2 2 2 4 6 2 4" xfId="22144"/>
    <cellStyle name="RowTitles-Col2 2 2 2 4 6 3" xfId="22145"/>
    <cellStyle name="RowTitles-Col2 2 2 2 4 6 3 2" xfId="22146"/>
    <cellStyle name="RowTitles-Col2 2 2 2 4 6 3 2 2" xfId="22147"/>
    <cellStyle name="RowTitles-Col2 2 2 2 4 6 3 2 3" xfId="22148"/>
    <cellStyle name="RowTitles-Col2 2 2 2 4 6 3 3" xfId="22149"/>
    <cellStyle name="RowTitles-Col2 2 2 2 4 6 3 3 2" xfId="22150"/>
    <cellStyle name="RowTitles-Col2 2 2 2 4 6 3 3 2 2" xfId="22151"/>
    <cellStyle name="RowTitles-Col2 2 2 2 4 6 3 4" xfId="22152"/>
    <cellStyle name="RowTitles-Col2 2 2 2 4 6 4" xfId="22153"/>
    <cellStyle name="RowTitles-Col2 2 2 2 4 6 4 2" xfId="22154"/>
    <cellStyle name="RowTitles-Col2 2 2 2 4 6 4 3" xfId="22155"/>
    <cellStyle name="RowTitles-Col2 2 2 2 4 6 5" xfId="22156"/>
    <cellStyle name="RowTitles-Col2 2 2 2 4 6 5 2" xfId="22157"/>
    <cellStyle name="RowTitles-Col2 2 2 2 4 6 5 2 2" xfId="22158"/>
    <cellStyle name="RowTitles-Col2 2 2 2 4 6 6" xfId="22159"/>
    <cellStyle name="RowTitles-Col2 2 2 2 4 6 6 2" xfId="22160"/>
    <cellStyle name="RowTitles-Col2 2 2 2 4 7" xfId="22161"/>
    <cellStyle name="RowTitles-Col2 2 2 2 4 7 2" xfId="22162"/>
    <cellStyle name="RowTitles-Col2 2 2 2 4 7 2 2" xfId="22163"/>
    <cellStyle name="RowTitles-Col2 2 2 2 4 7 2 3" xfId="22164"/>
    <cellStyle name="RowTitles-Col2 2 2 2 4 7 3" xfId="22165"/>
    <cellStyle name="RowTitles-Col2 2 2 2 4 7 3 2" xfId="22166"/>
    <cellStyle name="RowTitles-Col2 2 2 2 4 7 3 2 2" xfId="22167"/>
    <cellStyle name="RowTitles-Col2 2 2 2 4 7 4" xfId="22168"/>
    <cellStyle name="RowTitles-Col2 2 2 2 4 8" xfId="22169"/>
    <cellStyle name="RowTitles-Col2 2 2 2 4_STUD aligned by INSTIT" xfId="22170"/>
    <cellStyle name="RowTitles-Col2 2 2 2 5" xfId="22171"/>
    <cellStyle name="RowTitles-Col2 2 2 2 5 2" xfId="22172"/>
    <cellStyle name="RowTitles-Col2 2 2 2 5 2 2" xfId="22173"/>
    <cellStyle name="RowTitles-Col2 2 2 2 5 2 2 2" xfId="22174"/>
    <cellStyle name="RowTitles-Col2 2 2 2 5 2 2 3" xfId="22175"/>
    <cellStyle name="RowTitles-Col2 2 2 2 5 2 3" xfId="22176"/>
    <cellStyle name="RowTitles-Col2 2 2 2 5 2 3 2" xfId="22177"/>
    <cellStyle name="RowTitles-Col2 2 2 2 5 2 3 2 2" xfId="22178"/>
    <cellStyle name="RowTitles-Col2 2 2 2 5 2 4" xfId="22179"/>
    <cellStyle name="RowTitles-Col2 2 2 2 5 3" xfId="22180"/>
    <cellStyle name="RowTitles-Col2 2 2 2 5 3 2" xfId="22181"/>
    <cellStyle name="RowTitles-Col2 2 2 2 5 3 2 2" xfId="22182"/>
    <cellStyle name="RowTitles-Col2 2 2 2 5 3 2 3" xfId="22183"/>
    <cellStyle name="RowTitles-Col2 2 2 2 5 3 3" xfId="22184"/>
    <cellStyle name="RowTitles-Col2 2 2 2 5 3 3 2" xfId="22185"/>
    <cellStyle name="RowTitles-Col2 2 2 2 5 3 3 2 2" xfId="22186"/>
    <cellStyle name="RowTitles-Col2 2 2 2 5 3 4" xfId="22187"/>
    <cellStyle name="RowTitles-Col2 2 2 2 5 3 4 2" xfId="22188"/>
    <cellStyle name="RowTitles-Col2 2 2 2 5 4" xfId="22189"/>
    <cellStyle name="RowTitles-Col2 2 2 2 5 5" xfId="22190"/>
    <cellStyle name="RowTitles-Col2 2 2 2 5 5 2" xfId="22191"/>
    <cellStyle name="RowTitles-Col2 2 2 2 5 5 3" xfId="22192"/>
    <cellStyle name="RowTitles-Col2 2 2 2 6" xfId="22193"/>
    <cellStyle name="RowTitles-Col2 2 2 2 6 2" xfId="22194"/>
    <cellStyle name="RowTitles-Col2 2 2 2 6 2 2" xfId="22195"/>
    <cellStyle name="RowTitles-Col2 2 2 2 6 2 2 2" xfId="22196"/>
    <cellStyle name="RowTitles-Col2 2 2 2 6 2 2 3" xfId="22197"/>
    <cellStyle name="RowTitles-Col2 2 2 2 6 2 3" xfId="22198"/>
    <cellStyle name="RowTitles-Col2 2 2 2 6 2 3 2" xfId="22199"/>
    <cellStyle name="RowTitles-Col2 2 2 2 6 2 3 2 2" xfId="22200"/>
    <cellStyle name="RowTitles-Col2 2 2 2 6 2 4" xfId="22201"/>
    <cellStyle name="RowTitles-Col2 2 2 2 6 3" xfId="22202"/>
    <cellStyle name="RowTitles-Col2 2 2 2 6 3 2" xfId="22203"/>
    <cellStyle name="RowTitles-Col2 2 2 2 6 3 2 2" xfId="22204"/>
    <cellStyle name="RowTitles-Col2 2 2 2 6 3 2 3" xfId="22205"/>
    <cellStyle name="RowTitles-Col2 2 2 2 6 3 3" xfId="22206"/>
    <cellStyle name="RowTitles-Col2 2 2 2 6 3 3 2" xfId="22207"/>
    <cellStyle name="RowTitles-Col2 2 2 2 6 3 3 2 2" xfId="22208"/>
    <cellStyle name="RowTitles-Col2 2 2 2 6 3 4" xfId="22209"/>
    <cellStyle name="RowTitles-Col2 2 2 2 6 3 4 2" xfId="22210"/>
    <cellStyle name="RowTitles-Col2 2 2 2 6 4" xfId="22211"/>
    <cellStyle name="RowTitles-Col2 2 2 2 6 5" xfId="22212"/>
    <cellStyle name="RowTitles-Col2 2 2 2 6 5 2" xfId="22213"/>
    <cellStyle name="RowTitles-Col2 2 2 2 6 5 2 2" xfId="22214"/>
    <cellStyle name="RowTitles-Col2 2 2 2 6 6" xfId="22215"/>
    <cellStyle name="RowTitles-Col2 2 2 2 6 6 2" xfId="22216"/>
    <cellStyle name="RowTitles-Col2 2 2 2 7" xfId="22217"/>
    <cellStyle name="RowTitles-Col2 2 2 2 7 2" xfId="22218"/>
    <cellStyle name="RowTitles-Col2 2 2 2 7 2 2" xfId="22219"/>
    <cellStyle name="RowTitles-Col2 2 2 2 7 2 2 2" xfId="22220"/>
    <cellStyle name="RowTitles-Col2 2 2 2 7 2 2 3" xfId="22221"/>
    <cellStyle name="RowTitles-Col2 2 2 2 7 2 3" xfId="22222"/>
    <cellStyle name="RowTitles-Col2 2 2 2 7 2 3 2" xfId="22223"/>
    <cellStyle name="RowTitles-Col2 2 2 2 7 2 3 2 2" xfId="22224"/>
    <cellStyle name="RowTitles-Col2 2 2 2 7 2 4" xfId="22225"/>
    <cellStyle name="RowTitles-Col2 2 2 2 7 3" xfId="22226"/>
    <cellStyle name="RowTitles-Col2 2 2 2 7 3 2" xfId="22227"/>
    <cellStyle name="RowTitles-Col2 2 2 2 7 3 2 2" xfId="22228"/>
    <cellStyle name="RowTitles-Col2 2 2 2 7 3 2 3" xfId="22229"/>
    <cellStyle name="RowTitles-Col2 2 2 2 7 3 3" xfId="22230"/>
    <cellStyle name="RowTitles-Col2 2 2 2 7 3 3 2" xfId="22231"/>
    <cellStyle name="RowTitles-Col2 2 2 2 7 3 3 2 2" xfId="22232"/>
    <cellStyle name="RowTitles-Col2 2 2 2 7 3 4" xfId="22233"/>
    <cellStyle name="RowTitles-Col2 2 2 2 7 3 4 2" xfId="22234"/>
    <cellStyle name="RowTitles-Col2 2 2 2 7 4" xfId="22235"/>
    <cellStyle name="RowTitles-Col2 2 2 2 7 5" xfId="22236"/>
    <cellStyle name="RowTitles-Col2 2 2 2 7 5 2" xfId="22237"/>
    <cellStyle name="RowTitles-Col2 2 2 2 7 5 3" xfId="22238"/>
    <cellStyle name="RowTitles-Col2 2 2 2 7 6" xfId="22239"/>
    <cellStyle name="RowTitles-Col2 2 2 2 7 6 2" xfId="22240"/>
    <cellStyle name="RowTitles-Col2 2 2 2 7 6 2 2" xfId="22241"/>
    <cellStyle name="RowTitles-Col2 2 2 2 7 7" xfId="22242"/>
    <cellStyle name="RowTitles-Col2 2 2 2 7 7 2" xfId="22243"/>
    <cellStyle name="RowTitles-Col2 2 2 2 8" xfId="22244"/>
    <cellStyle name="RowTitles-Col2 2 2 2 8 2" xfId="22245"/>
    <cellStyle name="RowTitles-Col2 2 2 2 8 2 2" xfId="22246"/>
    <cellStyle name="RowTitles-Col2 2 2 2 8 2 2 2" xfId="22247"/>
    <cellStyle name="RowTitles-Col2 2 2 2 8 2 2 3" xfId="22248"/>
    <cellStyle name="RowTitles-Col2 2 2 2 8 2 3" xfId="22249"/>
    <cellStyle name="RowTitles-Col2 2 2 2 8 2 3 2" xfId="22250"/>
    <cellStyle name="RowTitles-Col2 2 2 2 8 2 3 2 2" xfId="22251"/>
    <cellStyle name="RowTitles-Col2 2 2 2 8 2 4" xfId="22252"/>
    <cellStyle name="RowTitles-Col2 2 2 2 8 3" xfId="22253"/>
    <cellStyle name="RowTitles-Col2 2 2 2 8 3 2" xfId="22254"/>
    <cellStyle name="RowTitles-Col2 2 2 2 8 3 2 2" xfId="22255"/>
    <cellStyle name="RowTitles-Col2 2 2 2 8 3 2 3" xfId="22256"/>
    <cellStyle name="RowTitles-Col2 2 2 2 8 3 3" xfId="22257"/>
    <cellStyle name="RowTitles-Col2 2 2 2 8 3 3 2" xfId="22258"/>
    <cellStyle name="RowTitles-Col2 2 2 2 8 3 3 2 2" xfId="22259"/>
    <cellStyle name="RowTitles-Col2 2 2 2 8 3 4" xfId="22260"/>
    <cellStyle name="RowTitles-Col2 2 2 2 8 4" xfId="22261"/>
    <cellStyle name="RowTitles-Col2 2 2 2 8 4 2" xfId="22262"/>
    <cellStyle name="RowTitles-Col2 2 2 2 8 4 3" xfId="22263"/>
    <cellStyle name="RowTitles-Col2 2 2 2 8 5" xfId="22264"/>
    <cellStyle name="RowTitles-Col2 2 2 2 8 5 2" xfId="22265"/>
    <cellStyle name="RowTitles-Col2 2 2 2 8 5 2 2" xfId="22266"/>
    <cellStyle name="RowTitles-Col2 2 2 2 8 6" xfId="22267"/>
    <cellStyle name="RowTitles-Col2 2 2 2 8 6 2" xfId="22268"/>
    <cellStyle name="RowTitles-Col2 2 2 2 9" xfId="22269"/>
    <cellStyle name="RowTitles-Col2 2 2 2 9 2" xfId="22270"/>
    <cellStyle name="RowTitles-Col2 2 2 2 9 2 2" xfId="22271"/>
    <cellStyle name="RowTitles-Col2 2 2 2 9 2 2 2" xfId="22272"/>
    <cellStyle name="RowTitles-Col2 2 2 2 9 2 2 3" xfId="22273"/>
    <cellStyle name="RowTitles-Col2 2 2 2 9 2 3" xfId="22274"/>
    <cellStyle name="RowTitles-Col2 2 2 2 9 2 3 2" xfId="22275"/>
    <cellStyle name="RowTitles-Col2 2 2 2 9 2 3 2 2" xfId="22276"/>
    <cellStyle name="RowTitles-Col2 2 2 2 9 2 4" xfId="22277"/>
    <cellStyle name="RowTitles-Col2 2 2 2 9 3" xfId="22278"/>
    <cellStyle name="RowTitles-Col2 2 2 2 9 3 2" xfId="22279"/>
    <cellStyle name="RowTitles-Col2 2 2 2 9 3 2 2" xfId="22280"/>
    <cellStyle name="RowTitles-Col2 2 2 2 9 3 2 3" xfId="22281"/>
    <cellStyle name="RowTitles-Col2 2 2 2 9 3 3" xfId="22282"/>
    <cellStyle name="RowTitles-Col2 2 2 2 9 3 3 2" xfId="22283"/>
    <cellStyle name="RowTitles-Col2 2 2 2 9 3 3 2 2" xfId="22284"/>
    <cellStyle name="RowTitles-Col2 2 2 2 9 3 4" xfId="22285"/>
    <cellStyle name="RowTitles-Col2 2 2 2 9 4" xfId="22286"/>
    <cellStyle name="RowTitles-Col2 2 2 2 9 4 2" xfId="22287"/>
    <cellStyle name="RowTitles-Col2 2 2 2 9 4 3" xfId="22288"/>
    <cellStyle name="RowTitles-Col2 2 2 2 9 5" xfId="22289"/>
    <cellStyle name="RowTitles-Col2 2 2 2 9 5 2" xfId="22290"/>
    <cellStyle name="RowTitles-Col2 2 2 2 9 5 2 2" xfId="22291"/>
    <cellStyle name="RowTitles-Col2 2 2 2 9 6" xfId="22292"/>
    <cellStyle name="RowTitles-Col2 2 2 2 9 6 2" xfId="22293"/>
    <cellStyle name="RowTitles-Col2 2 2 2_STUD aligned by INSTIT" xfId="22294"/>
    <cellStyle name="RowTitles-Col2 2 2 3" xfId="22295"/>
    <cellStyle name="RowTitles-Col2 2 2 3 2" xfId="22296"/>
    <cellStyle name="RowTitles-Col2 2 2 3 2 2" xfId="22297"/>
    <cellStyle name="RowTitles-Col2 2 2 3 2 2 2" xfId="22298"/>
    <cellStyle name="RowTitles-Col2 2 2 3 2 2 2 2" xfId="22299"/>
    <cellStyle name="RowTitles-Col2 2 2 3 2 2 2 3" xfId="22300"/>
    <cellStyle name="RowTitles-Col2 2 2 3 2 2 3" xfId="22301"/>
    <cellStyle name="RowTitles-Col2 2 2 3 2 2 3 2" xfId="22302"/>
    <cellStyle name="RowTitles-Col2 2 2 3 2 2 3 2 2" xfId="22303"/>
    <cellStyle name="RowTitles-Col2 2 2 3 2 2 4" xfId="22304"/>
    <cellStyle name="RowTitles-Col2 2 2 3 2 3" xfId="22305"/>
    <cellStyle name="RowTitles-Col2 2 2 3 2 3 2" xfId="22306"/>
    <cellStyle name="RowTitles-Col2 2 2 3 2 3 2 2" xfId="22307"/>
    <cellStyle name="RowTitles-Col2 2 2 3 2 3 2 3" xfId="22308"/>
    <cellStyle name="RowTitles-Col2 2 2 3 2 3 3" xfId="22309"/>
    <cellStyle name="RowTitles-Col2 2 2 3 2 3 3 2" xfId="22310"/>
    <cellStyle name="RowTitles-Col2 2 2 3 2 3 3 2 2" xfId="22311"/>
    <cellStyle name="RowTitles-Col2 2 2 3 2 3 4" xfId="22312"/>
    <cellStyle name="RowTitles-Col2 2 2 3 2 3 4 2" xfId="22313"/>
    <cellStyle name="RowTitles-Col2 2 2 3 2 4" xfId="22314"/>
    <cellStyle name="RowTitles-Col2 2 2 3 3" xfId="22315"/>
    <cellStyle name="RowTitles-Col2 2 2 3 3 2" xfId="22316"/>
    <cellStyle name="RowTitles-Col2 2 2 3 3 2 2" xfId="22317"/>
    <cellStyle name="RowTitles-Col2 2 2 3 3 2 2 2" xfId="22318"/>
    <cellStyle name="RowTitles-Col2 2 2 3 3 2 2 3" xfId="22319"/>
    <cellStyle name="RowTitles-Col2 2 2 3 3 2 3" xfId="22320"/>
    <cellStyle name="RowTitles-Col2 2 2 3 3 2 3 2" xfId="22321"/>
    <cellStyle name="RowTitles-Col2 2 2 3 3 2 3 2 2" xfId="22322"/>
    <cellStyle name="RowTitles-Col2 2 2 3 3 2 4" xfId="22323"/>
    <cellStyle name="RowTitles-Col2 2 2 3 3 3" xfId="22324"/>
    <cellStyle name="RowTitles-Col2 2 2 3 3 3 2" xfId="22325"/>
    <cellStyle name="RowTitles-Col2 2 2 3 3 3 2 2" xfId="22326"/>
    <cellStyle name="RowTitles-Col2 2 2 3 3 3 2 3" xfId="22327"/>
    <cellStyle name="RowTitles-Col2 2 2 3 3 3 3" xfId="22328"/>
    <cellStyle name="RowTitles-Col2 2 2 3 3 3 3 2" xfId="22329"/>
    <cellStyle name="RowTitles-Col2 2 2 3 3 3 3 2 2" xfId="22330"/>
    <cellStyle name="RowTitles-Col2 2 2 3 3 3 4" xfId="22331"/>
    <cellStyle name="RowTitles-Col2 2 2 3 3 3 4 2" xfId="22332"/>
    <cellStyle name="RowTitles-Col2 2 2 3 3 4" xfId="22333"/>
    <cellStyle name="RowTitles-Col2 2 2 3 3 5" xfId="22334"/>
    <cellStyle name="RowTitles-Col2 2 2 3 3 5 2" xfId="22335"/>
    <cellStyle name="RowTitles-Col2 2 2 3 3 5 3" xfId="22336"/>
    <cellStyle name="RowTitles-Col2 2 2 3 3 6" xfId="22337"/>
    <cellStyle name="RowTitles-Col2 2 2 3 3 6 2" xfId="22338"/>
    <cellStyle name="RowTitles-Col2 2 2 3 3 6 2 2" xfId="22339"/>
    <cellStyle name="RowTitles-Col2 2 2 3 3 7" xfId="22340"/>
    <cellStyle name="RowTitles-Col2 2 2 3 3 7 2" xfId="22341"/>
    <cellStyle name="RowTitles-Col2 2 2 3 4" xfId="22342"/>
    <cellStyle name="RowTitles-Col2 2 2 3 4 2" xfId="22343"/>
    <cellStyle name="RowTitles-Col2 2 2 3 4 2 2" xfId="22344"/>
    <cellStyle name="RowTitles-Col2 2 2 3 4 2 2 2" xfId="22345"/>
    <cellStyle name="RowTitles-Col2 2 2 3 4 2 2 3" xfId="22346"/>
    <cellStyle name="RowTitles-Col2 2 2 3 4 2 3" xfId="22347"/>
    <cellStyle name="RowTitles-Col2 2 2 3 4 2 3 2" xfId="22348"/>
    <cellStyle name="RowTitles-Col2 2 2 3 4 2 3 2 2" xfId="22349"/>
    <cellStyle name="RowTitles-Col2 2 2 3 4 2 4" xfId="22350"/>
    <cellStyle name="RowTitles-Col2 2 2 3 4 3" xfId="22351"/>
    <cellStyle name="RowTitles-Col2 2 2 3 4 3 2" xfId="22352"/>
    <cellStyle name="RowTitles-Col2 2 2 3 4 3 2 2" xfId="22353"/>
    <cellStyle name="RowTitles-Col2 2 2 3 4 3 2 3" xfId="22354"/>
    <cellStyle name="RowTitles-Col2 2 2 3 4 3 3" xfId="22355"/>
    <cellStyle name="RowTitles-Col2 2 2 3 4 3 3 2" xfId="22356"/>
    <cellStyle name="RowTitles-Col2 2 2 3 4 3 3 2 2" xfId="22357"/>
    <cellStyle name="RowTitles-Col2 2 2 3 4 3 4" xfId="22358"/>
    <cellStyle name="RowTitles-Col2 2 2 3 4 4" xfId="22359"/>
    <cellStyle name="RowTitles-Col2 2 2 3 4 4 2" xfId="22360"/>
    <cellStyle name="RowTitles-Col2 2 2 3 4 4 3" xfId="22361"/>
    <cellStyle name="RowTitles-Col2 2 2 3 4 5" xfId="22362"/>
    <cellStyle name="RowTitles-Col2 2 2 3 4 5 2" xfId="22363"/>
    <cellStyle name="RowTitles-Col2 2 2 3 4 5 2 2" xfId="22364"/>
    <cellStyle name="RowTitles-Col2 2 2 3 4 6" xfId="22365"/>
    <cellStyle name="RowTitles-Col2 2 2 3 4 6 2" xfId="22366"/>
    <cellStyle name="RowTitles-Col2 2 2 3 5" xfId="22367"/>
    <cellStyle name="RowTitles-Col2 2 2 3 5 2" xfId="22368"/>
    <cellStyle name="RowTitles-Col2 2 2 3 5 2 2" xfId="22369"/>
    <cellStyle name="RowTitles-Col2 2 2 3 5 2 2 2" xfId="22370"/>
    <cellStyle name="RowTitles-Col2 2 2 3 5 2 2 3" xfId="22371"/>
    <cellStyle name="RowTitles-Col2 2 2 3 5 2 3" xfId="22372"/>
    <cellStyle name="RowTitles-Col2 2 2 3 5 2 3 2" xfId="22373"/>
    <cellStyle name="RowTitles-Col2 2 2 3 5 2 3 2 2" xfId="22374"/>
    <cellStyle name="RowTitles-Col2 2 2 3 5 2 4" xfId="22375"/>
    <cellStyle name="RowTitles-Col2 2 2 3 5 3" xfId="22376"/>
    <cellStyle name="RowTitles-Col2 2 2 3 5 3 2" xfId="22377"/>
    <cellStyle name="RowTitles-Col2 2 2 3 5 3 2 2" xfId="22378"/>
    <cellStyle name="RowTitles-Col2 2 2 3 5 3 2 3" xfId="22379"/>
    <cellStyle name="RowTitles-Col2 2 2 3 5 3 3" xfId="22380"/>
    <cellStyle name="RowTitles-Col2 2 2 3 5 3 3 2" xfId="22381"/>
    <cellStyle name="RowTitles-Col2 2 2 3 5 3 3 2 2" xfId="22382"/>
    <cellStyle name="RowTitles-Col2 2 2 3 5 3 4" xfId="22383"/>
    <cellStyle name="RowTitles-Col2 2 2 3 5 4" xfId="22384"/>
    <cellStyle name="RowTitles-Col2 2 2 3 5 4 2" xfId="22385"/>
    <cellStyle name="RowTitles-Col2 2 2 3 5 4 3" xfId="22386"/>
    <cellStyle name="RowTitles-Col2 2 2 3 5 5" xfId="22387"/>
    <cellStyle name="RowTitles-Col2 2 2 3 5 5 2" xfId="22388"/>
    <cellStyle name="RowTitles-Col2 2 2 3 5 5 2 2" xfId="22389"/>
    <cellStyle name="RowTitles-Col2 2 2 3 5 6" xfId="22390"/>
    <cellStyle name="RowTitles-Col2 2 2 3 5 6 2" xfId="22391"/>
    <cellStyle name="RowTitles-Col2 2 2 3 6" xfId="22392"/>
    <cellStyle name="RowTitles-Col2 2 2 3 6 2" xfId="22393"/>
    <cellStyle name="RowTitles-Col2 2 2 3 6 2 2" xfId="22394"/>
    <cellStyle name="RowTitles-Col2 2 2 3 6 2 2 2" xfId="22395"/>
    <cellStyle name="RowTitles-Col2 2 2 3 6 2 2 3" xfId="22396"/>
    <cellStyle name="RowTitles-Col2 2 2 3 6 2 3" xfId="22397"/>
    <cellStyle name="RowTitles-Col2 2 2 3 6 2 3 2" xfId="22398"/>
    <cellStyle name="RowTitles-Col2 2 2 3 6 2 3 2 2" xfId="22399"/>
    <cellStyle name="RowTitles-Col2 2 2 3 6 2 4" xfId="22400"/>
    <cellStyle name="RowTitles-Col2 2 2 3 6 3" xfId="22401"/>
    <cellStyle name="RowTitles-Col2 2 2 3 6 3 2" xfId="22402"/>
    <cellStyle name="RowTitles-Col2 2 2 3 6 3 2 2" xfId="22403"/>
    <cellStyle name="RowTitles-Col2 2 2 3 6 3 2 3" xfId="22404"/>
    <cellStyle name="RowTitles-Col2 2 2 3 6 3 3" xfId="22405"/>
    <cellStyle name="RowTitles-Col2 2 2 3 6 3 3 2" xfId="22406"/>
    <cellStyle name="RowTitles-Col2 2 2 3 6 3 3 2 2" xfId="22407"/>
    <cellStyle name="RowTitles-Col2 2 2 3 6 3 4" xfId="22408"/>
    <cellStyle name="RowTitles-Col2 2 2 3 6 4" xfId="22409"/>
    <cellStyle name="RowTitles-Col2 2 2 3 6 4 2" xfId="22410"/>
    <cellStyle name="RowTitles-Col2 2 2 3 6 4 3" xfId="22411"/>
    <cellStyle name="RowTitles-Col2 2 2 3 6 5" xfId="22412"/>
    <cellStyle name="RowTitles-Col2 2 2 3 6 5 2" xfId="22413"/>
    <cellStyle name="RowTitles-Col2 2 2 3 6 5 2 2" xfId="22414"/>
    <cellStyle name="RowTitles-Col2 2 2 3 6 6" xfId="22415"/>
    <cellStyle name="RowTitles-Col2 2 2 3 6 6 2" xfId="22416"/>
    <cellStyle name="RowTitles-Col2 2 2 3 7" xfId="22417"/>
    <cellStyle name="RowTitles-Col2 2 2 3 7 2" xfId="22418"/>
    <cellStyle name="RowTitles-Col2 2 2 3 7 2 2" xfId="22419"/>
    <cellStyle name="RowTitles-Col2 2 2 3 7 2 3" xfId="22420"/>
    <cellStyle name="RowTitles-Col2 2 2 3 7 3" xfId="22421"/>
    <cellStyle name="RowTitles-Col2 2 2 3 7 3 2" xfId="22422"/>
    <cellStyle name="RowTitles-Col2 2 2 3 7 3 2 2" xfId="22423"/>
    <cellStyle name="RowTitles-Col2 2 2 3 7 4" xfId="22424"/>
    <cellStyle name="RowTitles-Col2 2 2 3 8" xfId="22425"/>
    <cellStyle name="RowTitles-Col2 2 2 3_STUD aligned by INSTIT" xfId="22426"/>
    <cellStyle name="RowTitles-Col2 2 2 4" xfId="22427"/>
    <cellStyle name="RowTitles-Col2 2 2 4 2" xfId="22428"/>
    <cellStyle name="RowTitles-Col2 2 2 4 2 2" xfId="22429"/>
    <cellStyle name="RowTitles-Col2 2 2 4 2 2 2" xfId="22430"/>
    <cellStyle name="RowTitles-Col2 2 2 4 2 2 2 2" xfId="22431"/>
    <cellStyle name="RowTitles-Col2 2 2 4 2 2 2 3" xfId="22432"/>
    <cellStyle name="RowTitles-Col2 2 2 4 2 2 3" xfId="22433"/>
    <cellStyle name="RowTitles-Col2 2 2 4 2 2 3 2" xfId="22434"/>
    <cellStyle name="RowTitles-Col2 2 2 4 2 2 3 2 2" xfId="22435"/>
    <cellStyle name="RowTitles-Col2 2 2 4 2 2 4" xfId="22436"/>
    <cellStyle name="RowTitles-Col2 2 2 4 2 3" xfId="22437"/>
    <cellStyle name="RowTitles-Col2 2 2 4 2 3 2" xfId="22438"/>
    <cellStyle name="RowTitles-Col2 2 2 4 2 3 2 2" xfId="22439"/>
    <cellStyle name="RowTitles-Col2 2 2 4 2 3 2 3" xfId="22440"/>
    <cellStyle name="RowTitles-Col2 2 2 4 2 3 3" xfId="22441"/>
    <cellStyle name="RowTitles-Col2 2 2 4 2 3 3 2" xfId="22442"/>
    <cellStyle name="RowTitles-Col2 2 2 4 2 3 3 2 2" xfId="22443"/>
    <cellStyle name="RowTitles-Col2 2 2 4 2 3 4" xfId="22444"/>
    <cellStyle name="RowTitles-Col2 2 2 4 2 3 4 2" xfId="22445"/>
    <cellStyle name="RowTitles-Col2 2 2 4 2 4" xfId="22446"/>
    <cellStyle name="RowTitles-Col2 2 2 4 2 5" xfId="22447"/>
    <cellStyle name="RowTitles-Col2 2 2 4 2 5 2" xfId="22448"/>
    <cellStyle name="RowTitles-Col2 2 2 4 2 5 3" xfId="22449"/>
    <cellStyle name="RowTitles-Col2 2 2 4 2 6" xfId="22450"/>
    <cellStyle name="RowTitles-Col2 2 2 4 2 6 2" xfId="22451"/>
    <cellStyle name="RowTitles-Col2 2 2 4 2 6 2 2" xfId="22452"/>
    <cellStyle name="RowTitles-Col2 2 2 4 2 7" xfId="22453"/>
    <cellStyle name="RowTitles-Col2 2 2 4 2 7 2" xfId="22454"/>
    <cellStyle name="RowTitles-Col2 2 2 4 3" xfId="22455"/>
    <cellStyle name="RowTitles-Col2 2 2 4 3 2" xfId="22456"/>
    <cellStyle name="RowTitles-Col2 2 2 4 3 2 2" xfId="22457"/>
    <cellStyle name="RowTitles-Col2 2 2 4 3 2 2 2" xfId="22458"/>
    <cellStyle name="RowTitles-Col2 2 2 4 3 2 2 3" xfId="22459"/>
    <cellStyle name="RowTitles-Col2 2 2 4 3 2 3" xfId="22460"/>
    <cellStyle name="RowTitles-Col2 2 2 4 3 2 3 2" xfId="22461"/>
    <cellStyle name="RowTitles-Col2 2 2 4 3 2 3 2 2" xfId="22462"/>
    <cellStyle name="RowTitles-Col2 2 2 4 3 2 4" xfId="22463"/>
    <cellStyle name="RowTitles-Col2 2 2 4 3 3" xfId="22464"/>
    <cellStyle name="RowTitles-Col2 2 2 4 3 3 2" xfId="22465"/>
    <cellStyle name="RowTitles-Col2 2 2 4 3 3 2 2" xfId="22466"/>
    <cellStyle name="RowTitles-Col2 2 2 4 3 3 2 3" xfId="22467"/>
    <cellStyle name="RowTitles-Col2 2 2 4 3 3 3" xfId="22468"/>
    <cellStyle name="RowTitles-Col2 2 2 4 3 3 3 2" xfId="22469"/>
    <cellStyle name="RowTitles-Col2 2 2 4 3 3 3 2 2" xfId="22470"/>
    <cellStyle name="RowTitles-Col2 2 2 4 3 3 4" xfId="22471"/>
    <cellStyle name="RowTitles-Col2 2 2 4 3 3 4 2" xfId="22472"/>
    <cellStyle name="RowTitles-Col2 2 2 4 3 4" xfId="22473"/>
    <cellStyle name="RowTitles-Col2 2 2 4 4" xfId="22474"/>
    <cellStyle name="RowTitles-Col2 2 2 4 4 2" xfId="22475"/>
    <cellStyle name="RowTitles-Col2 2 2 4 4 2 2" xfId="22476"/>
    <cellStyle name="RowTitles-Col2 2 2 4 4 2 2 2" xfId="22477"/>
    <cellStyle name="RowTitles-Col2 2 2 4 4 2 2 3" xfId="22478"/>
    <cellStyle name="RowTitles-Col2 2 2 4 4 2 3" xfId="22479"/>
    <cellStyle name="RowTitles-Col2 2 2 4 4 2 3 2" xfId="22480"/>
    <cellStyle name="RowTitles-Col2 2 2 4 4 2 3 2 2" xfId="22481"/>
    <cellStyle name="RowTitles-Col2 2 2 4 4 2 4" xfId="22482"/>
    <cellStyle name="RowTitles-Col2 2 2 4 4 3" xfId="22483"/>
    <cellStyle name="RowTitles-Col2 2 2 4 4 3 2" xfId="22484"/>
    <cellStyle name="RowTitles-Col2 2 2 4 4 3 2 2" xfId="22485"/>
    <cellStyle name="RowTitles-Col2 2 2 4 4 3 2 3" xfId="22486"/>
    <cellStyle name="RowTitles-Col2 2 2 4 4 3 3" xfId="22487"/>
    <cellStyle name="RowTitles-Col2 2 2 4 4 3 3 2" xfId="22488"/>
    <cellStyle name="RowTitles-Col2 2 2 4 4 3 3 2 2" xfId="22489"/>
    <cellStyle name="RowTitles-Col2 2 2 4 4 3 4" xfId="22490"/>
    <cellStyle name="RowTitles-Col2 2 2 4 4 4" xfId="22491"/>
    <cellStyle name="RowTitles-Col2 2 2 4 4 4 2" xfId="22492"/>
    <cellStyle name="RowTitles-Col2 2 2 4 4 4 3" xfId="22493"/>
    <cellStyle name="RowTitles-Col2 2 2 4 4 5" xfId="22494"/>
    <cellStyle name="RowTitles-Col2 2 2 4 4 5 2" xfId="22495"/>
    <cellStyle name="RowTitles-Col2 2 2 4 4 5 2 2" xfId="22496"/>
    <cellStyle name="RowTitles-Col2 2 2 4 4 6" xfId="22497"/>
    <cellStyle name="RowTitles-Col2 2 2 4 4 6 2" xfId="22498"/>
    <cellStyle name="RowTitles-Col2 2 2 4 5" xfId="22499"/>
    <cellStyle name="RowTitles-Col2 2 2 4 5 2" xfId="22500"/>
    <cellStyle name="RowTitles-Col2 2 2 4 5 2 2" xfId="22501"/>
    <cellStyle name="RowTitles-Col2 2 2 4 5 2 2 2" xfId="22502"/>
    <cellStyle name="RowTitles-Col2 2 2 4 5 2 2 3" xfId="22503"/>
    <cellStyle name="RowTitles-Col2 2 2 4 5 2 3" xfId="22504"/>
    <cellStyle name="RowTitles-Col2 2 2 4 5 2 3 2" xfId="22505"/>
    <cellStyle name="RowTitles-Col2 2 2 4 5 2 3 2 2" xfId="22506"/>
    <cellStyle name="RowTitles-Col2 2 2 4 5 2 4" xfId="22507"/>
    <cellStyle name="RowTitles-Col2 2 2 4 5 3" xfId="22508"/>
    <cellStyle name="RowTitles-Col2 2 2 4 5 3 2" xfId="22509"/>
    <cellStyle name="RowTitles-Col2 2 2 4 5 3 2 2" xfId="22510"/>
    <cellStyle name="RowTitles-Col2 2 2 4 5 3 2 3" xfId="22511"/>
    <cellStyle name="RowTitles-Col2 2 2 4 5 3 3" xfId="22512"/>
    <cellStyle name="RowTitles-Col2 2 2 4 5 3 3 2" xfId="22513"/>
    <cellStyle name="RowTitles-Col2 2 2 4 5 3 3 2 2" xfId="22514"/>
    <cellStyle name="RowTitles-Col2 2 2 4 5 3 4" xfId="22515"/>
    <cellStyle name="RowTitles-Col2 2 2 4 5 4" xfId="22516"/>
    <cellStyle name="RowTitles-Col2 2 2 4 5 4 2" xfId="22517"/>
    <cellStyle name="RowTitles-Col2 2 2 4 5 4 3" xfId="22518"/>
    <cellStyle name="RowTitles-Col2 2 2 4 5 5" xfId="22519"/>
    <cellStyle name="RowTitles-Col2 2 2 4 5 5 2" xfId="22520"/>
    <cellStyle name="RowTitles-Col2 2 2 4 5 5 2 2" xfId="22521"/>
    <cellStyle name="RowTitles-Col2 2 2 4 5 6" xfId="22522"/>
    <cellStyle name="RowTitles-Col2 2 2 4 5 6 2" xfId="22523"/>
    <cellStyle name="RowTitles-Col2 2 2 4 6" xfId="22524"/>
    <cellStyle name="RowTitles-Col2 2 2 4 6 2" xfId="22525"/>
    <cellStyle name="RowTitles-Col2 2 2 4 6 2 2" xfId="22526"/>
    <cellStyle name="RowTitles-Col2 2 2 4 6 2 2 2" xfId="22527"/>
    <cellStyle name="RowTitles-Col2 2 2 4 6 2 2 3" xfId="22528"/>
    <cellStyle name="RowTitles-Col2 2 2 4 6 2 3" xfId="22529"/>
    <cellStyle name="RowTitles-Col2 2 2 4 6 2 3 2" xfId="22530"/>
    <cellStyle name="RowTitles-Col2 2 2 4 6 2 3 2 2" xfId="22531"/>
    <cellStyle name="RowTitles-Col2 2 2 4 6 2 4" xfId="22532"/>
    <cellStyle name="RowTitles-Col2 2 2 4 6 3" xfId="22533"/>
    <cellStyle name="RowTitles-Col2 2 2 4 6 3 2" xfId="22534"/>
    <cellStyle name="RowTitles-Col2 2 2 4 6 3 2 2" xfId="22535"/>
    <cellStyle name="RowTitles-Col2 2 2 4 6 3 2 3" xfId="22536"/>
    <cellStyle name="RowTitles-Col2 2 2 4 6 3 3" xfId="22537"/>
    <cellStyle name="RowTitles-Col2 2 2 4 6 3 3 2" xfId="22538"/>
    <cellStyle name="RowTitles-Col2 2 2 4 6 3 3 2 2" xfId="22539"/>
    <cellStyle name="RowTitles-Col2 2 2 4 6 3 4" xfId="22540"/>
    <cellStyle name="RowTitles-Col2 2 2 4 6 4" xfId="22541"/>
    <cellStyle name="RowTitles-Col2 2 2 4 6 4 2" xfId="22542"/>
    <cellStyle name="RowTitles-Col2 2 2 4 6 4 3" xfId="22543"/>
    <cellStyle name="RowTitles-Col2 2 2 4 6 5" xfId="22544"/>
    <cellStyle name="RowTitles-Col2 2 2 4 6 5 2" xfId="22545"/>
    <cellStyle name="RowTitles-Col2 2 2 4 6 5 2 2" xfId="22546"/>
    <cellStyle name="RowTitles-Col2 2 2 4 6 6" xfId="22547"/>
    <cellStyle name="RowTitles-Col2 2 2 4 6 6 2" xfId="22548"/>
    <cellStyle name="RowTitles-Col2 2 2 4 7" xfId="22549"/>
    <cellStyle name="RowTitles-Col2 2 2 4 7 2" xfId="22550"/>
    <cellStyle name="RowTitles-Col2 2 2 4 7 2 2" xfId="22551"/>
    <cellStyle name="RowTitles-Col2 2 2 4 7 2 3" xfId="22552"/>
    <cellStyle name="RowTitles-Col2 2 2 4 7 3" xfId="22553"/>
    <cellStyle name="RowTitles-Col2 2 2 4 7 3 2" xfId="22554"/>
    <cellStyle name="RowTitles-Col2 2 2 4 7 3 2 2" xfId="22555"/>
    <cellStyle name="RowTitles-Col2 2 2 4 7 4" xfId="22556"/>
    <cellStyle name="RowTitles-Col2 2 2 4 8" xfId="22557"/>
    <cellStyle name="RowTitles-Col2 2 2 4 8 2" xfId="22558"/>
    <cellStyle name="RowTitles-Col2 2 2 4 8 2 2" xfId="22559"/>
    <cellStyle name="RowTitles-Col2 2 2 4 8 2 3" xfId="22560"/>
    <cellStyle name="RowTitles-Col2 2 2 4 8 3" xfId="22561"/>
    <cellStyle name="RowTitles-Col2 2 2 4 8 3 2" xfId="22562"/>
    <cellStyle name="RowTitles-Col2 2 2 4 8 3 2 2" xfId="22563"/>
    <cellStyle name="RowTitles-Col2 2 2 4 8 4" xfId="22564"/>
    <cellStyle name="RowTitles-Col2 2 2 4_STUD aligned by INSTIT" xfId="22565"/>
    <cellStyle name="RowTitles-Col2 2 2 5" xfId="22566"/>
    <cellStyle name="RowTitles-Col2 2 2 5 2" xfId="22567"/>
    <cellStyle name="RowTitles-Col2 2 2 5 2 2" xfId="22568"/>
    <cellStyle name="RowTitles-Col2 2 2 5 2 2 2" xfId="22569"/>
    <cellStyle name="RowTitles-Col2 2 2 5 2 2 2 2" xfId="22570"/>
    <cellStyle name="RowTitles-Col2 2 2 5 2 2 2 3" xfId="22571"/>
    <cellStyle name="RowTitles-Col2 2 2 5 2 2 3" xfId="22572"/>
    <cellStyle name="RowTitles-Col2 2 2 5 2 2 3 2" xfId="22573"/>
    <cellStyle name="RowTitles-Col2 2 2 5 2 2 3 2 2" xfId="22574"/>
    <cellStyle name="RowTitles-Col2 2 2 5 2 2 4" xfId="22575"/>
    <cellStyle name="RowTitles-Col2 2 2 5 2 3" xfId="22576"/>
    <cellStyle name="RowTitles-Col2 2 2 5 2 3 2" xfId="22577"/>
    <cellStyle name="RowTitles-Col2 2 2 5 2 3 2 2" xfId="22578"/>
    <cellStyle name="RowTitles-Col2 2 2 5 2 3 2 3" xfId="22579"/>
    <cellStyle name="RowTitles-Col2 2 2 5 2 3 3" xfId="22580"/>
    <cellStyle name="RowTitles-Col2 2 2 5 2 3 3 2" xfId="22581"/>
    <cellStyle name="RowTitles-Col2 2 2 5 2 3 3 2 2" xfId="22582"/>
    <cellStyle name="RowTitles-Col2 2 2 5 2 3 4" xfId="22583"/>
    <cellStyle name="RowTitles-Col2 2 2 5 2 3 4 2" xfId="22584"/>
    <cellStyle name="RowTitles-Col2 2 2 5 2 4" xfId="22585"/>
    <cellStyle name="RowTitles-Col2 2 2 5 2 5" xfId="22586"/>
    <cellStyle name="RowTitles-Col2 2 2 5 2 5 2" xfId="22587"/>
    <cellStyle name="RowTitles-Col2 2 2 5 2 5 3" xfId="22588"/>
    <cellStyle name="RowTitles-Col2 2 2 5 3" xfId="22589"/>
    <cellStyle name="RowTitles-Col2 2 2 5 3 2" xfId="22590"/>
    <cellStyle name="RowTitles-Col2 2 2 5 3 2 2" xfId="22591"/>
    <cellStyle name="RowTitles-Col2 2 2 5 3 2 2 2" xfId="22592"/>
    <cellStyle name="RowTitles-Col2 2 2 5 3 2 2 3" xfId="22593"/>
    <cellStyle name="RowTitles-Col2 2 2 5 3 2 3" xfId="22594"/>
    <cellStyle name="RowTitles-Col2 2 2 5 3 2 3 2" xfId="22595"/>
    <cellStyle name="RowTitles-Col2 2 2 5 3 2 3 2 2" xfId="22596"/>
    <cellStyle name="RowTitles-Col2 2 2 5 3 2 4" xfId="22597"/>
    <cellStyle name="RowTitles-Col2 2 2 5 3 3" xfId="22598"/>
    <cellStyle name="RowTitles-Col2 2 2 5 3 3 2" xfId="22599"/>
    <cellStyle name="RowTitles-Col2 2 2 5 3 3 2 2" xfId="22600"/>
    <cellStyle name="RowTitles-Col2 2 2 5 3 3 2 3" xfId="22601"/>
    <cellStyle name="RowTitles-Col2 2 2 5 3 3 3" xfId="22602"/>
    <cellStyle name="RowTitles-Col2 2 2 5 3 3 3 2" xfId="22603"/>
    <cellStyle name="RowTitles-Col2 2 2 5 3 3 3 2 2" xfId="22604"/>
    <cellStyle name="RowTitles-Col2 2 2 5 3 3 4" xfId="22605"/>
    <cellStyle name="RowTitles-Col2 2 2 5 3 3 4 2" xfId="22606"/>
    <cellStyle name="RowTitles-Col2 2 2 5 3 4" xfId="22607"/>
    <cellStyle name="RowTitles-Col2 2 2 5 3 5" xfId="22608"/>
    <cellStyle name="RowTitles-Col2 2 2 5 3 5 2" xfId="22609"/>
    <cellStyle name="RowTitles-Col2 2 2 5 3 5 2 2" xfId="22610"/>
    <cellStyle name="RowTitles-Col2 2 2 5 3 6" xfId="22611"/>
    <cellStyle name="RowTitles-Col2 2 2 5 3 6 2" xfId="22612"/>
    <cellStyle name="RowTitles-Col2 2 2 5 4" xfId="22613"/>
    <cellStyle name="RowTitles-Col2 2 2 5 4 2" xfId="22614"/>
    <cellStyle name="RowTitles-Col2 2 2 5 4 2 2" xfId="22615"/>
    <cellStyle name="RowTitles-Col2 2 2 5 4 2 2 2" xfId="22616"/>
    <cellStyle name="RowTitles-Col2 2 2 5 4 2 2 3" xfId="22617"/>
    <cellStyle name="RowTitles-Col2 2 2 5 4 2 3" xfId="22618"/>
    <cellStyle name="RowTitles-Col2 2 2 5 4 2 3 2" xfId="22619"/>
    <cellStyle name="RowTitles-Col2 2 2 5 4 2 3 2 2" xfId="22620"/>
    <cellStyle name="RowTitles-Col2 2 2 5 4 2 4" xfId="22621"/>
    <cellStyle name="RowTitles-Col2 2 2 5 4 3" xfId="22622"/>
    <cellStyle name="RowTitles-Col2 2 2 5 4 3 2" xfId="22623"/>
    <cellStyle name="RowTitles-Col2 2 2 5 4 3 2 2" xfId="22624"/>
    <cellStyle name="RowTitles-Col2 2 2 5 4 3 2 3" xfId="22625"/>
    <cellStyle name="RowTitles-Col2 2 2 5 4 3 3" xfId="22626"/>
    <cellStyle name="RowTitles-Col2 2 2 5 4 3 3 2" xfId="22627"/>
    <cellStyle name="RowTitles-Col2 2 2 5 4 3 3 2 2" xfId="22628"/>
    <cellStyle name="RowTitles-Col2 2 2 5 4 3 4" xfId="22629"/>
    <cellStyle name="RowTitles-Col2 2 2 5 4 3 4 2" xfId="22630"/>
    <cellStyle name="RowTitles-Col2 2 2 5 4 4" xfId="22631"/>
    <cellStyle name="RowTitles-Col2 2 2 5 4 5" xfId="22632"/>
    <cellStyle name="RowTitles-Col2 2 2 5 4 5 2" xfId="22633"/>
    <cellStyle name="RowTitles-Col2 2 2 5 4 5 3" xfId="22634"/>
    <cellStyle name="RowTitles-Col2 2 2 5 4 6" xfId="22635"/>
    <cellStyle name="RowTitles-Col2 2 2 5 4 6 2" xfId="22636"/>
    <cellStyle name="RowTitles-Col2 2 2 5 4 6 2 2" xfId="22637"/>
    <cellStyle name="RowTitles-Col2 2 2 5 4 7" xfId="22638"/>
    <cellStyle name="RowTitles-Col2 2 2 5 4 7 2" xfId="22639"/>
    <cellStyle name="RowTitles-Col2 2 2 5 5" xfId="22640"/>
    <cellStyle name="RowTitles-Col2 2 2 5 5 2" xfId="22641"/>
    <cellStyle name="RowTitles-Col2 2 2 5 5 2 2" xfId="22642"/>
    <cellStyle name="RowTitles-Col2 2 2 5 5 2 2 2" xfId="22643"/>
    <cellStyle name="RowTitles-Col2 2 2 5 5 2 2 3" xfId="22644"/>
    <cellStyle name="RowTitles-Col2 2 2 5 5 2 3" xfId="22645"/>
    <cellStyle name="RowTitles-Col2 2 2 5 5 2 3 2" xfId="22646"/>
    <cellStyle name="RowTitles-Col2 2 2 5 5 2 3 2 2" xfId="22647"/>
    <cellStyle name="RowTitles-Col2 2 2 5 5 2 4" xfId="22648"/>
    <cellStyle name="RowTitles-Col2 2 2 5 5 3" xfId="22649"/>
    <cellStyle name="RowTitles-Col2 2 2 5 5 3 2" xfId="22650"/>
    <cellStyle name="RowTitles-Col2 2 2 5 5 3 2 2" xfId="22651"/>
    <cellStyle name="RowTitles-Col2 2 2 5 5 3 2 3" xfId="22652"/>
    <cellStyle name="RowTitles-Col2 2 2 5 5 3 3" xfId="22653"/>
    <cellStyle name="RowTitles-Col2 2 2 5 5 3 3 2" xfId="22654"/>
    <cellStyle name="RowTitles-Col2 2 2 5 5 3 3 2 2" xfId="22655"/>
    <cellStyle name="RowTitles-Col2 2 2 5 5 3 4" xfId="22656"/>
    <cellStyle name="RowTitles-Col2 2 2 5 5 4" xfId="22657"/>
    <cellStyle name="RowTitles-Col2 2 2 5 5 4 2" xfId="22658"/>
    <cellStyle name="RowTitles-Col2 2 2 5 5 4 3" xfId="22659"/>
    <cellStyle name="RowTitles-Col2 2 2 5 5 5" xfId="22660"/>
    <cellStyle name="RowTitles-Col2 2 2 5 5 5 2" xfId="22661"/>
    <cellStyle name="RowTitles-Col2 2 2 5 5 5 2 2" xfId="22662"/>
    <cellStyle name="RowTitles-Col2 2 2 5 5 6" xfId="22663"/>
    <cellStyle name="RowTitles-Col2 2 2 5 5 6 2" xfId="22664"/>
    <cellStyle name="RowTitles-Col2 2 2 5 6" xfId="22665"/>
    <cellStyle name="RowTitles-Col2 2 2 5 6 2" xfId="22666"/>
    <cellStyle name="RowTitles-Col2 2 2 5 6 2 2" xfId="22667"/>
    <cellStyle name="RowTitles-Col2 2 2 5 6 2 2 2" xfId="22668"/>
    <cellStyle name="RowTitles-Col2 2 2 5 6 2 2 3" xfId="22669"/>
    <cellStyle name="RowTitles-Col2 2 2 5 6 2 3" xfId="22670"/>
    <cellStyle name="RowTitles-Col2 2 2 5 6 2 3 2" xfId="22671"/>
    <cellStyle name="RowTitles-Col2 2 2 5 6 2 3 2 2" xfId="22672"/>
    <cellStyle name="RowTitles-Col2 2 2 5 6 2 4" xfId="22673"/>
    <cellStyle name="RowTitles-Col2 2 2 5 6 3" xfId="22674"/>
    <cellStyle name="RowTitles-Col2 2 2 5 6 3 2" xfId="22675"/>
    <cellStyle name="RowTitles-Col2 2 2 5 6 3 2 2" xfId="22676"/>
    <cellStyle name="RowTitles-Col2 2 2 5 6 3 2 3" xfId="22677"/>
    <cellStyle name="RowTitles-Col2 2 2 5 6 3 3" xfId="22678"/>
    <cellStyle name="RowTitles-Col2 2 2 5 6 3 3 2" xfId="22679"/>
    <cellStyle name="RowTitles-Col2 2 2 5 6 3 3 2 2" xfId="22680"/>
    <cellStyle name="RowTitles-Col2 2 2 5 6 3 4" xfId="22681"/>
    <cellStyle name="RowTitles-Col2 2 2 5 6 4" xfId="22682"/>
    <cellStyle name="RowTitles-Col2 2 2 5 6 4 2" xfId="22683"/>
    <cellStyle name="RowTitles-Col2 2 2 5 6 4 3" xfId="22684"/>
    <cellStyle name="RowTitles-Col2 2 2 5 6 5" xfId="22685"/>
    <cellStyle name="RowTitles-Col2 2 2 5 6 5 2" xfId="22686"/>
    <cellStyle name="RowTitles-Col2 2 2 5 6 5 2 2" xfId="22687"/>
    <cellStyle name="RowTitles-Col2 2 2 5 6 6" xfId="22688"/>
    <cellStyle name="RowTitles-Col2 2 2 5 6 6 2" xfId="22689"/>
    <cellStyle name="RowTitles-Col2 2 2 5 7" xfId="22690"/>
    <cellStyle name="RowTitles-Col2 2 2 5 7 2" xfId="22691"/>
    <cellStyle name="RowTitles-Col2 2 2 5 7 2 2" xfId="22692"/>
    <cellStyle name="RowTitles-Col2 2 2 5 7 2 3" xfId="22693"/>
    <cellStyle name="RowTitles-Col2 2 2 5 7 3" xfId="22694"/>
    <cellStyle name="RowTitles-Col2 2 2 5 7 3 2" xfId="22695"/>
    <cellStyle name="RowTitles-Col2 2 2 5 7 3 2 2" xfId="22696"/>
    <cellStyle name="RowTitles-Col2 2 2 5 7 4" xfId="22697"/>
    <cellStyle name="RowTitles-Col2 2 2 5 8" xfId="22698"/>
    <cellStyle name="RowTitles-Col2 2 2 5_STUD aligned by INSTIT" xfId="22699"/>
    <cellStyle name="RowTitles-Col2 2 2 6" xfId="22700"/>
    <cellStyle name="RowTitles-Col2 2 2 6 2" xfId="22701"/>
    <cellStyle name="RowTitles-Col2 2 2 6 2 2" xfId="22702"/>
    <cellStyle name="RowTitles-Col2 2 2 6 2 2 2" xfId="22703"/>
    <cellStyle name="RowTitles-Col2 2 2 6 2 2 3" xfId="22704"/>
    <cellStyle name="RowTitles-Col2 2 2 6 2 3" xfId="22705"/>
    <cellStyle name="RowTitles-Col2 2 2 6 2 3 2" xfId="22706"/>
    <cellStyle name="RowTitles-Col2 2 2 6 2 3 2 2" xfId="22707"/>
    <cellStyle name="RowTitles-Col2 2 2 6 2 4" xfId="22708"/>
    <cellStyle name="RowTitles-Col2 2 2 6 3" xfId="22709"/>
    <cellStyle name="RowTitles-Col2 2 2 6 3 2" xfId="22710"/>
    <cellStyle name="RowTitles-Col2 2 2 6 3 2 2" xfId="22711"/>
    <cellStyle name="RowTitles-Col2 2 2 6 3 2 3" xfId="22712"/>
    <cellStyle name="RowTitles-Col2 2 2 6 3 3" xfId="22713"/>
    <cellStyle name="RowTitles-Col2 2 2 6 3 3 2" xfId="22714"/>
    <cellStyle name="RowTitles-Col2 2 2 6 3 3 2 2" xfId="22715"/>
    <cellStyle name="RowTitles-Col2 2 2 6 3 4" xfId="22716"/>
    <cellStyle name="RowTitles-Col2 2 2 6 3 4 2" xfId="22717"/>
    <cellStyle name="RowTitles-Col2 2 2 6 4" xfId="22718"/>
    <cellStyle name="RowTitles-Col2 2 2 6 5" xfId="22719"/>
    <cellStyle name="RowTitles-Col2 2 2 6 5 2" xfId="22720"/>
    <cellStyle name="RowTitles-Col2 2 2 6 5 3" xfId="22721"/>
    <cellStyle name="RowTitles-Col2 2 2 7" xfId="22722"/>
    <cellStyle name="RowTitles-Col2 2 2 7 2" xfId="22723"/>
    <cellStyle name="RowTitles-Col2 2 2 7 2 2" xfId="22724"/>
    <cellStyle name="RowTitles-Col2 2 2 7 2 2 2" xfId="22725"/>
    <cellStyle name="RowTitles-Col2 2 2 7 2 2 3" xfId="22726"/>
    <cellStyle name="RowTitles-Col2 2 2 7 2 3" xfId="22727"/>
    <cellStyle name="RowTitles-Col2 2 2 7 2 3 2" xfId="22728"/>
    <cellStyle name="RowTitles-Col2 2 2 7 2 3 2 2" xfId="22729"/>
    <cellStyle name="RowTitles-Col2 2 2 7 2 4" xfId="22730"/>
    <cellStyle name="RowTitles-Col2 2 2 7 3" xfId="22731"/>
    <cellStyle name="RowTitles-Col2 2 2 7 3 2" xfId="22732"/>
    <cellStyle name="RowTitles-Col2 2 2 7 3 2 2" xfId="22733"/>
    <cellStyle name="RowTitles-Col2 2 2 7 3 2 3" xfId="22734"/>
    <cellStyle name="RowTitles-Col2 2 2 7 3 3" xfId="22735"/>
    <cellStyle name="RowTitles-Col2 2 2 7 3 3 2" xfId="22736"/>
    <cellStyle name="RowTitles-Col2 2 2 7 3 3 2 2" xfId="22737"/>
    <cellStyle name="RowTitles-Col2 2 2 7 3 4" xfId="22738"/>
    <cellStyle name="RowTitles-Col2 2 2 7 3 4 2" xfId="22739"/>
    <cellStyle name="RowTitles-Col2 2 2 7 4" xfId="22740"/>
    <cellStyle name="RowTitles-Col2 2 2 7 5" xfId="22741"/>
    <cellStyle name="RowTitles-Col2 2 2 7 5 2" xfId="22742"/>
    <cellStyle name="RowTitles-Col2 2 2 7 5 2 2" xfId="22743"/>
    <cellStyle name="RowTitles-Col2 2 2 7 6" xfId="22744"/>
    <cellStyle name="RowTitles-Col2 2 2 7 6 2" xfId="22745"/>
    <cellStyle name="RowTitles-Col2 2 2 8" xfId="22746"/>
    <cellStyle name="RowTitles-Col2 2 2 8 2" xfId="22747"/>
    <cellStyle name="RowTitles-Col2 2 2 8 2 2" xfId="22748"/>
    <cellStyle name="RowTitles-Col2 2 2 8 2 2 2" xfId="22749"/>
    <cellStyle name="RowTitles-Col2 2 2 8 2 2 3" xfId="22750"/>
    <cellStyle name="RowTitles-Col2 2 2 8 2 3" xfId="22751"/>
    <cellStyle name="RowTitles-Col2 2 2 8 2 3 2" xfId="22752"/>
    <cellStyle name="RowTitles-Col2 2 2 8 2 3 2 2" xfId="22753"/>
    <cellStyle name="RowTitles-Col2 2 2 8 2 4" xfId="22754"/>
    <cellStyle name="RowTitles-Col2 2 2 8 3" xfId="22755"/>
    <cellStyle name="RowTitles-Col2 2 2 8 3 2" xfId="22756"/>
    <cellStyle name="RowTitles-Col2 2 2 8 3 2 2" xfId="22757"/>
    <cellStyle name="RowTitles-Col2 2 2 8 3 2 3" xfId="22758"/>
    <cellStyle name="RowTitles-Col2 2 2 8 3 3" xfId="22759"/>
    <cellStyle name="RowTitles-Col2 2 2 8 3 3 2" xfId="22760"/>
    <cellStyle name="RowTitles-Col2 2 2 8 3 3 2 2" xfId="22761"/>
    <cellStyle name="RowTitles-Col2 2 2 8 3 4" xfId="22762"/>
    <cellStyle name="RowTitles-Col2 2 2 8 3 4 2" xfId="22763"/>
    <cellStyle name="RowTitles-Col2 2 2 8 4" xfId="22764"/>
    <cellStyle name="RowTitles-Col2 2 2 8 5" xfId="22765"/>
    <cellStyle name="RowTitles-Col2 2 2 8 5 2" xfId="22766"/>
    <cellStyle name="RowTitles-Col2 2 2 8 5 3" xfId="22767"/>
    <cellStyle name="RowTitles-Col2 2 2 8 6" xfId="22768"/>
    <cellStyle name="RowTitles-Col2 2 2 8 6 2" xfId="22769"/>
    <cellStyle name="RowTitles-Col2 2 2 8 6 2 2" xfId="22770"/>
    <cellStyle name="RowTitles-Col2 2 2 8 7" xfId="22771"/>
    <cellStyle name="RowTitles-Col2 2 2 8 7 2" xfId="22772"/>
    <cellStyle name="RowTitles-Col2 2 2 9" xfId="22773"/>
    <cellStyle name="RowTitles-Col2 2 2 9 2" xfId="22774"/>
    <cellStyle name="RowTitles-Col2 2 2 9 2 2" xfId="22775"/>
    <cellStyle name="RowTitles-Col2 2 2 9 2 2 2" xfId="22776"/>
    <cellStyle name="RowTitles-Col2 2 2 9 2 2 3" xfId="22777"/>
    <cellStyle name="RowTitles-Col2 2 2 9 2 3" xfId="22778"/>
    <cellStyle name="RowTitles-Col2 2 2 9 2 3 2" xfId="22779"/>
    <cellStyle name="RowTitles-Col2 2 2 9 2 3 2 2" xfId="22780"/>
    <cellStyle name="RowTitles-Col2 2 2 9 2 4" xfId="22781"/>
    <cellStyle name="RowTitles-Col2 2 2 9 3" xfId="22782"/>
    <cellStyle name="RowTitles-Col2 2 2 9 3 2" xfId="22783"/>
    <cellStyle name="RowTitles-Col2 2 2 9 3 2 2" xfId="22784"/>
    <cellStyle name="RowTitles-Col2 2 2 9 3 2 3" xfId="22785"/>
    <cellStyle name="RowTitles-Col2 2 2 9 3 3" xfId="22786"/>
    <cellStyle name="RowTitles-Col2 2 2 9 3 3 2" xfId="22787"/>
    <cellStyle name="RowTitles-Col2 2 2 9 3 3 2 2" xfId="22788"/>
    <cellStyle name="RowTitles-Col2 2 2 9 3 4" xfId="22789"/>
    <cellStyle name="RowTitles-Col2 2 2 9 4" xfId="22790"/>
    <cellStyle name="RowTitles-Col2 2 2 9 4 2" xfId="22791"/>
    <cellStyle name="RowTitles-Col2 2 2 9 4 3" xfId="22792"/>
    <cellStyle name="RowTitles-Col2 2 2 9 5" xfId="22793"/>
    <cellStyle name="RowTitles-Col2 2 2 9 5 2" xfId="22794"/>
    <cellStyle name="RowTitles-Col2 2 2 9 5 2 2" xfId="22795"/>
    <cellStyle name="RowTitles-Col2 2 2 9 6" xfId="22796"/>
    <cellStyle name="RowTitles-Col2 2 2 9 6 2" xfId="22797"/>
    <cellStyle name="RowTitles-Col2 2 2_STUD aligned by INSTIT" xfId="22798"/>
    <cellStyle name="RowTitles-Col2 2 3" xfId="22799"/>
    <cellStyle name="RowTitles-Col2 2 3 10" xfId="22800"/>
    <cellStyle name="RowTitles-Col2 2 3 10 2" xfId="22801"/>
    <cellStyle name="RowTitles-Col2 2 3 10 2 2" xfId="22802"/>
    <cellStyle name="RowTitles-Col2 2 3 10 2 3" xfId="22803"/>
    <cellStyle name="RowTitles-Col2 2 3 10 3" xfId="22804"/>
    <cellStyle name="RowTitles-Col2 2 3 10 3 2" xfId="22805"/>
    <cellStyle name="RowTitles-Col2 2 3 10 3 2 2" xfId="22806"/>
    <cellStyle name="RowTitles-Col2 2 3 10 4" xfId="22807"/>
    <cellStyle name="RowTitles-Col2 2 3 11" xfId="22808"/>
    <cellStyle name="RowTitles-Col2 2 3 2" xfId="22809"/>
    <cellStyle name="RowTitles-Col2 2 3 2 2" xfId="22810"/>
    <cellStyle name="RowTitles-Col2 2 3 2 2 2" xfId="22811"/>
    <cellStyle name="RowTitles-Col2 2 3 2 2 2 2" xfId="22812"/>
    <cellStyle name="RowTitles-Col2 2 3 2 2 2 2 2" xfId="22813"/>
    <cellStyle name="RowTitles-Col2 2 3 2 2 2 2 3" xfId="22814"/>
    <cellStyle name="RowTitles-Col2 2 3 2 2 2 3" xfId="22815"/>
    <cellStyle name="RowTitles-Col2 2 3 2 2 2 3 2" xfId="22816"/>
    <cellStyle name="RowTitles-Col2 2 3 2 2 2 3 2 2" xfId="22817"/>
    <cellStyle name="RowTitles-Col2 2 3 2 2 2 4" xfId="22818"/>
    <cellStyle name="RowTitles-Col2 2 3 2 2 3" xfId="22819"/>
    <cellStyle name="RowTitles-Col2 2 3 2 2 3 2" xfId="22820"/>
    <cellStyle name="RowTitles-Col2 2 3 2 2 3 2 2" xfId="22821"/>
    <cellStyle name="RowTitles-Col2 2 3 2 2 3 2 3" xfId="22822"/>
    <cellStyle name="RowTitles-Col2 2 3 2 2 3 3" xfId="22823"/>
    <cellStyle name="RowTitles-Col2 2 3 2 2 3 3 2" xfId="22824"/>
    <cellStyle name="RowTitles-Col2 2 3 2 2 3 3 2 2" xfId="22825"/>
    <cellStyle name="RowTitles-Col2 2 3 2 2 3 4" xfId="22826"/>
    <cellStyle name="RowTitles-Col2 2 3 2 2 3 4 2" xfId="22827"/>
    <cellStyle name="RowTitles-Col2 2 3 2 2 4" xfId="22828"/>
    <cellStyle name="RowTitles-Col2 2 3 2 3" xfId="22829"/>
    <cellStyle name="RowTitles-Col2 2 3 2 3 2" xfId="22830"/>
    <cellStyle name="RowTitles-Col2 2 3 2 3 2 2" xfId="22831"/>
    <cellStyle name="RowTitles-Col2 2 3 2 3 2 2 2" xfId="22832"/>
    <cellStyle name="RowTitles-Col2 2 3 2 3 2 2 3" xfId="22833"/>
    <cellStyle name="RowTitles-Col2 2 3 2 3 2 3" xfId="22834"/>
    <cellStyle name="RowTitles-Col2 2 3 2 3 2 3 2" xfId="22835"/>
    <cellStyle name="RowTitles-Col2 2 3 2 3 2 3 2 2" xfId="22836"/>
    <cellStyle name="RowTitles-Col2 2 3 2 3 2 4" xfId="22837"/>
    <cellStyle name="RowTitles-Col2 2 3 2 3 3" xfId="22838"/>
    <cellStyle name="RowTitles-Col2 2 3 2 3 3 2" xfId="22839"/>
    <cellStyle name="RowTitles-Col2 2 3 2 3 3 2 2" xfId="22840"/>
    <cellStyle name="RowTitles-Col2 2 3 2 3 3 2 3" xfId="22841"/>
    <cellStyle name="RowTitles-Col2 2 3 2 3 3 3" xfId="22842"/>
    <cellStyle name="RowTitles-Col2 2 3 2 3 3 3 2" xfId="22843"/>
    <cellStyle name="RowTitles-Col2 2 3 2 3 3 3 2 2" xfId="22844"/>
    <cellStyle name="RowTitles-Col2 2 3 2 3 3 4" xfId="22845"/>
    <cellStyle name="RowTitles-Col2 2 3 2 3 3 4 2" xfId="22846"/>
    <cellStyle name="RowTitles-Col2 2 3 2 3 4" xfId="22847"/>
    <cellStyle name="RowTitles-Col2 2 3 2 3 5" xfId="22848"/>
    <cellStyle name="RowTitles-Col2 2 3 2 3 5 2" xfId="22849"/>
    <cellStyle name="RowTitles-Col2 2 3 2 3 5 3" xfId="22850"/>
    <cellStyle name="RowTitles-Col2 2 3 2 3 6" xfId="22851"/>
    <cellStyle name="RowTitles-Col2 2 3 2 3 6 2" xfId="22852"/>
    <cellStyle name="RowTitles-Col2 2 3 2 3 6 2 2" xfId="22853"/>
    <cellStyle name="RowTitles-Col2 2 3 2 3 7" xfId="22854"/>
    <cellStyle name="RowTitles-Col2 2 3 2 3 7 2" xfId="22855"/>
    <cellStyle name="RowTitles-Col2 2 3 2 4" xfId="22856"/>
    <cellStyle name="RowTitles-Col2 2 3 2 4 2" xfId="22857"/>
    <cellStyle name="RowTitles-Col2 2 3 2 4 2 2" xfId="22858"/>
    <cellStyle name="RowTitles-Col2 2 3 2 4 2 2 2" xfId="22859"/>
    <cellStyle name="RowTitles-Col2 2 3 2 4 2 2 3" xfId="22860"/>
    <cellStyle name="RowTitles-Col2 2 3 2 4 2 3" xfId="22861"/>
    <cellStyle name="RowTitles-Col2 2 3 2 4 2 3 2" xfId="22862"/>
    <cellStyle name="RowTitles-Col2 2 3 2 4 2 3 2 2" xfId="22863"/>
    <cellStyle name="RowTitles-Col2 2 3 2 4 2 4" xfId="22864"/>
    <cellStyle name="RowTitles-Col2 2 3 2 4 3" xfId="22865"/>
    <cellStyle name="RowTitles-Col2 2 3 2 4 3 2" xfId="22866"/>
    <cellStyle name="RowTitles-Col2 2 3 2 4 3 2 2" xfId="22867"/>
    <cellStyle name="RowTitles-Col2 2 3 2 4 3 2 3" xfId="22868"/>
    <cellStyle name="RowTitles-Col2 2 3 2 4 3 3" xfId="22869"/>
    <cellStyle name="RowTitles-Col2 2 3 2 4 3 3 2" xfId="22870"/>
    <cellStyle name="RowTitles-Col2 2 3 2 4 3 3 2 2" xfId="22871"/>
    <cellStyle name="RowTitles-Col2 2 3 2 4 3 4" xfId="22872"/>
    <cellStyle name="RowTitles-Col2 2 3 2 4 4" xfId="22873"/>
    <cellStyle name="RowTitles-Col2 2 3 2 4 4 2" xfId="22874"/>
    <cellStyle name="RowTitles-Col2 2 3 2 4 4 3" xfId="22875"/>
    <cellStyle name="RowTitles-Col2 2 3 2 4 5" xfId="22876"/>
    <cellStyle name="RowTitles-Col2 2 3 2 4 5 2" xfId="22877"/>
    <cellStyle name="RowTitles-Col2 2 3 2 4 5 2 2" xfId="22878"/>
    <cellStyle name="RowTitles-Col2 2 3 2 4 6" xfId="22879"/>
    <cellStyle name="RowTitles-Col2 2 3 2 4 6 2" xfId="22880"/>
    <cellStyle name="RowTitles-Col2 2 3 2 5" xfId="22881"/>
    <cellStyle name="RowTitles-Col2 2 3 2 5 2" xfId="22882"/>
    <cellStyle name="RowTitles-Col2 2 3 2 5 2 2" xfId="22883"/>
    <cellStyle name="RowTitles-Col2 2 3 2 5 2 2 2" xfId="22884"/>
    <cellStyle name="RowTitles-Col2 2 3 2 5 2 2 3" xfId="22885"/>
    <cellStyle name="RowTitles-Col2 2 3 2 5 2 3" xfId="22886"/>
    <cellStyle name="RowTitles-Col2 2 3 2 5 2 3 2" xfId="22887"/>
    <cellStyle name="RowTitles-Col2 2 3 2 5 2 3 2 2" xfId="22888"/>
    <cellStyle name="RowTitles-Col2 2 3 2 5 2 4" xfId="22889"/>
    <cellStyle name="RowTitles-Col2 2 3 2 5 3" xfId="22890"/>
    <cellStyle name="RowTitles-Col2 2 3 2 5 3 2" xfId="22891"/>
    <cellStyle name="RowTitles-Col2 2 3 2 5 3 2 2" xfId="22892"/>
    <cellStyle name="RowTitles-Col2 2 3 2 5 3 2 3" xfId="22893"/>
    <cellStyle name="RowTitles-Col2 2 3 2 5 3 3" xfId="22894"/>
    <cellStyle name="RowTitles-Col2 2 3 2 5 3 3 2" xfId="22895"/>
    <cellStyle name="RowTitles-Col2 2 3 2 5 3 3 2 2" xfId="22896"/>
    <cellStyle name="RowTitles-Col2 2 3 2 5 3 4" xfId="22897"/>
    <cellStyle name="RowTitles-Col2 2 3 2 5 4" xfId="22898"/>
    <cellStyle name="RowTitles-Col2 2 3 2 5 4 2" xfId="22899"/>
    <cellStyle name="RowTitles-Col2 2 3 2 5 4 3" xfId="22900"/>
    <cellStyle name="RowTitles-Col2 2 3 2 5 5" xfId="22901"/>
    <cellStyle name="RowTitles-Col2 2 3 2 5 5 2" xfId="22902"/>
    <cellStyle name="RowTitles-Col2 2 3 2 5 5 2 2" xfId="22903"/>
    <cellStyle name="RowTitles-Col2 2 3 2 5 6" xfId="22904"/>
    <cellStyle name="RowTitles-Col2 2 3 2 5 6 2" xfId="22905"/>
    <cellStyle name="RowTitles-Col2 2 3 2 6" xfId="22906"/>
    <cellStyle name="RowTitles-Col2 2 3 2 6 2" xfId="22907"/>
    <cellStyle name="RowTitles-Col2 2 3 2 6 2 2" xfId="22908"/>
    <cellStyle name="RowTitles-Col2 2 3 2 6 2 2 2" xfId="22909"/>
    <cellStyle name="RowTitles-Col2 2 3 2 6 2 2 3" xfId="22910"/>
    <cellStyle name="RowTitles-Col2 2 3 2 6 2 3" xfId="22911"/>
    <cellStyle name="RowTitles-Col2 2 3 2 6 2 3 2" xfId="22912"/>
    <cellStyle name="RowTitles-Col2 2 3 2 6 2 3 2 2" xfId="22913"/>
    <cellStyle name="RowTitles-Col2 2 3 2 6 2 4" xfId="22914"/>
    <cellStyle name="RowTitles-Col2 2 3 2 6 3" xfId="22915"/>
    <cellStyle name="RowTitles-Col2 2 3 2 6 3 2" xfId="22916"/>
    <cellStyle name="RowTitles-Col2 2 3 2 6 3 2 2" xfId="22917"/>
    <cellStyle name="RowTitles-Col2 2 3 2 6 3 2 3" xfId="22918"/>
    <cellStyle name="RowTitles-Col2 2 3 2 6 3 3" xfId="22919"/>
    <cellStyle name="RowTitles-Col2 2 3 2 6 3 3 2" xfId="22920"/>
    <cellStyle name="RowTitles-Col2 2 3 2 6 3 3 2 2" xfId="22921"/>
    <cellStyle name="RowTitles-Col2 2 3 2 6 3 4" xfId="22922"/>
    <cellStyle name="RowTitles-Col2 2 3 2 6 4" xfId="22923"/>
    <cellStyle name="RowTitles-Col2 2 3 2 6 4 2" xfId="22924"/>
    <cellStyle name="RowTitles-Col2 2 3 2 6 4 3" xfId="22925"/>
    <cellStyle name="RowTitles-Col2 2 3 2 6 5" xfId="22926"/>
    <cellStyle name="RowTitles-Col2 2 3 2 6 5 2" xfId="22927"/>
    <cellStyle name="RowTitles-Col2 2 3 2 6 5 2 2" xfId="22928"/>
    <cellStyle name="RowTitles-Col2 2 3 2 6 6" xfId="22929"/>
    <cellStyle name="RowTitles-Col2 2 3 2 6 6 2" xfId="22930"/>
    <cellStyle name="RowTitles-Col2 2 3 2 7" xfId="22931"/>
    <cellStyle name="RowTitles-Col2 2 3 2 7 2" xfId="22932"/>
    <cellStyle name="RowTitles-Col2 2 3 2 7 2 2" xfId="22933"/>
    <cellStyle name="RowTitles-Col2 2 3 2 7 2 3" xfId="22934"/>
    <cellStyle name="RowTitles-Col2 2 3 2 7 3" xfId="22935"/>
    <cellStyle name="RowTitles-Col2 2 3 2 7 3 2" xfId="22936"/>
    <cellStyle name="RowTitles-Col2 2 3 2 7 3 2 2" xfId="22937"/>
    <cellStyle name="RowTitles-Col2 2 3 2 7 4" xfId="22938"/>
    <cellStyle name="RowTitles-Col2 2 3 2 8" xfId="22939"/>
    <cellStyle name="RowTitles-Col2 2 3 2_STUD aligned by INSTIT" xfId="22940"/>
    <cellStyle name="RowTitles-Col2 2 3 3" xfId="22941"/>
    <cellStyle name="RowTitles-Col2 2 3 3 2" xfId="22942"/>
    <cellStyle name="RowTitles-Col2 2 3 3 2 2" xfId="22943"/>
    <cellStyle name="RowTitles-Col2 2 3 3 2 2 2" xfId="22944"/>
    <cellStyle name="RowTitles-Col2 2 3 3 2 2 2 2" xfId="22945"/>
    <cellStyle name="RowTitles-Col2 2 3 3 2 2 2 3" xfId="22946"/>
    <cellStyle name="RowTitles-Col2 2 3 3 2 2 3" xfId="22947"/>
    <cellStyle name="RowTitles-Col2 2 3 3 2 2 3 2" xfId="22948"/>
    <cellStyle name="RowTitles-Col2 2 3 3 2 2 3 2 2" xfId="22949"/>
    <cellStyle name="RowTitles-Col2 2 3 3 2 2 4" xfId="22950"/>
    <cellStyle name="RowTitles-Col2 2 3 3 2 3" xfId="22951"/>
    <cellStyle name="RowTitles-Col2 2 3 3 2 3 2" xfId="22952"/>
    <cellStyle name="RowTitles-Col2 2 3 3 2 3 2 2" xfId="22953"/>
    <cellStyle name="RowTitles-Col2 2 3 3 2 3 2 3" xfId="22954"/>
    <cellStyle name="RowTitles-Col2 2 3 3 2 3 3" xfId="22955"/>
    <cellStyle name="RowTitles-Col2 2 3 3 2 3 3 2" xfId="22956"/>
    <cellStyle name="RowTitles-Col2 2 3 3 2 3 3 2 2" xfId="22957"/>
    <cellStyle name="RowTitles-Col2 2 3 3 2 3 4" xfId="22958"/>
    <cellStyle name="RowTitles-Col2 2 3 3 2 3 4 2" xfId="22959"/>
    <cellStyle name="RowTitles-Col2 2 3 3 2 4" xfId="22960"/>
    <cellStyle name="RowTitles-Col2 2 3 3 2 5" xfId="22961"/>
    <cellStyle name="RowTitles-Col2 2 3 3 2 5 2" xfId="22962"/>
    <cellStyle name="RowTitles-Col2 2 3 3 2 5 3" xfId="22963"/>
    <cellStyle name="RowTitles-Col2 2 3 3 2 6" xfId="22964"/>
    <cellStyle name="RowTitles-Col2 2 3 3 2 6 2" xfId="22965"/>
    <cellStyle name="RowTitles-Col2 2 3 3 2 6 2 2" xfId="22966"/>
    <cellStyle name="RowTitles-Col2 2 3 3 2 7" xfId="22967"/>
    <cellStyle name="RowTitles-Col2 2 3 3 2 7 2" xfId="22968"/>
    <cellStyle name="RowTitles-Col2 2 3 3 3" xfId="22969"/>
    <cellStyle name="RowTitles-Col2 2 3 3 3 2" xfId="22970"/>
    <cellStyle name="RowTitles-Col2 2 3 3 3 2 2" xfId="22971"/>
    <cellStyle name="RowTitles-Col2 2 3 3 3 2 2 2" xfId="22972"/>
    <cellStyle name="RowTitles-Col2 2 3 3 3 2 2 3" xfId="22973"/>
    <cellStyle name="RowTitles-Col2 2 3 3 3 2 3" xfId="22974"/>
    <cellStyle name="RowTitles-Col2 2 3 3 3 2 3 2" xfId="22975"/>
    <cellStyle name="RowTitles-Col2 2 3 3 3 2 3 2 2" xfId="22976"/>
    <cellStyle name="RowTitles-Col2 2 3 3 3 2 4" xfId="22977"/>
    <cellStyle name="RowTitles-Col2 2 3 3 3 3" xfId="22978"/>
    <cellStyle name="RowTitles-Col2 2 3 3 3 3 2" xfId="22979"/>
    <cellStyle name="RowTitles-Col2 2 3 3 3 3 2 2" xfId="22980"/>
    <cellStyle name="RowTitles-Col2 2 3 3 3 3 2 3" xfId="22981"/>
    <cellStyle name="RowTitles-Col2 2 3 3 3 3 3" xfId="22982"/>
    <cellStyle name="RowTitles-Col2 2 3 3 3 3 3 2" xfId="22983"/>
    <cellStyle name="RowTitles-Col2 2 3 3 3 3 3 2 2" xfId="22984"/>
    <cellStyle name="RowTitles-Col2 2 3 3 3 3 4" xfId="22985"/>
    <cellStyle name="RowTitles-Col2 2 3 3 3 3 4 2" xfId="22986"/>
    <cellStyle name="RowTitles-Col2 2 3 3 3 4" xfId="22987"/>
    <cellStyle name="RowTitles-Col2 2 3 3 4" xfId="22988"/>
    <cellStyle name="RowTitles-Col2 2 3 3 4 2" xfId="22989"/>
    <cellStyle name="RowTitles-Col2 2 3 3 4 2 2" xfId="22990"/>
    <cellStyle name="RowTitles-Col2 2 3 3 4 2 2 2" xfId="22991"/>
    <cellStyle name="RowTitles-Col2 2 3 3 4 2 2 3" xfId="22992"/>
    <cellStyle name="RowTitles-Col2 2 3 3 4 2 3" xfId="22993"/>
    <cellStyle name="RowTitles-Col2 2 3 3 4 2 3 2" xfId="22994"/>
    <cellStyle name="RowTitles-Col2 2 3 3 4 2 3 2 2" xfId="22995"/>
    <cellStyle name="RowTitles-Col2 2 3 3 4 2 4" xfId="22996"/>
    <cellStyle name="RowTitles-Col2 2 3 3 4 3" xfId="22997"/>
    <cellStyle name="RowTitles-Col2 2 3 3 4 3 2" xfId="22998"/>
    <cellStyle name="RowTitles-Col2 2 3 3 4 3 2 2" xfId="22999"/>
    <cellStyle name="RowTitles-Col2 2 3 3 4 3 2 3" xfId="23000"/>
    <cellStyle name="RowTitles-Col2 2 3 3 4 3 3" xfId="23001"/>
    <cellStyle name="RowTitles-Col2 2 3 3 4 3 3 2" xfId="23002"/>
    <cellStyle name="RowTitles-Col2 2 3 3 4 3 3 2 2" xfId="23003"/>
    <cellStyle name="RowTitles-Col2 2 3 3 4 3 4" xfId="23004"/>
    <cellStyle name="RowTitles-Col2 2 3 3 4 4" xfId="23005"/>
    <cellStyle name="RowTitles-Col2 2 3 3 4 4 2" xfId="23006"/>
    <cellStyle name="RowTitles-Col2 2 3 3 4 4 3" xfId="23007"/>
    <cellStyle name="RowTitles-Col2 2 3 3 4 5" xfId="23008"/>
    <cellStyle name="RowTitles-Col2 2 3 3 4 5 2" xfId="23009"/>
    <cellStyle name="RowTitles-Col2 2 3 3 4 5 2 2" xfId="23010"/>
    <cellStyle name="RowTitles-Col2 2 3 3 4 6" xfId="23011"/>
    <cellStyle name="RowTitles-Col2 2 3 3 4 6 2" xfId="23012"/>
    <cellStyle name="RowTitles-Col2 2 3 3 5" xfId="23013"/>
    <cellStyle name="RowTitles-Col2 2 3 3 5 2" xfId="23014"/>
    <cellStyle name="RowTitles-Col2 2 3 3 5 2 2" xfId="23015"/>
    <cellStyle name="RowTitles-Col2 2 3 3 5 2 2 2" xfId="23016"/>
    <cellStyle name="RowTitles-Col2 2 3 3 5 2 2 3" xfId="23017"/>
    <cellStyle name="RowTitles-Col2 2 3 3 5 2 3" xfId="23018"/>
    <cellStyle name="RowTitles-Col2 2 3 3 5 2 3 2" xfId="23019"/>
    <cellStyle name="RowTitles-Col2 2 3 3 5 2 3 2 2" xfId="23020"/>
    <cellStyle name="RowTitles-Col2 2 3 3 5 2 4" xfId="23021"/>
    <cellStyle name="RowTitles-Col2 2 3 3 5 3" xfId="23022"/>
    <cellStyle name="RowTitles-Col2 2 3 3 5 3 2" xfId="23023"/>
    <cellStyle name="RowTitles-Col2 2 3 3 5 3 2 2" xfId="23024"/>
    <cellStyle name="RowTitles-Col2 2 3 3 5 3 2 3" xfId="23025"/>
    <cellStyle name="RowTitles-Col2 2 3 3 5 3 3" xfId="23026"/>
    <cellStyle name="RowTitles-Col2 2 3 3 5 3 3 2" xfId="23027"/>
    <cellStyle name="RowTitles-Col2 2 3 3 5 3 3 2 2" xfId="23028"/>
    <cellStyle name="RowTitles-Col2 2 3 3 5 3 4" xfId="23029"/>
    <cellStyle name="RowTitles-Col2 2 3 3 5 4" xfId="23030"/>
    <cellStyle name="RowTitles-Col2 2 3 3 5 4 2" xfId="23031"/>
    <cellStyle name="RowTitles-Col2 2 3 3 5 4 3" xfId="23032"/>
    <cellStyle name="RowTitles-Col2 2 3 3 5 5" xfId="23033"/>
    <cellStyle name="RowTitles-Col2 2 3 3 5 5 2" xfId="23034"/>
    <cellStyle name="RowTitles-Col2 2 3 3 5 5 2 2" xfId="23035"/>
    <cellStyle name="RowTitles-Col2 2 3 3 5 6" xfId="23036"/>
    <cellStyle name="RowTitles-Col2 2 3 3 5 6 2" xfId="23037"/>
    <cellStyle name="RowTitles-Col2 2 3 3 6" xfId="23038"/>
    <cellStyle name="RowTitles-Col2 2 3 3 6 2" xfId="23039"/>
    <cellStyle name="RowTitles-Col2 2 3 3 6 2 2" xfId="23040"/>
    <cellStyle name="RowTitles-Col2 2 3 3 6 2 2 2" xfId="23041"/>
    <cellStyle name="RowTitles-Col2 2 3 3 6 2 2 3" xfId="23042"/>
    <cellStyle name="RowTitles-Col2 2 3 3 6 2 3" xfId="23043"/>
    <cellStyle name="RowTitles-Col2 2 3 3 6 2 3 2" xfId="23044"/>
    <cellStyle name="RowTitles-Col2 2 3 3 6 2 3 2 2" xfId="23045"/>
    <cellStyle name="RowTitles-Col2 2 3 3 6 2 4" xfId="23046"/>
    <cellStyle name="RowTitles-Col2 2 3 3 6 3" xfId="23047"/>
    <cellStyle name="RowTitles-Col2 2 3 3 6 3 2" xfId="23048"/>
    <cellStyle name="RowTitles-Col2 2 3 3 6 3 2 2" xfId="23049"/>
    <cellStyle name="RowTitles-Col2 2 3 3 6 3 2 3" xfId="23050"/>
    <cellStyle name="RowTitles-Col2 2 3 3 6 3 3" xfId="23051"/>
    <cellStyle name="RowTitles-Col2 2 3 3 6 3 3 2" xfId="23052"/>
    <cellStyle name="RowTitles-Col2 2 3 3 6 3 3 2 2" xfId="23053"/>
    <cellStyle name="RowTitles-Col2 2 3 3 6 3 4" xfId="23054"/>
    <cellStyle name="RowTitles-Col2 2 3 3 6 4" xfId="23055"/>
    <cellStyle name="RowTitles-Col2 2 3 3 6 4 2" xfId="23056"/>
    <cellStyle name="RowTitles-Col2 2 3 3 6 4 3" xfId="23057"/>
    <cellStyle name="RowTitles-Col2 2 3 3 6 5" xfId="23058"/>
    <cellStyle name="RowTitles-Col2 2 3 3 6 5 2" xfId="23059"/>
    <cellStyle name="RowTitles-Col2 2 3 3 6 5 2 2" xfId="23060"/>
    <cellStyle name="RowTitles-Col2 2 3 3 6 6" xfId="23061"/>
    <cellStyle name="RowTitles-Col2 2 3 3 6 6 2" xfId="23062"/>
    <cellStyle name="RowTitles-Col2 2 3 3 7" xfId="23063"/>
    <cellStyle name="RowTitles-Col2 2 3 3 7 2" xfId="23064"/>
    <cellStyle name="RowTitles-Col2 2 3 3 7 2 2" xfId="23065"/>
    <cellStyle name="RowTitles-Col2 2 3 3 7 2 3" xfId="23066"/>
    <cellStyle name="RowTitles-Col2 2 3 3 7 3" xfId="23067"/>
    <cellStyle name="RowTitles-Col2 2 3 3 7 3 2" xfId="23068"/>
    <cellStyle name="RowTitles-Col2 2 3 3 7 3 2 2" xfId="23069"/>
    <cellStyle name="RowTitles-Col2 2 3 3 7 4" xfId="23070"/>
    <cellStyle name="RowTitles-Col2 2 3 3 8" xfId="23071"/>
    <cellStyle name="RowTitles-Col2 2 3 3 8 2" xfId="23072"/>
    <cellStyle name="RowTitles-Col2 2 3 3 8 2 2" xfId="23073"/>
    <cellStyle name="RowTitles-Col2 2 3 3 8 2 3" xfId="23074"/>
    <cellStyle name="RowTitles-Col2 2 3 3 8 3" xfId="23075"/>
    <cellStyle name="RowTitles-Col2 2 3 3 8 3 2" xfId="23076"/>
    <cellStyle name="RowTitles-Col2 2 3 3 8 3 2 2" xfId="23077"/>
    <cellStyle name="RowTitles-Col2 2 3 3 8 4" xfId="23078"/>
    <cellStyle name="RowTitles-Col2 2 3 3_STUD aligned by INSTIT" xfId="23079"/>
    <cellStyle name="RowTitles-Col2 2 3 4" xfId="23080"/>
    <cellStyle name="RowTitles-Col2 2 3 4 2" xfId="23081"/>
    <cellStyle name="RowTitles-Col2 2 3 4 2 2" xfId="23082"/>
    <cellStyle name="RowTitles-Col2 2 3 4 2 2 2" xfId="23083"/>
    <cellStyle name="RowTitles-Col2 2 3 4 2 2 2 2" xfId="23084"/>
    <cellStyle name="RowTitles-Col2 2 3 4 2 2 2 3" xfId="23085"/>
    <cellStyle name="RowTitles-Col2 2 3 4 2 2 3" xfId="23086"/>
    <cellStyle name="RowTitles-Col2 2 3 4 2 2 3 2" xfId="23087"/>
    <cellStyle name="RowTitles-Col2 2 3 4 2 2 3 2 2" xfId="23088"/>
    <cellStyle name="RowTitles-Col2 2 3 4 2 2 4" xfId="23089"/>
    <cellStyle name="RowTitles-Col2 2 3 4 2 3" xfId="23090"/>
    <cellStyle name="RowTitles-Col2 2 3 4 2 3 2" xfId="23091"/>
    <cellStyle name="RowTitles-Col2 2 3 4 2 3 2 2" xfId="23092"/>
    <cellStyle name="RowTitles-Col2 2 3 4 2 3 2 3" xfId="23093"/>
    <cellStyle name="RowTitles-Col2 2 3 4 2 3 3" xfId="23094"/>
    <cellStyle name="RowTitles-Col2 2 3 4 2 3 3 2" xfId="23095"/>
    <cellStyle name="RowTitles-Col2 2 3 4 2 3 3 2 2" xfId="23096"/>
    <cellStyle name="RowTitles-Col2 2 3 4 2 3 4" xfId="23097"/>
    <cellStyle name="RowTitles-Col2 2 3 4 2 3 4 2" xfId="23098"/>
    <cellStyle name="RowTitles-Col2 2 3 4 2 4" xfId="23099"/>
    <cellStyle name="RowTitles-Col2 2 3 4 2 5" xfId="23100"/>
    <cellStyle name="RowTitles-Col2 2 3 4 2 5 2" xfId="23101"/>
    <cellStyle name="RowTitles-Col2 2 3 4 2 5 3" xfId="23102"/>
    <cellStyle name="RowTitles-Col2 2 3 4 3" xfId="23103"/>
    <cellStyle name="RowTitles-Col2 2 3 4 3 2" xfId="23104"/>
    <cellStyle name="RowTitles-Col2 2 3 4 3 2 2" xfId="23105"/>
    <cellStyle name="RowTitles-Col2 2 3 4 3 2 2 2" xfId="23106"/>
    <cellStyle name="RowTitles-Col2 2 3 4 3 2 2 3" xfId="23107"/>
    <cellStyle name="RowTitles-Col2 2 3 4 3 2 3" xfId="23108"/>
    <cellStyle name="RowTitles-Col2 2 3 4 3 2 3 2" xfId="23109"/>
    <cellStyle name="RowTitles-Col2 2 3 4 3 2 3 2 2" xfId="23110"/>
    <cellStyle name="RowTitles-Col2 2 3 4 3 2 4" xfId="23111"/>
    <cellStyle name="RowTitles-Col2 2 3 4 3 3" xfId="23112"/>
    <cellStyle name="RowTitles-Col2 2 3 4 3 3 2" xfId="23113"/>
    <cellStyle name="RowTitles-Col2 2 3 4 3 3 2 2" xfId="23114"/>
    <cellStyle name="RowTitles-Col2 2 3 4 3 3 2 3" xfId="23115"/>
    <cellStyle name="RowTitles-Col2 2 3 4 3 3 3" xfId="23116"/>
    <cellStyle name="RowTitles-Col2 2 3 4 3 3 3 2" xfId="23117"/>
    <cellStyle name="RowTitles-Col2 2 3 4 3 3 3 2 2" xfId="23118"/>
    <cellStyle name="RowTitles-Col2 2 3 4 3 3 4" xfId="23119"/>
    <cellStyle name="RowTitles-Col2 2 3 4 3 3 4 2" xfId="23120"/>
    <cellStyle name="RowTitles-Col2 2 3 4 3 4" xfId="23121"/>
    <cellStyle name="RowTitles-Col2 2 3 4 3 5" xfId="23122"/>
    <cellStyle name="RowTitles-Col2 2 3 4 3 5 2" xfId="23123"/>
    <cellStyle name="RowTitles-Col2 2 3 4 3 5 2 2" xfId="23124"/>
    <cellStyle name="RowTitles-Col2 2 3 4 3 6" xfId="23125"/>
    <cellStyle name="RowTitles-Col2 2 3 4 3 6 2" xfId="23126"/>
    <cellStyle name="RowTitles-Col2 2 3 4 4" xfId="23127"/>
    <cellStyle name="RowTitles-Col2 2 3 4 4 2" xfId="23128"/>
    <cellStyle name="RowTitles-Col2 2 3 4 4 2 2" xfId="23129"/>
    <cellStyle name="RowTitles-Col2 2 3 4 4 2 2 2" xfId="23130"/>
    <cellStyle name="RowTitles-Col2 2 3 4 4 2 2 3" xfId="23131"/>
    <cellStyle name="RowTitles-Col2 2 3 4 4 2 3" xfId="23132"/>
    <cellStyle name="RowTitles-Col2 2 3 4 4 2 3 2" xfId="23133"/>
    <cellStyle name="RowTitles-Col2 2 3 4 4 2 3 2 2" xfId="23134"/>
    <cellStyle name="RowTitles-Col2 2 3 4 4 2 4" xfId="23135"/>
    <cellStyle name="RowTitles-Col2 2 3 4 4 3" xfId="23136"/>
    <cellStyle name="RowTitles-Col2 2 3 4 4 3 2" xfId="23137"/>
    <cellStyle name="RowTitles-Col2 2 3 4 4 3 2 2" xfId="23138"/>
    <cellStyle name="RowTitles-Col2 2 3 4 4 3 2 3" xfId="23139"/>
    <cellStyle name="RowTitles-Col2 2 3 4 4 3 3" xfId="23140"/>
    <cellStyle name="RowTitles-Col2 2 3 4 4 3 3 2" xfId="23141"/>
    <cellStyle name="RowTitles-Col2 2 3 4 4 3 3 2 2" xfId="23142"/>
    <cellStyle name="RowTitles-Col2 2 3 4 4 3 4" xfId="23143"/>
    <cellStyle name="RowTitles-Col2 2 3 4 4 3 4 2" xfId="23144"/>
    <cellStyle name="RowTitles-Col2 2 3 4 4 4" xfId="23145"/>
    <cellStyle name="RowTitles-Col2 2 3 4 4 5" xfId="23146"/>
    <cellStyle name="RowTitles-Col2 2 3 4 4 5 2" xfId="23147"/>
    <cellStyle name="RowTitles-Col2 2 3 4 4 5 3" xfId="23148"/>
    <cellStyle name="RowTitles-Col2 2 3 4 4 6" xfId="23149"/>
    <cellStyle name="RowTitles-Col2 2 3 4 4 6 2" xfId="23150"/>
    <cellStyle name="RowTitles-Col2 2 3 4 4 6 2 2" xfId="23151"/>
    <cellStyle name="RowTitles-Col2 2 3 4 4 7" xfId="23152"/>
    <cellStyle name="RowTitles-Col2 2 3 4 4 7 2" xfId="23153"/>
    <cellStyle name="RowTitles-Col2 2 3 4 5" xfId="23154"/>
    <cellStyle name="RowTitles-Col2 2 3 4 5 2" xfId="23155"/>
    <cellStyle name="RowTitles-Col2 2 3 4 5 2 2" xfId="23156"/>
    <cellStyle name="RowTitles-Col2 2 3 4 5 2 2 2" xfId="23157"/>
    <cellStyle name="RowTitles-Col2 2 3 4 5 2 2 3" xfId="23158"/>
    <cellStyle name="RowTitles-Col2 2 3 4 5 2 3" xfId="23159"/>
    <cellStyle name="RowTitles-Col2 2 3 4 5 2 3 2" xfId="23160"/>
    <cellStyle name="RowTitles-Col2 2 3 4 5 2 3 2 2" xfId="23161"/>
    <cellStyle name="RowTitles-Col2 2 3 4 5 2 4" xfId="23162"/>
    <cellStyle name="RowTitles-Col2 2 3 4 5 3" xfId="23163"/>
    <cellStyle name="RowTitles-Col2 2 3 4 5 3 2" xfId="23164"/>
    <cellStyle name="RowTitles-Col2 2 3 4 5 3 2 2" xfId="23165"/>
    <cellStyle name="RowTitles-Col2 2 3 4 5 3 2 3" xfId="23166"/>
    <cellStyle name="RowTitles-Col2 2 3 4 5 3 3" xfId="23167"/>
    <cellStyle name="RowTitles-Col2 2 3 4 5 3 3 2" xfId="23168"/>
    <cellStyle name="RowTitles-Col2 2 3 4 5 3 3 2 2" xfId="23169"/>
    <cellStyle name="RowTitles-Col2 2 3 4 5 3 4" xfId="23170"/>
    <cellStyle name="RowTitles-Col2 2 3 4 5 4" xfId="23171"/>
    <cellStyle name="RowTitles-Col2 2 3 4 5 4 2" xfId="23172"/>
    <cellStyle name="RowTitles-Col2 2 3 4 5 4 3" xfId="23173"/>
    <cellStyle name="RowTitles-Col2 2 3 4 5 5" xfId="23174"/>
    <cellStyle name="RowTitles-Col2 2 3 4 5 5 2" xfId="23175"/>
    <cellStyle name="RowTitles-Col2 2 3 4 5 5 2 2" xfId="23176"/>
    <cellStyle name="RowTitles-Col2 2 3 4 5 6" xfId="23177"/>
    <cellStyle name="RowTitles-Col2 2 3 4 5 6 2" xfId="23178"/>
    <cellStyle name="RowTitles-Col2 2 3 4 6" xfId="23179"/>
    <cellStyle name="RowTitles-Col2 2 3 4 6 2" xfId="23180"/>
    <cellStyle name="RowTitles-Col2 2 3 4 6 2 2" xfId="23181"/>
    <cellStyle name="RowTitles-Col2 2 3 4 6 2 2 2" xfId="23182"/>
    <cellStyle name="RowTitles-Col2 2 3 4 6 2 2 3" xfId="23183"/>
    <cellStyle name="RowTitles-Col2 2 3 4 6 2 3" xfId="23184"/>
    <cellStyle name="RowTitles-Col2 2 3 4 6 2 3 2" xfId="23185"/>
    <cellStyle name="RowTitles-Col2 2 3 4 6 2 3 2 2" xfId="23186"/>
    <cellStyle name="RowTitles-Col2 2 3 4 6 2 4" xfId="23187"/>
    <cellStyle name="RowTitles-Col2 2 3 4 6 3" xfId="23188"/>
    <cellStyle name="RowTitles-Col2 2 3 4 6 3 2" xfId="23189"/>
    <cellStyle name="RowTitles-Col2 2 3 4 6 3 2 2" xfId="23190"/>
    <cellStyle name="RowTitles-Col2 2 3 4 6 3 2 3" xfId="23191"/>
    <cellStyle name="RowTitles-Col2 2 3 4 6 3 3" xfId="23192"/>
    <cellStyle name="RowTitles-Col2 2 3 4 6 3 3 2" xfId="23193"/>
    <cellStyle name="RowTitles-Col2 2 3 4 6 3 3 2 2" xfId="23194"/>
    <cellStyle name="RowTitles-Col2 2 3 4 6 3 4" xfId="23195"/>
    <cellStyle name="RowTitles-Col2 2 3 4 6 4" xfId="23196"/>
    <cellStyle name="RowTitles-Col2 2 3 4 6 4 2" xfId="23197"/>
    <cellStyle name="RowTitles-Col2 2 3 4 6 4 3" xfId="23198"/>
    <cellStyle name="RowTitles-Col2 2 3 4 6 5" xfId="23199"/>
    <cellStyle name="RowTitles-Col2 2 3 4 6 5 2" xfId="23200"/>
    <cellStyle name="RowTitles-Col2 2 3 4 6 5 2 2" xfId="23201"/>
    <cellStyle name="RowTitles-Col2 2 3 4 6 6" xfId="23202"/>
    <cellStyle name="RowTitles-Col2 2 3 4 6 6 2" xfId="23203"/>
    <cellStyle name="RowTitles-Col2 2 3 4 7" xfId="23204"/>
    <cellStyle name="RowTitles-Col2 2 3 4 7 2" xfId="23205"/>
    <cellStyle name="RowTitles-Col2 2 3 4 7 2 2" xfId="23206"/>
    <cellStyle name="RowTitles-Col2 2 3 4 7 2 3" xfId="23207"/>
    <cellStyle name="RowTitles-Col2 2 3 4 7 3" xfId="23208"/>
    <cellStyle name="RowTitles-Col2 2 3 4 7 3 2" xfId="23209"/>
    <cellStyle name="RowTitles-Col2 2 3 4 7 3 2 2" xfId="23210"/>
    <cellStyle name="RowTitles-Col2 2 3 4 7 4" xfId="23211"/>
    <cellStyle name="RowTitles-Col2 2 3 4 8" xfId="23212"/>
    <cellStyle name="RowTitles-Col2 2 3 4_STUD aligned by INSTIT" xfId="23213"/>
    <cellStyle name="RowTitles-Col2 2 3 5" xfId="23214"/>
    <cellStyle name="RowTitles-Col2 2 3 5 2" xfId="23215"/>
    <cellStyle name="RowTitles-Col2 2 3 5 2 2" xfId="23216"/>
    <cellStyle name="RowTitles-Col2 2 3 5 2 2 2" xfId="23217"/>
    <cellStyle name="RowTitles-Col2 2 3 5 2 2 3" xfId="23218"/>
    <cellStyle name="RowTitles-Col2 2 3 5 2 3" xfId="23219"/>
    <cellStyle name="RowTitles-Col2 2 3 5 2 3 2" xfId="23220"/>
    <cellStyle name="RowTitles-Col2 2 3 5 2 3 2 2" xfId="23221"/>
    <cellStyle name="RowTitles-Col2 2 3 5 2 4" xfId="23222"/>
    <cellStyle name="RowTitles-Col2 2 3 5 3" xfId="23223"/>
    <cellStyle name="RowTitles-Col2 2 3 5 3 2" xfId="23224"/>
    <cellStyle name="RowTitles-Col2 2 3 5 3 2 2" xfId="23225"/>
    <cellStyle name="RowTitles-Col2 2 3 5 3 2 3" xfId="23226"/>
    <cellStyle name="RowTitles-Col2 2 3 5 3 3" xfId="23227"/>
    <cellStyle name="RowTitles-Col2 2 3 5 3 3 2" xfId="23228"/>
    <cellStyle name="RowTitles-Col2 2 3 5 3 3 2 2" xfId="23229"/>
    <cellStyle name="RowTitles-Col2 2 3 5 3 4" xfId="23230"/>
    <cellStyle name="RowTitles-Col2 2 3 5 3 4 2" xfId="23231"/>
    <cellStyle name="RowTitles-Col2 2 3 5 4" xfId="23232"/>
    <cellStyle name="RowTitles-Col2 2 3 5 5" xfId="23233"/>
    <cellStyle name="RowTitles-Col2 2 3 5 5 2" xfId="23234"/>
    <cellStyle name="RowTitles-Col2 2 3 5 5 3" xfId="23235"/>
    <cellStyle name="RowTitles-Col2 2 3 6" xfId="23236"/>
    <cellStyle name="RowTitles-Col2 2 3 6 2" xfId="23237"/>
    <cellStyle name="RowTitles-Col2 2 3 6 2 2" xfId="23238"/>
    <cellStyle name="RowTitles-Col2 2 3 6 2 2 2" xfId="23239"/>
    <cellStyle name="RowTitles-Col2 2 3 6 2 2 3" xfId="23240"/>
    <cellStyle name="RowTitles-Col2 2 3 6 2 3" xfId="23241"/>
    <cellStyle name="RowTitles-Col2 2 3 6 2 3 2" xfId="23242"/>
    <cellStyle name="RowTitles-Col2 2 3 6 2 3 2 2" xfId="23243"/>
    <cellStyle name="RowTitles-Col2 2 3 6 2 4" xfId="23244"/>
    <cellStyle name="RowTitles-Col2 2 3 6 3" xfId="23245"/>
    <cellStyle name="RowTitles-Col2 2 3 6 3 2" xfId="23246"/>
    <cellStyle name="RowTitles-Col2 2 3 6 3 2 2" xfId="23247"/>
    <cellStyle name="RowTitles-Col2 2 3 6 3 2 3" xfId="23248"/>
    <cellStyle name="RowTitles-Col2 2 3 6 3 3" xfId="23249"/>
    <cellStyle name="RowTitles-Col2 2 3 6 3 3 2" xfId="23250"/>
    <cellStyle name="RowTitles-Col2 2 3 6 3 3 2 2" xfId="23251"/>
    <cellStyle name="RowTitles-Col2 2 3 6 3 4" xfId="23252"/>
    <cellStyle name="RowTitles-Col2 2 3 6 3 4 2" xfId="23253"/>
    <cellStyle name="RowTitles-Col2 2 3 6 4" xfId="23254"/>
    <cellStyle name="RowTitles-Col2 2 3 6 5" xfId="23255"/>
    <cellStyle name="RowTitles-Col2 2 3 6 5 2" xfId="23256"/>
    <cellStyle name="RowTitles-Col2 2 3 6 5 2 2" xfId="23257"/>
    <cellStyle name="RowTitles-Col2 2 3 6 6" xfId="23258"/>
    <cellStyle name="RowTitles-Col2 2 3 6 6 2" xfId="23259"/>
    <cellStyle name="RowTitles-Col2 2 3 7" xfId="23260"/>
    <cellStyle name="RowTitles-Col2 2 3 7 2" xfId="23261"/>
    <cellStyle name="RowTitles-Col2 2 3 7 2 2" xfId="23262"/>
    <cellStyle name="RowTitles-Col2 2 3 7 2 2 2" xfId="23263"/>
    <cellStyle name="RowTitles-Col2 2 3 7 2 2 3" xfId="23264"/>
    <cellStyle name="RowTitles-Col2 2 3 7 2 3" xfId="23265"/>
    <cellStyle name="RowTitles-Col2 2 3 7 2 3 2" xfId="23266"/>
    <cellStyle name="RowTitles-Col2 2 3 7 2 3 2 2" xfId="23267"/>
    <cellStyle name="RowTitles-Col2 2 3 7 2 4" xfId="23268"/>
    <cellStyle name="RowTitles-Col2 2 3 7 3" xfId="23269"/>
    <cellStyle name="RowTitles-Col2 2 3 7 3 2" xfId="23270"/>
    <cellStyle name="RowTitles-Col2 2 3 7 3 2 2" xfId="23271"/>
    <cellStyle name="RowTitles-Col2 2 3 7 3 2 3" xfId="23272"/>
    <cellStyle name="RowTitles-Col2 2 3 7 3 3" xfId="23273"/>
    <cellStyle name="RowTitles-Col2 2 3 7 3 3 2" xfId="23274"/>
    <cellStyle name="RowTitles-Col2 2 3 7 3 3 2 2" xfId="23275"/>
    <cellStyle name="RowTitles-Col2 2 3 7 3 4" xfId="23276"/>
    <cellStyle name="RowTitles-Col2 2 3 7 3 4 2" xfId="23277"/>
    <cellStyle name="RowTitles-Col2 2 3 7 4" xfId="23278"/>
    <cellStyle name="RowTitles-Col2 2 3 7 5" xfId="23279"/>
    <cellStyle name="RowTitles-Col2 2 3 7 5 2" xfId="23280"/>
    <cellStyle name="RowTitles-Col2 2 3 7 5 3" xfId="23281"/>
    <cellStyle name="RowTitles-Col2 2 3 7 6" xfId="23282"/>
    <cellStyle name="RowTitles-Col2 2 3 7 6 2" xfId="23283"/>
    <cellStyle name="RowTitles-Col2 2 3 7 6 2 2" xfId="23284"/>
    <cellStyle name="RowTitles-Col2 2 3 7 7" xfId="23285"/>
    <cellStyle name="RowTitles-Col2 2 3 7 7 2" xfId="23286"/>
    <cellStyle name="RowTitles-Col2 2 3 8" xfId="23287"/>
    <cellStyle name="RowTitles-Col2 2 3 8 2" xfId="23288"/>
    <cellStyle name="RowTitles-Col2 2 3 8 2 2" xfId="23289"/>
    <cellStyle name="RowTitles-Col2 2 3 8 2 2 2" xfId="23290"/>
    <cellStyle name="RowTitles-Col2 2 3 8 2 2 3" xfId="23291"/>
    <cellStyle name="RowTitles-Col2 2 3 8 2 3" xfId="23292"/>
    <cellStyle name="RowTitles-Col2 2 3 8 2 3 2" xfId="23293"/>
    <cellStyle name="RowTitles-Col2 2 3 8 2 3 2 2" xfId="23294"/>
    <cellStyle name="RowTitles-Col2 2 3 8 2 4" xfId="23295"/>
    <cellStyle name="RowTitles-Col2 2 3 8 3" xfId="23296"/>
    <cellStyle name="RowTitles-Col2 2 3 8 3 2" xfId="23297"/>
    <cellStyle name="RowTitles-Col2 2 3 8 3 2 2" xfId="23298"/>
    <cellStyle name="RowTitles-Col2 2 3 8 3 2 3" xfId="23299"/>
    <cellStyle name="RowTitles-Col2 2 3 8 3 3" xfId="23300"/>
    <cellStyle name="RowTitles-Col2 2 3 8 3 3 2" xfId="23301"/>
    <cellStyle name="RowTitles-Col2 2 3 8 3 3 2 2" xfId="23302"/>
    <cellStyle name="RowTitles-Col2 2 3 8 3 4" xfId="23303"/>
    <cellStyle name="RowTitles-Col2 2 3 8 4" xfId="23304"/>
    <cellStyle name="RowTitles-Col2 2 3 8 4 2" xfId="23305"/>
    <cellStyle name="RowTitles-Col2 2 3 8 4 3" xfId="23306"/>
    <cellStyle name="RowTitles-Col2 2 3 8 5" xfId="23307"/>
    <cellStyle name="RowTitles-Col2 2 3 8 5 2" xfId="23308"/>
    <cellStyle name="RowTitles-Col2 2 3 8 5 2 2" xfId="23309"/>
    <cellStyle name="RowTitles-Col2 2 3 8 6" xfId="23310"/>
    <cellStyle name="RowTitles-Col2 2 3 8 6 2" xfId="23311"/>
    <cellStyle name="RowTitles-Col2 2 3 9" xfId="23312"/>
    <cellStyle name="RowTitles-Col2 2 3 9 2" xfId="23313"/>
    <cellStyle name="RowTitles-Col2 2 3 9 2 2" xfId="23314"/>
    <cellStyle name="RowTitles-Col2 2 3 9 2 2 2" xfId="23315"/>
    <cellStyle name="RowTitles-Col2 2 3 9 2 2 3" xfId="23316"/>
    <cellStyle name="RowTitles-Col2 2 3 9 2 3" xfId="23317"/>
    <cellStyle name="RowTitles-Col2 2 3 9 2 3 2" xfId="23318"/>
    <cellStyle name="RowTitles-Col2 2 3 9 2 3 2 2" xfId="23319"/>
    <cellStyle name="RowTitles-Col2 2 3 9 2 4" xfId="23320"/>
    <cellStyle name="RowTitles-Col2 2 3 9 3" xfId="23321"/>
    <cellStyle name="RowTitles-Col2 2 3 9 3 2" xfId="23322"/>
    <cellStyle name="RowTitles-Col2 2 3 9 3 2 2" xfId="23323"/>
    <cellStyle name="RowTitles-Col2 2 3 9 3 2 3" xfId="23324"/>
    <cellStyle name="RowTitles-Col2 2 3 9 3 3" xfId="23325"/>
    <cellStyle name="RowTitles-Col2 2 3 9 3 3 2" xfId="23326"/>
    <cellStyle name="RowTitles-Col2 2 3 9 3 3 2 2" xfId="23327"/>
    <cellStyle name="RowTitles-Col2 2 3 9 3 4" xfId="23328"/>
    <cellStyle name="RowTitles-Col2 2 3 9 4" xfId="23329"/>
    <cellStyle name="RowTitles-Col2 2 3 9 4 2" xfId="23330"/>
    <cellStyle name="RowTitles-Col2 2 3 9 4 3" xfId="23331"/>
    <cellStyle name="RowTitles-Col2 2 3 9 5" xfId="23332"/>
    <cellStyle name="RowTitles-Col2 2 3 9 5 2" xfId="23333"/>
    <cellStyle name="RowTitles-Col2 2 3 9 5 2 2" xfId="23334"/>
    <cellStyle name="RowTitles-Col2 2 3 9 6" xfId="23335"/>
    <cellStyle name="RowTitles-Col2 2 3 9 6 2" xfId="23336"/>
    <cellStyle name="RowTitles-Col2 2 3_STUD aligned by INSTIT" xfId="23337"/>
    <cellStyle name="RowTitles-Col2 2 4" xfId="23338"/>
    <cellStyle name="RowTitles-Col2 2 4 2" xfId="23339"/>
    <cellStyle name="RowTitles-Col2 2 4 2 2" xfId="23340"/>
    <cellStyle name="RowTitles-Col2 2 4 2 2 2" xfId="23341"/>
    <cellStyle name="RowTitles-Col2 2 4 2 2 2 2" xfId="23342"/>
    <cellStyle name="RowTitles-Col2 2 4 2 2 2 3" xfId="23343"/>
    <cellStyle name="RowTitles-Col2 2 4 2 2 3" xfId="23344"/>
    <cellStyle name="RowTitles-Col2 2 4 2 2 3 2" xfId="23345"/>
    <cellStyle name="RowTitles-Col2 2 4 2 2 3 2 2" xfId="23346"/>
    <cellStyle name="RowTitles-Col2 2 4 2 2 4" xfId="23347"/>
    <cellStyle name="RowTitles-Col2 2 4 2 3" xfId="23348"/>
    <cellStyle name="RowTitles-Col2 2 4 2 3 2" xfId="23349"/>
    <cellStyle name="RowTitles-Col2 2 4 2 3 2 2" xfId="23350"/>
    <cellStyle name="RowTitles-Col2 2 4 2 3 2 3" xfId="23351"/>
    <cellStyle name="RowTitles-Col2 2 4 2 3 3" xfId="23352"/>
    <cellStyle name="RowTitles-Col2 2 4 2 3 3 2" xfId="23353"/>
    <cellStyle name="RowTitles-Col2 2 4 2 3 3 2 2" xfId="23354"/>
    <cellStyle name="RowTitles-Col2 2 4 2 3 4" xfId="23355"/>
    <cellStyle name="RowTitles-Col2 2 4 2 3 4 2" xfId="23356"/>
    <cellStyle name="RowTitles-Col2 2 4 2 4" xfId="23357"/>
    <cellStyle name="RowTitles-Col2 2 4 3" xfId="23358"/>
    <cellStyle name="RowTitles-Col2 2 4 3 2" xfId="23359"/>
    <cellStyle name="RowTitles-Col2 2 4 3 2 2" xfId="23360"/>
    <cellStyle name="RowTitles-Col2 2 4 3 2 2 2" xfId="23361"/>
    <cellStyle name="RowTitles-Col2 2 4 3 2 2 3" xfId="23362"/>
    <cellStyle name="RowTitles-Col2 2 4 3 2 3" xfId="23363"/>
    <cellStyle name="RowTitles-Col2 2 4 3 2 3 2" xfId="23364"/>
    <cellStyle name="RowTitles-Col2 2 4 3 2 3 2 2" xfId="23365"/>
    <cellStyle name="RowTitles-Col2 2 4 3 2 4" xfId="23366"/>
    <cellStyle name="RowTitles-Col2 2 4 3 3" xfId="23367"/>
    <cellStyle name="RowTitles-Col2 2 4 3 3 2" xfId="23368"/>
    <cellStyle name="RowTitles-Col2 2 4 3 3 2 2" xfId="23369"/>
    <cellStyle name="RowTitles-Col2 2 4 3 3 2 3" xfId="23370"/>
    <cellStyle name="RowTitles-Col2 2 4 3 3 3" xfId="23371"/>
    <cellStyle name="RowTitles-Col2 2 4 3 3 3 2" xfId="23372"/>
    <cellStyle name="RowTitles-Col2 2 4 3 3 3 2 2" xfId="23373"/>
    <cellStyle name="RowTitles-Col2 2 4 3 3 4" xfId="23374"/>
    <cellStyle name="RowTitles-Col2 2 4 3 3 4 2" xfId="23375"/>
    <cellStyle name="RowTitles-Col2 2 4 3 4" xfId="23376"/>
    <cellStyle name="RowTitles-Col2 2 4 3 5" xfId="23377"/>
    <cellStyle name="RowTitles-Col2 2 4 3 5 2" xfId="23378"/>
    <cellStyle name="RowTitles-Col2 2 4 3 5 3" xfId="23379"/>
    <cellStyle name="RowTitles-Col2 2 4 3 6" xfId="23380"/>
    <cellStyle name="RowTitles-Col2 2 4 3 6 2" xfId="23381"/>
    <cellStyle name="RowTitles-Col2 2 4 3 6 2 2" xfId="23382"/>
    <cellStyle name="RowTitles-Col2 2 4 3 7" xfId="23383"/>
    <cellStyle name="RowTitles-Col2 2 4 3 7 2" xfId="23384"/>
    <cellStyle name="RowTitles-Col2 2 4 4" xfId="23385"/>
    <cellStyle name="RowTitles-Col2 2 4 4 2" xfId="23386"/>
    <cellStyle name="RowTitles-Col2 2 4 4 2 2" xfId="23387"/>
    <cellStyle name="RowTitles-Col2 2 4 4 2 2 2" xfId="23388"/>
    <cellStyle name="RowTitles-Col2 2 4 4 2 2 3" xfId="23389"/>
    <cellStyle name="RowTitles-Col2 2 4 4 2 3" xfId="23390"/>
    <cellStyle name="RowTitles-Col2 2 4 4 2 3 2" xfId="23391"/>
    <cellStyle name="RowTitles-Col2 2 4 4 2 3 2 2" xfId="23392"/>
    <cellStyle name="RowTitles-Col2 2 4 4 2 4" xfId="23393"/>
    <cellStyle name="RowTitles-Col2 2 4 4 3" xfId="23394"/>
    <cellStyle name="RowTitles-Col2 2 4 4 3 2" xfId="23395"/>
    <cellStyle name="RowTitles-Col2 2 4 4 3 2 2" xfId="23396"/>
    <cellStyle name="RowTitles-Col2 2 4 4 3 2 3" xfId="23397"/>
    <cellStyle name="RowTitles-Col2 2 4 4 3 3" xfId="23398"/>
    <cellStyle name="RowTitles-Col2 2 4 4 3 3 2" xfId="23399"/>
    <cellStyle name="RowTitles-Col2 2 4 4 3 3 2 2" xfId="23400"/>
    <cellStyle name="RowTitles-Col2 2 4 4 3 4" xfId="23401"/>
    <cellStyle name="RowTitles-Col2 2 4 4 4" xfId="23402"/>
    <cellStyle name="RowTitles-Col2 2 4 4 4 2" xfId="23403"/>
    <cellStyle name="RowTitles-Col2 2 4 4 4 3" xfId="23404"/>
    <cellStyle name="RowTitles-Col2 2 4 4 5" xfId="23405"/>
    <cellStyle name="RowTitles-Col2 2 4 4 5 2" xfId="23406"/>
    <cellStyle name="RowTitles-Col2 2 4 4 5 2 2" xfId="23407"/>
    <cellStyle name="RowTitles-Col2 2 4 4 6" xfId="23408"/>
    <cellStyle name="RowTitles-Col2 2 4 4 6 2" xfId="23409"/>
    <cellStyle name="RowTitles-Col2 2 4 5" xfId="23410"/>
    <cellStyle name="RowTitles-Col2 2 4 5 2" xfId="23411"/>
    <cellStyle name="RowTitles-Col2 2 4 5 2 2" xfId="23412"/>
    <cellStyle name="RowTitles-Col2 2 4 5 2 2 2" xfId="23413"/>
    <cellStyle name="RowTitles-Col2 2 4 5 2 2 3" xfId="23414"/>
    <cellStyle name="RowTitles-Col2 2 4 5 2 3" xfId="23415"/>
    <cellStyle name="RowTitles-Col2 2 4 5 2 3 2" xfId="23416"/>
    <cellStyle name="RowTitles-Col2 2 4 5 2 3 2 2" xfId="23417"/>
    <cellStyle name="RowTitles-Col2 2 4 5 2 4" xfId="23418"/>
    <cellStyle name="RowTitles-Col2 2 4 5 3" xfId="23419"/>
    <cellStyle name="RowTitles-Col2 2 4 5 3 2" xfId="23420"/>
    <cellStyle name="RowTitles-Col2 2 4 5 3 2 2" xfId="23421"/>
    <cellStyle name="RowTitles-Col2 2 4 5 3 2 3" xfId="23422"/>
    <cellStyle name="RowTitles-Col2 2 4 5 3 3" xfId="23423"/>
    <cellStyle name="RowTitles-Col2 2 4 5 3 3 2" xfId="23424"/>
    <cellStyle name="RowTitles-Col2 2 4 5 3 3 2 2" xfId="23425"/>
    <cellStyle name="RowTitles-Col2 2 4 5 3 4" xfId="23426"/>
    <cellStyle name="RowTitles-Col2 2 4 5 4" xfId="23427"/>
    <cellStyle name="RowTitles-Col2 2 4 5 4 2" xfId="23428"/>
    <cellStyle name="RowTitles-Col2 2 4 5 4 3" xfId="23429"/>
    <cellStyle name="RowTitles-Col2 2 4 5 5" xfId="23430"/>
    <cellStyle name="RowTitles-Col2 2 4 5 5 2" xfId="23431"/>
    <cellStyle name="RowTitles-Col2 2 4 5 5 2 2" xfId="23432"/>
    <cellStyle name="RowTitles-Col2 2 4 5 6" xfId="23433"/>
    <cellStyle name="RowTitles-Col2 2 4 5 6 2" xfId="23434"/>
    <cellStyle name="RowTitles-Col2 2 4 6" xfId="23435"/>
    <cellStyle name="RowTitles-Col2 2 4 6 2" xfId="23436"/>
    <cellStyle name="RowTitles-Col2 2 4 6 2 2" xfId="23437"/>
    <cellStyle name="RowTitles-Col2 2 4 6 2 2 2" xfId="23438"/>
    <cellStyle name="RowTitles-Col2 2 4 6 2 2 3" xfId="23439"/>
    <cellStyle name="RowTitles-Col2 2 4 6 2 3" xfId="23440"/>
    <cellStyle name="RowTitles-Col2 2 4 6 2 3 2" xfId="23441"/>
    <cellStyle name="RowTitles-Col2 2 4 6 2 3 2 2" xfId="23442"/>
    <cellStyle name="RowTitles-Col2 2 4 6 2 4" xfId="23443"/>
    <cellStyle name="RowTitles-Col2 2 4 6 3" xfId="23444"/>
    <cellStyle name="RowTitles-Col2 2 4 6 3 2" xfId="23445"/>
    <cellStyle name="RowTitles-Col2 2 4 6 3 2 2" xfId="23446"/>
    <cellStyle name="RowTitles-Col2 2 4 6 3 2 3" xfId="23447"/>
    <cellStyle name="RowTitles-Col2 2 4 6 3 3" xfId="23448"/>
    <cellStyle name="RowTitles-Col2 2 4 6 3 3 2" xfId="23449"/>
    <cellStyle name="RowTitles-Col2 2 4 6 3 3 2 2" xfId="23450"/>
    <cellStyle name="RowTitles-Col2 2 4 6 3 4" xfId="23451"/>
    <cellStyle name="RowTitles-Col2 2 4 6 4" xfId="23452"/>
    <cellStyle name="RowTitles-Col2 2 4 6 4 2" xfId="23453"/>
    <cellStyle name="RowTitles-Col2 2 4 6 4 3" xfId="23454"/>
    <cellStyle name="RowTitles-Col2 2 4 6 5" xfId="23455"/>
    <cellStyle name="RowTitles-Col2 2 4 6 5 2" xfId="23456"/>
    <cellStyle name="RowTitles-Col2 2 4 6 5 2 2" xfId="23457"/>
    <cellStyle name="RowTitles-Col2 2 4 6 6" xfId="23458"/>
    <cellStyle name="RowTitles-Col2 2 4 6 6 2" xfId="23459"/>
    <cellStyle name="RowTitles-Col2 2 4 7" xfId="23460"/>
    <cellStyle name="RowTitles-Col2 2 4 7 2" xfId="23461"/>
    <cellStyle name="RowTitles-Col2 2 4 7 2 2" xfId="23462"/>
    <cellStyle name="RowTitles-Col2 2 4 7 2 3" xfId="23463"/>
    <cellStyle name="RowTitles-Col2 2 4 7 3" xfId="23464"/>
    <cellStyle name="RowTitles-Col2 2 4 7 3 2" xfId="23465"/>
    <cellStyle name="RowTitles-Col2 2 4 7 3 2 2" xfId="23466"/>
    <cellStyle name="RowTitles-Col2 2 4 7 4" xfId="23467"/>
    <cellStyle name="RowTitles-Col2 2 4 8" xfId="23468"/>
    <cellStyle name="RowTitles-Col2 2 4_STUD aligned by INSTIT" xfId="23469"/>
    <cellStyle name="RowTitles-Col2 2 5" xfId="23470"/>
    <cellStyle name="RowTitles-Col2 2 5 2" xfId="23471"/>
    <cellStyle name="RowTitles-Col2 2 5 2 2" xfId="23472"/>
    <cellStyle name="RowTitles-Col2 2 5 2 2 2" xfId="23473"/>
    <cellStyle name="RowTitles-Col2 2 5 2 2 2 2" xfId="23474"/>
    <cellStyle name="RowTitles-Col2 2 5 2 2 2 3" xfId="23475"/>
    <cellStyle name="RowTitles-Col2 2 5 2 2 3" xfId="23476"/>
    <cellStyle name="RowTitles-Col2 2 5 2 2 3 2" xfId="23477"/>
    <cellStyle name="RowTitles-Col2 2 5 2 2 3 2 2" xfId="23478"/>
    <cellStyle name="RowTitles-Col2 2 5 2 2 4" xfId="23479"/>
    <cellStyle name="RowTitles-Col2 2 5 2 3" xfId="23480"/>
    <cellStyle name="RowTitles-Col2 2 5 2 3 2" xfId="23481"/>
    <cellStyle name="RowTitles-Col2 2 5 2 3 2 2" xfId="23482"/>
    <cellStyle name="RowTitles-Col2 2 5 2 3 2 3" xfId="23483"/>
    <cellStyle name="RowTitles-Col2 2 5 2 3 3" xfId="23484"/>
    <cellStyle name="RowTitles-Col2 2 5 2 3 3 2" xfId="23485"/>
    <cellStyle name="RowTitles-Col2 2 5 2 3 3 2 2" xfId="23486"/>
    <cellStyle name="RowTitles-Col2 2 5 2 3 4" xfId="23487"/>
    <cellStyle name="RowTitles-Col2 2 5 2 3 4 2" xfId="23488"/>
    <cellStyle name="RowTitles-Col2 2 5 2 4" xfId="23489"/>
    <cellStyle name="RowTitles-Col2 2 5 2 5" xfId="23490"/>
    <cellStyle name="RowTitles-Col2 2 5 2 5 2" xfId="23491"/>
    <cellStyle name="RowTitles-Col2 2 5 2 5 3" xfId="23492"/>
    <cellStyle name="RowTitles-Col2 2 5 2 6" xfId="23493"/>
    <cellStyle name="RowTitles-Col2 2 5 2 6 2" xfId="23494"/>
    <cellStyle name="RowTitles-Col2 2 5 2 6 2 2" xfId="23495"/>
    <cellStyle name="RowTitles-Col2 2 5 2 7" xfId="23496"/>
    <cellStyle name="RowTitles-Col2 2 5 2 7 2" xfId="23497"/>
    <cellStyle name="RowTitles-Col2 2 5 3" xfId="23498"/>
    <cellStyle name="RowTitles-Col2 2 5 3 2" xfId="23499"/>
    <cellStyle name="RowTitles-Col2 2 5 3 2 2" xfId="23500"/>
    <cellStyle name="RowTitles-Col2 2 5 3 2 2 2" xfId="23501"/>
    <cellStyle name="RowTitles-Col2 2 5 3 2 2 3" xfId="23502"/>
    <cellStyle name="RowTitles-Col2 2 5 3 2 3" xfId="23503"/>
    <cellStyle name="RowTitles-Col2 2 5 3 2 3 2" xfId="23504"/>
    <cellStyle name="RowTitles-Col2 2 5 3 2 3 2 2" xfId="23505"/>
    <cellStyle name="RowTitles-Col2 2 5 3 2 4" xfId="23506"/>
    <cellStyle name="RowTitles-Col2 2 5 3 3" xfId="23507"/>
    <cellStyle name="RowTitles-Col2 2 5 3 3 2" xfId="23508"/>
    <cellStyle name="RowTitles-Col2 2 5 3 3 2 2" xfId="23509"/>
    <cellStyle name="RowTitles-Col2 2 5 3 3 2 3" xfId="23510"/>
    <cellStyle name="RowTitles-Col2 2 5 3 3 3" xfId="23511"/>
    <cellStyle name="RowTitles-Col2 2 5 3 3 3 2" xfId="23512"/>
    <cellStyle name="RowTitles-Col2 2 5 3 3 3 2 2" xfId="23513"/>
    <cellStyle name="RowTitles-Col2 2 5 3 3 4" xfId="23514"/>
    <cellStyle name="RowTitles-Col2 2 5 3 3 4 2" xfId="23515"/>
    <cellStyle name="RowTitles-Col2 2 5 3 4" xfId="23516"/>
    <cellStyle name="RowTitles-Col2 2 5 4" xfId="23517"/>
    <cellStyle name="RowTitles-Col2 2 5 4 2" xfId="23518"/>
    <cellStyle name="RowTitles-Col2 2 5 4 2 2" xfId="23519"/>
    <cellStyle name="RowTitles-Col2 2 5 4 2 2 2" xfId="23520"/>
    <cellStyle name="RowTitles-Col2 2 5 4 2 2 3" xfId="23521"/>
    <cellStyle name="RowTitles-Col2 2 5 4 2 3" xfId="23522"/>
    <cellStyle name="RowTitles-Col2 2 5 4 2 3 2" xfId="23523"/>
    <cellStyle name="RowTitles-Col2 2 5 4 2 3 2 2" xfId="23524"/>
    <cellStyle name="RowTitles-Col2 2 5 4 2 4" xfId="23525"/>
    <cellStyle name="RowTitles-Col2 2 5 4 3" xfId="23526"/>
    <cellStyle name="RowTitles-Col2 2 5 4 3 2" xfId="23527"/>
    <cellStyle name="RowTitles-Col2 2 5 4 3 2 2" xfId="23528"/>
    <cellStyle name="RowTitles-Col2 2 5 4 3 2 3" xfId="23529"/>
    <cellStyle name="RowTitles-Col2 2 5 4 3 3" xfId="23530"/>
    <cellStyle name="RowTitles-Col2 2 5 4 3 3 2" xfId="23531"/>
    <cellStyle name="RowTitles-Col2 2 5 4 3 3 2 2" xfId="23532"/>
    <cellStyle name="RowTitles-Col2 2 5 4 3 4" xfId="23533"/>
    <cellStyle name="RowTitles-Col2 2 5 4 4" xfId="23534"/>
    <cellStyle name="RowTitles-Col2 2 5 4 4 2" xfId="23535"/>
    <cellStyle name="RowTitles-Col2 2 5 4 4 3" xfId="23536"/>
    <cellStyle name="RowTitles-Col2 2 5 4 5" xfId="23537"/>
    <cellStyle name="RowTitles-Col2 2 5 4 5 2" xfId="23538"/>
    <cellStyle name="RowTitles-Col2 2 5 4 5 2 2" xfId="23539"/>
    <cellStyle name="RowTitles-Col2 2 5 4 6" xfId="23540"/>
    <cellStyle name="RowTitles-Col2 2 5 4 6 2" xfId="23541"/>
    <cellStyle name="RowTitles-Col2 2 5 5" xfId="23542"/>
    <cellStyle name="RowTitles-Col2 2 5 5 2" xfId="23543"/>
    <cellStyle name="RowTitles-Col2 2 5 5 2 2" xfId="23544"/>
    <cellStyle name="RowTitles-Col2 2 5 5 2 2 2" xfId="23545"/>
    <cellStyle name="RowTitles-Col2 2 5 5 2 2 3" xfId="23546"/>
    <cellStyle name="RowTitles-Col2 2 5 5 2 3" xfId="23547"/>
    <cellStyle name="RowTitles-Col2 2 5 5 2 3 2" xfId="23548"/>
    <cellStyle name="RowTitles-Col2 2 5 5 2 3 2 2" xfId="23549"/>
    <cellStyle name="RowTitles-Col2 2 5 5 2 4" xfId="23550"/>
    <cellStyle name="RowTitles-Col2 2 5 5 3" xfId="23551"/>
    <cellStyle name="RowTitles-Col2 2 5 5 3 2" xfId="23552"/>
    <cellStyle name="RowTitles-Col2 2 5 5 3 2 2" xfId="23553"/>
    <cellStyle name="RowTitles-Col2 2 5 5 3 2 3" xfId="23554"/>
    <cellStyle name="RowTitles-Col2 2 5 5 3 3" xfId="23555"/>
    <cellStyle name="RowTitles-Col2 2 5 5 3 3 2" xfId="23556"/>
    <cellStyle name="RowTitles-Col2 2 5 5 3 3 2 2" xfId="23557"/>
    <cellStyle name="RowTitles-Col2 2 5 5 3 4" xfId="23558"/>
    <cellStyle name="RowTitles-Col2 2 5 5 4" xfId="23559"/>
    <cellStyle name="RowTitles-Col2 2 5 5 4 2" xfId="23560"/>
    <cellStyle name="RowTitles-Col2 2 5 5 4 3" xfId="23561"/>
    <cellStyle name="RowTitles-Col2 2 5 5 5" xfId="23562"/>
    <cellStyle name="RowTitles-Col2 2 5 5 5 2" xfId="23563"/>
    <cellStyle name="RowTitles-Col2 2 5 5 5 2 2" xfId="23564"/>
    <cellStyle name="RowTitles-Col2 2 5 5 6" xfId="23565"/>
    <cellStyle name="RowTitles-Col2 2 5 5 6 2" xfId="23566"/>
    <cellStyle name="RowTitles-Col2 2 5 6" xfId="23567"/>
    <cellStyle name="RowTitles-Col2 2 5 6 2" xfId="23568"/>
    <cellStyle name="RowTitles-Col2 2 5 6 2 2" xfId="23569"/>
    <cellStyle name="RowTitles-Col2 2 5 6 2 2 2" xfId="23570"/>
    <cellStyle name="RowTitles-Col2 2 5 6 2 2 3" xfId="23571"/>
    <cellStyle name="RowTitles-Col2 2 5 6 2 3" xfId="23572"/>
    <cellStyle name="RowTitles-Col2 2 5 6 2 3 2" xfId="23573"/>
    <cellStyle name="RowTitles-Col2 2 5 6 2 3 2 2" xfId="23574"/>
    <cellStyle name="RowTitles-Col2 2 5 6 2 4" xfId="23575"/>
    <cellStyle name="RowTitles-Col2 2 5 6 3" xfId="23576"/>
    <cellStyle name="RowTitles-Col2 2 5 6 3 2" xfId="23577"/>
    <cellStyle name="RowTitles-Col2 2 5 6 3 2 2" xfId="23578"/>
    <cellStyle name="RowTitles-Col2 2 5 6 3 2 3" xfId="23579"/>
    <cellStyle name="RowTitles-Col2 2 5 6 3 3" xfId="23580"/>
    <cellStyle name="RowTitles-Col2 2 5 6 3 3 2" xfId="23581"/>
    <cellStyle name="RowTitles-Col2 2 5 6 3 3 2 2" xfId="23582"/>
    <cellStyle name="RowTitles-Col2 2 5 6 3 4" xfId="23583"/>
    <cellStyle name="RowTitles-Col2 2 5 6 4" xfId="23584"/>
    <cellStyle name="RowTitles-Col2 2 5 6 4 2" xfId="23585"/>
    <cellStyle name="RowTitles-Col2 2 5 6 4 3" xfId="23586"/>
    <cellStyle name="RowTitles-Col2 2 5 6 5" xfId="23587"/>
    <cellStyle name="RowTitles-Col2 2 5 6 5 2" xfId="23588"/>
    <cellStyle name="RowTitles-Col2 2 5 6 5 2 2" xfId="23589"/>
    <cellStyle name="RowTitles-Col2 2 5 6 6" xfId="23590"/>
    <cellStyle name="RowTitles-Col2 2 5 6 6 2" xfId="23591"/>
    <cellStyle name="RowTitles-Col2 2 5 7" xfId="23592"/>
    <cellStyle name="RowTitles-Col2 2 5 7 2" xfId="23593"/>
    <cellStyle name="RowTitles-Col2 2 5 7 2 2" xfId="23594"/>
    <cellStyle name="RowTitles-Col2 2 5 7 2 3" xfId="23595"/>
    <cellStyle name="RowTitles-Col2 2 5 7 3" xfId="23596"/>
    <cellStyle name="RowTitles-Col2 2 5 7 3 2" xfId="23597"/>
    <cellStyle name="RowTitles-Col2 2 5 7 3 2 2" xfId="23598"/>
    <cellStyle name="RowTitles-Col2 2 5 7 4" xfId="23599"/>
    <cellStyle name="RowTitles-Col2 2 5 8" xfId="23600"/>
    <cellStyle name="RowTitles-Col2 2 5 8 2" xfId="23601"/>
    <cellStyle name="RowTitles-Col2 2 5 8 2 2" xfId="23602"/>
    <cellStyle name="RowTitles-Col2 2 5 8 2 3" xfId="23603"/>
    <cellStyle name="RowTitles-Col2 2 5 8 3" xfId="23604"/>
    <cellStyle name="RowTitles-Col2 2 5 8 3 2" xfId="23605"/>
    <cellStyle name="RowTitles-Col2 2 5 8 3 2 2" xfId="23606"/>
    <cellStyle name="RowTitles-Col2 2 5 8 4" xfId="23607"/>
    <cellStyle name="RowTitles-Col2 2 5_STUD aligned by INSTIT" xfId="23608"/>
    <cellStyle name="RowTitles-Col2 2 6" xfId="23609"/>
    <cellStyle name="RowTitles-Col2 2 6 2" xfId="23610"/>
    <cellStyle name="RowTitles-Col2 2 6 2 2" xfId="23611"/>
    <cellStyle name="RowTitles-Col2 2 6 2 2 2" xfId="23612"/>
    <cellStyle name="RowTitles-Col2 2 6 2 2 2 2" xfId="23613"/>
    <cellStyle name="RowTitles-Col2 2 6 2 2 2 3" xfId="23614"/>
    <cellStyle name="RowTitles-Col2 2 6 2 2 3" xfId="23615"/>
    <cellStyle name="RowTitles-Col2 2 6 2 2 3 2" xfId="23616"/>
    <cellStyle name="RowTitles-Col2 2 6 2 2 3 2 2" xfId="23617"/>
    <cellStyle name="RowTitles-Col2 2 6 2 2 4" xfId="23618"/>
    <cellStyle name="RowTitles-Col2 2 6 2 3" xfId="23619"/>
    <cellStyle name="RowTitles-Col2 2 6 2 3 2" xfId="23620"/>
    <cellStyle name="RowTitles-Col2 2 6 2 3 2 2" xfId="23621"/>
    <cellStyle name="RowTitles-Col2 2 6 2 3 2 3" xfId="23622"/>
    <cellStyle name="RowTitles-Col2 2 6 2 3 3" xfId="23623"/>
    <cellStyle name="RowTitles-Col2 2 6 2 3 3 2" xfId="23624"/>
    <cellStyle name="RowTitles-Col2 2 6 2 3 3 2 2" xfId="23625"/>
    <cellStyle name="RowTitles-Col2 2 6 2 3 4" xfId="23626"/>
    <cellStyle name="RowTitles-Col2 2 6 2 3 4 2" xfId="23627"/>
    <cellStyle name="RowTitles-Col2 2 6 2 4" xfId="23628"/>
    <cellStyle name="RowTitles-Col2 2 6 2 5" xfId="23629"/>
    <cellStyle name="RowTitles-Col2 2 6 2 5 2" xfId="23630"/>
    <cellStyle name="RowTitles-Col2 2 6 2 5 3" xfId="23631"/>
    <cellStyle name="RowTitles-Col2 2 6 3" xfId="23632"/>
    <cellStyle name="RowTitles-Col2 2 6 3 2" xfId="23633"/>
    <cellStyle name="RowTitles-Col2 2 6 3 2 2" xfId="23634"/>
    <cellStyle name="RowTitles-Col2 2 6 3 2 2 2" xfId="23635"/>
    <cellStyle name="RowTitles-Col2 2 6 3 2 2 3" xfId="23636"/>
    <cellStyle name="RowTitles-Col2 2 6 3 2 3" xfId="23637"/>
    <cellStyle name="RowTitles-Col2 2 6 3 2 3 2" xfId="23638"/>
    <cellStyle name="RowTitles-Col2 2 6 3 2 3 2 2" xfId="23639"/>
    <cellStyle name="RowTitles-Col2 2 6 3 2 4" xfId="23640"/>
    <cellStyle name="RowTitles-Col2 2 6 3 3" xfId="23641"/>
    <cellStyle name="RowTitles-Col2 2 6 3 3 2" xfId="23642"/>
    <cellStyle name="RowTitles-Col2 2 6 3 3 2 2" xfId="23643"/>
    <cellStyle name="RowTitles-Col2 2 6 3 3 2 3" xfId="23644"/>
    <cellStyle name="RowTitles-Col2 2 6 3 3 3" xfId="23645"/>
    <cellStyle name="RowTitles-Col2 2 6 3 3 3 2" xfId="23646"/>
    <cellStyle name="RowTitles-Col2 2 6 3 3 3 2 2" xfId="23647"/>
    <cellStyle name="RowTitles-Col2 2 6 3 3 4" xfId="23648"/>
    <cellStyle name="RowTitles-Col2 2 6 3 3 4 2" xfId="23649"/>
    <cellStyle name="RowTitles-Col2 2 6 3 4" xfId="23650"/>
    <cellStyle name="RowTitles-Col2 2 6 3 5" xfId="23651"/>
    <cellStyle name="RowTitles-Col2 2 6 3 5 2" xfId="23652"/>
    <cellStyle name="RowTitles-Col2 2 6 3 5 2 2" xfId="23653"/>
    <cellStyle name="RowTitles-Col2 2 6 3 6" xfId="23654"/>
    <cellStyle name="RowTitles-Col2 2 6 3 6 2" xfId="23655"/>
    <cellStyle name="RowTitles-Col2 2 6 4" xfId="23656"/>
    <cellStyle name="RowTitles-Col2 2 6 4 2" xfId="23657"/>
    <cellStyle name="RowTitles-Col2 2 6 4 2 2" xfId="23658"/>
    <cellStyle name="RowTitles-Col2 2 6 4 2 2 2" xfId="23659"/>
    <cellStyle name="RowTitles-Col2 2 6 4 2 2 3" xfId="23660"/>
    <cellStyle name="RowTitles-Col2 2 6 4 2 3" xfId="23661"/>
    <cellStyle name="RowTitles-Col2 2 6 4 2 3 2" xfId="23662"/>
    <cellStyle name="RowTitles-Col2 2 6 4 2 3 2 2" xfId="23663"/>
    <cellStyle name="RowTitles-Col2 2 6 4 2 4" xfId="23664"/>
    <cellStyle name="RowTitles-Col2 2 6 4 3" xfId="23665"/>
    <cellStyle name="RowTitles-Col2 2 6 4 3 2" xfId="23666"/>
    <cellStyle name="RowTitles-Col2 2 6 4 3 2 2" xfId="23667"/>
    <cellStyle name="RowTitles-Col2 2 6 4 3 2 3" xfId="23668"/>
    <cellStyle name="RowTitles-Col2 2 6 4 3 3" xfId="23669"/>
    <cellStyle name="RowTitles-Col2 2 6 4 3 3 2" xfId="23670"/>
    <cellStyle name="RowTitles-Col2 2 6 4 3 3 2 2" xfId="23671"/>
    <cellStyle name="RowTitles-Col2 2 6 4 3 4" xfId="23672"/>
    <cellStyle name="RowTitles-Col2 2 6 4 3 4 2" xfId="23673"/>
    <cellStyle name="RowTitles-Col2 2 6 4 4" xfId="23674"/>
    <cellStyle name="RowTitles-Col2 2 6 4 5" xfId="23675"/>
    <cellStyle name="RowTitles-Col2 2 6 4 5 2" xfId="23676"/>
    <cellStyle name="RowTitles-Col2 2 6 4 5 3" xfId="23677"/>
    <cellStyle name="RowTitles-Col2 2 6 4 6" xfId="23678"/>
    <cellStyle name="RowTitles-Col2 2 6 4 6 2" xfId="23679"/>
    <cellStyle name="RowTitles-Col2 2 6 4 6 2 2" xfId="23680"/>
    <cellStyle name="RowTitles-Col2 2 6 4 7" xfId="23681"/>
    <cellStyle name="RowTitles-Col2 2 6 4 7 2" xfId="23682"/>
    <cellStyle name="RowTitles-Col2 2 6 5" xfId="23683"/>
    <cellStyle name="RowTitles-Col2 2 6 5 2" xfId="23684"/>
    <cellStyle name="RowTitles-Col2 2 6 5 2 2" xfId="23685"/>
    <cellStyle name="RowTitles-Col2 2 6 5 2 2 2" xfId="23686"/>
    <cellStyle name="RowTitles-Col2 2 6 5 2 2 3" xfId="23687"/>
    <cellStyle name="RowTitles-Col2 2 6 5 2 3" xfId="23688"/>
    <cellStyle name="RowTitles-Col2 2 6 5 2 3 2" xfId="23689"/>
    <cellStyle name="RowTitles-Col2 2 6 5 2 3 2 2" xfId="23690"/>
    <cellStyle name="RowTitles-Col2 2 6 5 2 4" xfId="23691"/>
    <cellStyle name="RowTitles-Col2 2 6 5 3" xfId="23692"/>
    <cellStyle name="RowTitles-Col2 2 6 5 3 2" xfId="23693"/>
    <cellStyle name="RowTitles-Col2 2 6 5 3 2 2" xfId="23694"/>
    <cellStyle name="RowTitles-Col2 2 6 5 3 2 3" xfId="23695"/>
    <cellStyle name="RowTitles-Col2 2 6 5 3 3" xfId="23696"/>
    <cellStyle name="RowTitles-Col2 2 6 5 3 3 2" xfId="23697"/>
    <cellStyle name="RowTitles-Col2 2 6 5 3 3 2 2" xfId="23698"/>
    <cellStyle name="RowTitles-Col2 2 6 5 3 4" xfId="23699"/>
    <cellStyle name="RowTitles-Col2 2 6 5 4" xfId="23700"/>
    <cellStyle name="RowTitles-Col2 2 6 5 4 2" xfId="23701"/>
    <cellStyle name="RowTitles-Col2 2 6 5 4 3" xfId="23702"/>
    <cellStyle name="RowTitles-Col2 2 6 5 5" xfId="23703"/>
    <cellStyle name="RowTitles-Col2 2 6 5 5 2" xfId="23704"/>
    <cellStyle name="RowTitles-Col2 2 6 5 5 2 2" xfId="23705"/>
    <cellStyle name="RowTitles-Col2 2 6 5 6" xfId="23706"/>
    <cellStyle name="RowTitles-Col2 2 6 5 6 2" xfId="23707"/>
    <cellStyle name="RowTitles-Col2 2 6 6" xfId="23708"/>
    <cellStyle name="RowTitles-Col2 2 6 6 2" xfId="23709"/>
    <cellStyle name="RowTitles-Col2 2 6 6 2 2" xfId="23710"/>
    <cellStyle name="RowTitles-Col2 2 6 6 2 2 2" xfId="23711"/>
    <cellStyle name="RowTitles-Col2 2 6 6 2 2 3" xfId="23712"/>
    <cellStyle name="RowTitles-Col2 2 6 6 2 3" xfId="23713"/>
    <cellStyle name="RowTitles-Col2 2 6 6 2 3 2" xfId="23714"/>
    <cellStyle name="RowTitles-Col2 2 6 6 2 3 2 2" xfId="23715"/>
    <cellStyle name="RowTitles-Col2 2 6 6 2 4" xfId="23716"/>
    <cellStyle name="RowTitles-Col2 2 6 6 3" xfId="23717"/>
    <cellStyle name="RowTitles-Col2 2 6 6 3 2" xfId="23718"/>
    <cellStyle name="RowTitles-Col2 2 6 6 3 2 2" xfId="23719"/>
    <cellStyle name="RowTitles-Col2 2 6 6 3 2 3" xfId="23720"/>
    <cellStyle name="RowTitles-Col2 2 6 6 3 3" xfId="23721"/>
    <cellStyle name="RowTitles-Col2 2 6 6 3 3 2" xfId="23722"/>
    <cellStyle name="RowTitles-Col2 2 6 6 3 3 2 2" xfId="23723"/>
    <cellStyle name="RowTitles-Col2 2 6 6 3 4" xfId="23724"/>
    <cellStyle name="RowTitles-Col2 2 6 6 4" xfId="23725"/>
    <cellStyle name="RowTitles-Col2 2 6 6 4 2" xfId="23726"/>
    <cellStyle name="RowTitles-Col2 2 6 6 4 3" xfId="23727"/>
    <cellStyle name="RowTitles-Col2 2 6 6 5" xfId="23728"/>
    <cellStyle name="RowTitles-Col2 2 6 6 5 2" xfId="23729"/>
    <cellStyle name="RowTitles-Col2 2 6 6 5 2 2" xfId="23730"/>
    <cellStyle name="RowTitles-Col2 2 6 6 6" xfId="23731"/>
    <cellStyle name="RowTitles-Col2 2 6 6 6 2" xfId="23732"/>
    <cellStyle name="RowTitles-Col2 2 6 7" xfId="23733"/>
    <cellStyle name="RowTitles-Col2 2 6 7 2" xfId="23734"/>
    <cellStyle name="RowTitles-Col2 2 6 7 2 2" xfId="23735"/>
    <cellStyle name="RowTitles-Col2 2 6 7 2 3" xfId="23736"/>
    <cellStyle name="RowTitles-Col2 2 6 7 3" xfId="23737"/>
    <cellStyle name="RowTitles-Col2 2 6 7 3 2" xfId="23738"/>
    <cellStyle name="RowTitles-Col2 2 6 7 3 2 2" xfId="23739"/>
    <cellStyle name="RowTitles-Col2 2 6 7 4" xfId="23740"/>
    <cellStyle name="RowTitles-Col2 2 6 8" xfId="23741"/>
    <cellStyle name="RowTitles-Col2 2 6_STUD aligned by INSTIT" xfId="23742"/>
    <cellStyle name="RowTitles-Col2 2 7" xfId="23743"/>
    <cellStyle name="RowTitles-Col2 2 7 2" xfId="23744"/>
    <cellStyle name="RowTitles-Col2 2 7 2 2" xfId="23745"/>
    <cellStyle name="RowTitles-Col2 2 7 2 2 2" xfId="23746"/>
    <cellStyle name="RowTitles-Col2 2 7 2 2 3" xfId="23747"/>
    <cellStyle name="RowTitles-Col2 2 7 2 3" xfId="23748"/>
    <cellStyle name="RowTitles-Col2 2 7 2 3 2" xfId="23749"/>
    <cellStyle name="RowTitles-Col2 2 7 2 3 2 2" xfId="23750"/>
    <cellStyle name="RowTitles-Col2 2 7 2 4" xfId="23751"/>
    <cellStyle name="RowTitles-Col2 2 7 3" xfId="23752"/>
    <cellStyle name="RowTitles-Col2 2 7 3 2" xfId="23753"/>
    <cellStyle name="RowTitles-Col2 2 7 3 2 2" xfId="23754"/>
    <cellStyle name="RowTitles-Col2 2 7 3 2 3" xfId="23755"/>
    <cellStyle name="RowTitles-Col2 2 7 3 3" xfId="23756"/>
    <cellStyle name="RowTitles-Col2 2 7 3 3 2" xfId="23757"/>
    <cellStyle name="RowTitles-Col2 2 7 3 3 2 2" xfId="23758"/>
    <cellStyle name="RowTitles-Col2 2 7 3 4" xfId="23759"/>
    <cellStyle name="RowTitles-Col2 2 7 3 4 2" xfId="23760"/>
    <cellStyle name="RowTitles-Col2 2 7 4" xfId="23761"/>
    <cellStyle name="RowTitles-Col2 2 7 5" xfId="23762"/>
    <cellStyle name="RowTitles-Col2 2 7 5 2" xfId="23763"/>
    <cellStyle name="RowTitles-Col2 2 7 5 3" xfId="23764"/>
    <cellStyle name="RowTitles-Col2 2 8" xfId="23765"/>
    <cellStyle name="RowTitles-Col2 2 8 2" xfId="23766"/>
    <cellStyle name="RowTitles-Col2 2 8 2 2" xfId="23767"/>
    <cellStyle name="RowTitles-Col2 2 8 2 2 2" xfId="23768"/>
    <cellStyle name="RowTitles-Col2 2 8 2 2 3" xfId="23769"/>
    <cellStyle name="RowTitles-Col2 2 8 2 3" xfId="23770"/>
    <cellStyle name="RowTitles-Col2 2 8 2 3 2" xfId="23771"/>
    <cellStyle name="RowTitles-Col2 2 8 2 3 2 2" xfId="23772"/>
    <cellStyle name="RowTitles-Col2 2 8 2 4" xfId="23773"/>
    <cellStyle name="RowTitles-Col2 2 8 3" xfId="23774"/>
    <cellStyle name="RowTitles-Col2 2 8 3 2" xfId="23775"/>
    <cellStyle name="RowTitles-Col2 2 8 3 2 2" xfId="23776"/>
    <cellStyle name="RowTitles-Col2 2 8 3 2 3" xfId="23777"/>
    <cellStyle name="RowTitles-Col2 2 8 3 3" xfId="23778"/>
    <cellStyle name="RowTitles-Col2 2 8 3 3 2" xfId="23779"/>
    <cellStyle name="RowTitles-Col2 2 8 3 3 2 2" xfId="23780"/>
    <cellStyle name="RowTitles-Col2 2 8 3 4" xfId="23781"/>
    <cellStyle name="RowTitles-Col2 2 8 3 4 2" xfId="23782"/>
    <cellStyle name="RowTitles-Col2 2 8 4" xfId="23783"/>
    <cellStyle name="RowTitles-Col2 2 8 5" xfId="23784"/>
    <cellStyle name="RowTitles-Col2 2 8 5 2" xfId="23785"/>
    <cellStyle name="RowTitles-Col2 2 8 5 2 2" xfId="23786"/>
    <cellStyle name="RowTitles-Col2 2 8 6" xfId="23787"/>
    <cellStyle name="RowTitles-Col2 2 8 6 2" xfId="23788"/>
    <cellStyle name="RowTitles-Col2 2 9" xfId="23789"/>
    <cellStyle name="RowTitles-Col2 2 9 2" xfId="23790"/>
    <cellStyle name="RowTitles-Col2 2 9 2 2" xfId="23791"/>
    <cellStyle name="RowTitles-Col2 2 9 2 2 2" xfId="23792"/>
    <cellStyle name="RowTitles-Col2 2 9 2 2 3" xfId="23793"/>
    <cellStyle name="RowTitles-Col2 2 9 2 3" xfId="23794"/>
    <cellStyle name="RowTitles-Col2 2 9 2 3 2" xfId="23795"/>
    <cellStyle name="RowTitles-Col2 2 9 2 3 2 2" xfId="23796"/>
    <cellStyle name="RowTitles-Col2 2 9 2 4" xfId="23797"/>
    <cellStyle name="RowTitles-Col2 2 9 3" xfId="23798"/>
    <cellStyle name="RowTitles-Col2 2 9 3 2" xfId="23799"/>
    <cellStyle name="RowTitles-Col2 2 9 3 2 2" xfId="23800"/>
    <cellStyle name="RowTitles-Col2 2 9 3 2 3" xfId="23801"/>
    <cellStyle name="RowTitles-Col2 2 9 3 3" xfId="23802"/>
    <cellStyle name="RowTitles-Col2 2 9 3 3 2" xfId="23803"/>
    <cellStyle name="RowTitles-Col2 2 9 3 3 2 2" xfId="23804"/>
    <cellStyle name="RowTitles-Col2 2 9 3 4" xfId="23805"/>
    <cellStyle name="RowTitles-Col2 2 9 3 4 2" xfId="23806"/>
    <cellStyle name="RowTitles-Col2 2 9 4" xfId="23807"/>
    <cellStyle name="RowTitles-Col2 2 9 5" xfId="23808"/>
    <cellStyle name="RowTitles-Col2 2 9 5 2" xfId="23809"/>
    <cellStyle name="RowTitles-Col2 2 9 5 3" xfId="23810"/>
    <cellStyle name="RowTitles-Col2 2 9 6" xfId="23811"/>
    <cellStyle name="RowTitles-Col2 2 9 6 2" xfId="23812"/>
    <cellStyle name="RowTitles-Col2 2 9 6 2 2" xfId="23813"/>
    <cellStyle name="RowTitles-Col2 2 9 7" xfId="23814"/>
    <cellStyle name="RowTitles-Col2 2 9 7 2" xfId="23815"/>
    <cellStyle name="RowTitles-Col2 2_STUD aligned by INSTIT" xfId="23816"/>
    <cellStyle name="RowTitles-Col2 3" xfId="23817"/>
    <cellStyle name="RowTitles-Col2 3 10" xfId="23818"/>
    <cellStyle name="RowTitles-Col2 3 10 2" xfId="23819"/>
    <cellStyle name="RowTitles-Col2 3 10 2 2" xfId="23820"/>
    <cellStyle name="RowTitles-Col2 3 10 2 3" xfId="23821"/>
    <cellStyle name="RowTitles-Col2 3 10 3" xfId="23822"/>
    <cellStyle name="RowTitles-Col2 3 10 3 2" xfId="23823"/>
    <cellStyle name="RowTitles-Col2 3 10 3 2 2" xfId="23824"/>
    <cellStyle name="RowTitles-Col2 3 10 4" xfId="23825"/>
    <cellStyle name="RowTitles-Col2 3 11" xfId="23826"/>
    <cellStyle name="RowTitles-Col2 3 2" xfId="23827"/>
    <cellStyle name="RowTitles-Col2 3 2 2" xfId="23828"/>
    <cellStyle name="RowTitles-Col2 3 2 2 2" xfId="23829"/>
    <cellStyle name="RowTitles-Col2 3 2 2 2 2" xfId="23830"/>
    <cellStyle name="RowTitles-Col2 3 2 2 2 2 2" xfId="23831"/>
    <cellStyle name="RowTitles-Col2 3 2 2 2 2 3" xfId="23832"/>
    <cellStyle name="RowTitles-Col2 3 2 2 2 3" xfId="23833"/>
    <cellStyle name="RowTitles-Col2 3 2 2 2 3 2" xfId="23834"/>
    <cellStyle name="RowTitles-Col2 3 2 2 2 3 2 2" xfId="23835"/>
    <cellStyle name="RowTitles-Col2 3 2 2 2 4" xfId="23836"/>
    <cellStyle name="RowTitles-Col2 3 2 2 3" xfId="23837"/>
    <cellStyle name="RowTitles-Col2 3 2 2 3 2" xfId="23838"/>
    <cellStyle name="RowTitles-Col2 3 2 2 3 2 2" xfId="23839"/>
    <cellStyle name="RowTitles-Col2 3 2 2 3 2 3" xfId="23840"/>
    <cellStyle name="RowTitles-Col2 3 2 2 3 3" xfId="23841"/>
    <cellStyle name="RowTitles-Col2 3 2 2 3 3 2" xfId="23842"/>
    <cellStyle name="RowTitles-Col2 3 2 2 3 3 2 2" xfId="23843"/>
    <cellStyle name="RowTitles-Col2 3 2 2 3 4" xfId="23844"/>
    <cellStyle name="RowTitles-Col2 3 2 2 3 4 2" xfId="23845"/>
    <cellStyle name="RowTitles-Col2 3 2 2 4" xfId="23846"/>
    <cellStyle name="RowTitles-Col2 3 2 3" xfId="23847"/>
    <cellStyle name="RowTitles-Col2 3 2 3 2" xfId="23848"/>
    <cellStyle name="RowTitles-Col2 3 2 3 2 2" xfId="23849"/>
    <cellStyle name="RowTitles-Col2 3 2 3 2 2 2" xfId="23850"/>
    <cellStyle name="RowTitles-Col2 3 2 3 2 2 3" xfId="23851"/>
    <cellStyle name="RowTitles-Col2 3 2 3 2 3" xfId="23852"/>
    <cellStyle name="RowTitles-Col2 3 2 3 2 3 2" xfId="23853"/>
    <cellStyle name="RowTitles-Col2 3 2 3 2 3 2 2" xfId="23854"/>
    <cellStyle name="RowTitles-Col2 3 2 3 2 4" xfId="23855"/>
    <cellStyle name="RowTitles-Col2 3 2 3 3" xfId="23856"/>
    <cellStyle name="RowTitles-Col2 3 2 3 3 2" xfId="23857"/>
    <cellStyle name="RowTitles-Col2 3 2 3 3 2 2" xfId="23858"/>
    <cellStyle name="RowTitles-Col2 3 2 3 3 2 3" xfId="23859"/>
    <cellStyle name="RowTitles-Col2 3 2 3 3 3" xfId="23860"/>
    <cellStyle name="RowTitles-Col2 3 2 3 3 3 2" xfId="23861"/>
    <cellStyle name="RowTitles-Col2 3 2 3 3 3 2 2" xfId="23862"/>
    <cellStyle name="RowTitles-Col2 3 2 3 3 4" xfId="23863"/>
    <cellStyle name="RowTitles-Col2 3 2 3 3 4 2" xfId="23864"/>
    <cellStyle name="RowTitles-Col2 3 2 3 4" xfId="23865"/>
    <cellStyle name="RowTitles-Col2 3 2 3 5" xfId="23866"/>
    <cellStyle name="RowTitles-Col2 3 2 3 5 2" xfId="23867"/>
    <cellStyle name="RowTitles-Col2 3 2 3 5 3" xfId="23868"/>
    <cellStyle name="RowTitles-Col2 3 2 3 6" xfId="23869"/>
    <cellStyle name="RowTitles-Col2 3 2 3 6 2" xfId="23870"/>
    <cellStyle name="RowTitles-Col2 3 2 3 6 2 2" xfId="23871"/>
    <cellStyle name="RowTitles-Col2 3 2 3 7" xfId="23872"/>
    <cellStyle name="RowTitles-Col2 3 2 3 7 2" xfId="23873"/>
    <cellStyle name="RowTitles-Col2 3 2 4" xfId="23874"/>
    <cellStyle name="RowTitles-Col2 3 2 4 2" xfId="23875"/>
    <cellStyle name="RowTitles-Col2 3 2 4 2 2" xfId="23876"/>
    <cellStyle name="RowTitles-Col2 3 2 4 2 2 2" xfId="23877"/>
    <cellStyle name="RowTitles-Col2 3 2 4 2 2 3" xfId="23878"/>
    <cellStyle name="RowTitles-Col2 3 2 4 2 3" xfId="23879"/>
    <cellStyle name="RowTitles-Col2 3 2 4 2 3 2" xfId="23880"/>
    <cellStyle name="RowTitles-Col2 3 2 4 2 3 2 2" xfId="23881"/>
    <cellStyle name="RowTitles-Col2 3 2 4 2 4" xfId="23882"/>
    <cellStyle name="RowTitles-Col2 3 2 4 3" xfId="23883"/>
    <cellStyle name="RowTitles-Col2 3 2 4 3 2" xfId="23884"/>
    <cellStyle name="RowTitles-Col2 3 2 4 3 2 2" xfId="23885"/>
    <cellStyle name="RowTitles-Col2 3 2 4 3 2 3" xfId="23886"/>
    <cellStyle name="RowTitles-Col2 3 2 4 3 3" xfId="23887"/>
    <cellStyle name="RowTitles-Col2 3 2 4 3 3 2" xfId="23888"/>
    <cellStyle name="RowTitles-Col2 3 2 4 3 3 2 2" xfId="23889"/>
    <cellStyle name="RowTitles-Col2 3 2 4 3 4" xfId="23890"/>
    <cellStyle name="RowTitles-Col2 3 2 4 4" xfId="23891"/>
    <cellStyle name="RowTitles-Col2 3 2 4 4 2" xfId="23892"/>
    <cellStyle name="RowTitles-Col2 3 2 4 4 3" xfId="23893"/>
    <cellStyle name="RowTitles-Col2 3 2 4 5" xfId="23894"/>
    <cellStyle name="RowTitles-Col2 3 2 4 5 2" xfId="23895"/>
    <cellStyle name="RowTitles-Col2 3 2 4 5 2 2" xfId="23896"/>
    <cellStyle name="RowTitles-Col2 3 2 4 6" xfId="23897"/>
    <cellStyle name="RowTitles-Col2 3 2 4 6 2" xfId="23898"/>
    <cellStyle name="RowTitles-Col2 3 2 5" xfId="23899"/>
    <cellStyle name="RowTitles-Col2 3 2 5 2" xfId="23900"/>
    <cellStyle name="RowTitles-Col2 3 2 5 2 2" xfId="23901"/>
    <cellStyle name="RowTitles-Col2 3 2 5 2 2 2" xfId="23902"/>
    <cellStyle name="RowTitles-Col2 3 2 5 2 2 3" xfId="23903"/>
    <cellStyle name="RowTitles-Col2 3 2 5 2 3" xfId="23904"/>
    <cellStyle name="RowTitles-Col2 3 2 5 2 3 2" xfId="23905"/>
    <cellStyle name="RowTitles-Col2 3 2 5 2 3 2 2" xfId="23906"/>
    <cellStyle name="RowTitles-Col2 3 2 5 2 4" xfId="23907"/>
    <cellStyle name="RowTitles-Col2 3 2 5 3" xfId="23908"/>
    <cellStyle name="RowTitles-Col2 3 2 5 3 2" xfId="23909"/>
    <cellStyle name="RowTitles-Col2 3 2 5 3 2 2" xfId="23910"/>
    <cellStyle name="RowTitles-Col2 3 2 5 3 2 3" xfId="23911"/>
    <cellStyle name="RowTitles-Col2 3 2 5 3 3" xfId="23912"/>
    <cellStyle name="RowTitles-Col2 3 2 5 3 3 2" xfId="23913"/>
    <cellStyle name="RowTitles-Col2 3 2 5 3 3 2 2" xfId="23914"/>
    <cellStyle name="RowTitles-Col2 3 2 5 3 4" xfId="23915"/>
    <cellStyle name="RowTitles-Col2 3 2 5 4" xfId="23916"/>
    <cellStyle name="RowTitles-Col2 3 2 5 4 2" xfId="23917"/>
    <cellStyle name="RowTitles-Col2 3 2 5 4 3" xfId="23918"/>
    <cellStyle name="RowTitles-Col2 3 2 5 5" xfId="23919"/>
    <cellStyle name="RowTitles-Col2 3 2 5 5 2" xfId="23920"/>
    <cellStyle name="RowTitles-Col2 3 2 5 5 2 2" xfId="23921"/>
    <cellStyle name="RowTitles-Col2 3 2 5 6" xfId="23922"/>
    <cellStyle name="RowTitles-Col2 3 2 5 6 2" xfId="23923"/>
    <cellStyle name="RowTitles-Col2 3 2 6" xfId="23924"/>
    <cellStyle name="RowTitles-Col2 3 2 6 2" xfId="23925"/>
    <cellStyle name="RowTitles-Col2 3 2 6 2 2" xfId="23926"/>
    <cellStyle name="RowTitles-Col2 3 2 6 2 2 2" xfId="23927"/>
    <cellStyle name="RowTitles-Col2 3 2 6 2 2 3" xfId="23928"/>
    <cellStyle name="RowTitles-Col2 3 2 6 2 3" xfId="23929"/>
    <cellStyle name="RowTitles-Col2 3 2 6 2 3 2" xfId="23930"/>
    <cellStyle name="RowTitles-Col2 3 2 6 2 3 2 2" xfId="23931"/>
    <cellStyle name="RowTitles-Col2 3 2 6 2 4" xfId="23932"/>
    <cellStyle name="RowTitles-Col2 3 2 6 3" xfId="23933"/>
    <cellStyle name="RowTitles-Col2 3 2 6 3 2" xfId="23934"/>
    <cellStyle name="RowTitles-Col2 3 2 6 3 2 2" xfId="23935"/>
    <cellStyle name="RowTitles-Col2 3 2 6 3 2 3" xfId="23936"/>
    <cellStyle name="RowTitles-Col2 3 2 6 3 3" xfId="23937"/>
    <cellStyle name="RowTitles-Col2 3 2 6 3 3 2" xfId="23938"/>
    <cellStyle name="RowTitles-Col2 3 2 6 3 3 2 2" xfId="23939"/>
    <cellStyle name="RowTitles-Col2 3 2 6 3 4" xfId="23940"/>
    <cellStyle name="RowTitles-Col2 3 2 6 4" xfId="23941"/>
    <cellStyle name="RowTitles-Col2 3 2 6 4 2" xfId="23942"/>
    <cellStyle name="RowTitles-Col2 3 2 6 4 3" xfId="23943"/>
    <cellStyle name="RowTitles-Col2 3 2 6 5" xfId="23944"/>
    <cellStyle name="RowTitles-Col2 3 2 6 5 2" xfId="23945"/>
    <cellStyle name="RowTitles-Col2 3 2 6 5 2 2" xfId="23946"/>
    <cellStyle name="RowTitles-Col2 3 2 6 6" xfId="23947"/>
    <cellStyle name="RowTitles-Col2 3 2 6 6 2" xfId="23948"/>
    <cellStyle name="RowTitles-Col2 3 2 7" xfId="23949"/>
    <cellStyle name="RowTitles-Col2 3 2 7 2" xfId="23950"/>
    <cellStyle name="RowTitles-Col2 3 2 7 2 2" xfId="23951"/>
    <cellStyle name="RowTitles-Col2 3 2 7 2 3" xfId="23952"/>
    <cellStyle name="RowTitles-Col2 3 2 7 3" xfId="23953"/>
    <cellStyle name="RowTitles-Col2 3 2 7 3 2" xfId="23954"/>
    <cellStyle name="RowTitles-Col2 3 2 7 3 2 2" xfId="23955"/>
    <cellStyle name="RowTitles-Col2 3 2 7 4" xfId="23956"/>
    <cellStyle name="RowTitles-Col2 3 2 8" xfId="23957"/>
    <cellStyle name="RowTitles-Col2 3 2_STUD aligned by INSTIT" xfId="23958"/>
    <cellStyle name="RowTitles-Col2 3 3" xfId="23959"/>
    <cellStyle name="RowTitles-Col2 3 3 2" xfId="23960"/>
    <cellStyle name="RowTitles-Col2 3 3 2 2" xfId="23961"/>
    <cellStyle name="RowTitles-Col2 3 3 2 2 2" xfId="23962"/>
    <cellStyle name="RowTitles-Col2 3 3 2 2 2 2" xfId="23963"/>
    <cellStyle name="RowTitles-Col2 3 3 2 2 2 3" xfId="23964"/>
    <cellStyle name="RowTitles-Col2 3 3 2 2 3" xfId="23965"/>
    <cellStyle name="RowTitles-Col2 3 3 2 2 3 2" xfId="23966"/>
    <cellStyle name="RowTitles-Col2 3 3 2 2 3 2 2" xfId="23967"/>
    <cellStyle name="RowTitles-Col2 3 3 2 2 4" xfId="23968"/>
    <cellStyle name="RowTitles-Col2 3 3 2 3" xfId="23969"/>
    <cellStyle name="RowTitles-Col2 3 3 2 3 2" xfId="23970"/>
    <cellStyle name="RowTitles-Col2 3 3 2 3 2 2" xfId="23971"/>
    <cellStyle name="RowTitles-Col2 3 3 2 3 2 3" xfId="23972"/>
    <cellStyle name="RowTitles-Col2 3 3 2 3 3" xfId="23973"/>
    <cellStyle name="RowTitles-Col2 3 3 2 3 3 2" xfId="23974"/>
    <cellStyle name="RowTitles-Col2 3 3 2 3 3 2 2" xfId="23975"/>
    <cellStyle name="RowTitles-Col2 3 3 2 3 4" xfId="23976"/>
    <cellStyle name="RowTitles-Col2 3 3 2 3 4 2" xfId="23977"/>
    <cellStyle name="RowTitles-Col2 3 3 2 4" xfId="23978"/>
    <cellStyle name="RowTitles-Col2 3 3 2 5" xfId="23979"/>
    <cellStyle name="RowTitles-Col2 3 3 2 5 2" xfId="23980"/>
    <cellStyle name="RowTitles-Col2 3 3 2 5 3" xfId="23981"/>
    <cellStyle name="RowTitles-Col2 3 3 2 6" xfId="23982"/>
    <cellStyle name="RowTitles-Col2 3 3 2 6 2" xfId="23983"/>
    <cellStyle name="RowTitles-Col2 3 3 2 6 2 2" xfId="23984"/>
    <cellStyle name="RowTitles-Col2 3 3 2 7" xfId="23985"/>
    <cellStyle name="RowTitles-Col2 3 3 2 7 2" xfId="23986"/>
    <cellStyle name="RowTitles-Col2 3 3 3" xfId="23987"/>
    <cellStyle name="RowTitles-Col2 3 3 3 2" xfId="23988"/>
    <cellStyle name="RowTitles-Col2 3 3 3 2 2" xfId="23989"/>
    <cellStyle name="RowTitles-Col2 3 3 3 2 2 2" xfId="23990"/>
    <cellStyle name="RowTitles-Col2 3 3 3 2 2 3" xfId="23991"/>
    <cellStyle name="RowTitles-Col2 3 3 3 2 3" xfId="23992"/>
    <cellStyle name="RowTitles-Col2 3 3 3 2 3 2" xfId="23993"/>
    <cellStyle name="RowTitles-Col2 3 3 3 2 3 2 2" xfId="23994"/>
    <cellStyle name="RowTitles-Col2 3 3 3 2 4" xfId="23995"/>
    <cellStyle name="RowTitles-Col2 3 3 3 3" xfId="23996"/>
    <cellStyle name="RowTitles-Col2 3 3 3 3 2" xfId="23997"/>
    <cellStyle name="RowTitles-Col2 3 3 3 3 2 2" xfId="23998"/>
    <cellStyle name="RowTitles-Col2 3 3 3 3 2 3" xfId="23999"/>
    <cellStyle name="RowTitles-Col2 3 3 3 3 3" xfId="24000"/>
    <cellStyle name="RowTitles-Col2 3 3 3 3 3 2" xfId="24001"/>
    <cellStyle name="RowTitles-Col2 3 3 3 3 3 2 2" xfId="24002"/>
    <cellStyle name="RowTitles-Col2 3 3 3 3 4" xfId="24003"/>
    <cellStyle name="RowTitles-Col2 3 3 3 3 4 2" xfId="24004"/>
    <cellStyle name="RowTitles-Col2 3 3 3 4" xfId="24005"/>
    <cellStyle name="RowTitles-Col2 3 3 4" xfId="24006"/>
    <cellStyle name="RowTitles-Col2 3 3 4 2" xfId="24007"/>
    <cellStyle name="RowTitles-Col2 3 3 4 2 2" xfId="24008"/>
    <cellStyle name="RowTitles-Col2 3 3 4 2 2 2" xfId="24009"/>
    <cellStyle name="RowTitles-Col2 3 3 4 2 2 3" xfId="24010"/>
    <cellStyle name="RowTitles-Col2 3 3 4 2 3" xfId="24011"/>
    <cellStyle name="RowTitles-Col2 3 3 4 2 3 2" xfId="24012"/>
    <cellStyle name="RowTitles-Col2 3 3 4 2 3 2 2" xfId="24013"/>
    <cellStyle name="RowTitles-Col2 3 3 4 2 4" xfId="24014"/>
    <cellStyle name="RowTitles-Col2 3 3 4 3" xfId="24015"/>
    <cellStyle name="RowTitles-Col2 3 3 4 3 2" xfId="24016"/>
    <cellStyle name="RowTitles-Col2 3 3 4 3 2 2" xfId="24017"/>
    <cellStyle name="RowTitles-Col2 3 3 4 3 2 3" xfId="24018"/>
    <cellStyle name="RowTitles-Col2 3 3 4 3 3" xfId="24019"/>
    <cellStyle name="RowTitles-Col2 3 3 4 3 3 2" xfId="24020"/>
    <cellStyle name="RowTitles-Col2 3 3 4 3 3 2 2" xfId="24021"/>
    <cellStyle name="RowTitles-Col2 3 3 4 3 4" xfId="24022"/>
    <cellStyle name="RowTitles-Col2 3 3 4 4" xfId="24023"/>
    <cellStyle name="RowTitles-Col2 3 3 4 4 2" xfId="24024"/>
    <cellStyle name="RowTitles-Col2 3 3 4 4 3" xfId="24025"/>
    <cellStyle name="RowTitles-Col2 3 3 4 5" xfId="24026"/>
    <cellStyle name="RowTitles-Col2 3 3 4 5 2" xfId="24027"/>
    <cellStyle name="RowTitles-Col2 3 3 4 5 2 2" xfId="24028"/>
    <cellStyle name="RowTitles-Col2 3 3 4 6" xfId="24029"/>
    <cellStyle name="RowTitles-Col2 3 3 4 6 2" xfId="24030"/>
    <cellStyle name="RowTitles-Col2 3 3 5" xfId="24031"/>
    <cellStyle name="RowTitles-Col2 3 3 5 2" xfId="24032"/>
    <cellStyle name="RowTitles-Col2 3 3 5 2 2" xfId="24033"/>
    <cellStyle name="RowTitles-Col2 3 3 5 2 2 2" xfId="24034"/>
    <cellStyle name="RowTitles-Col2 3 3 5 2 2 3" xfId="24035"/>
    <cellStyle name="RowTitles-Col2 3 3 5 2 3" xfId="24036"/>
    <cellStyle name="RowTitles-Col2 3 3 5 2 3 2" xfId="24037"/>
    <cellStyle name="RowTitles-Col2 3 3 5 2 3 2 2" xfId="24038"/>
    <cellStyle name="RowTitles-Col2 3 3 5 2 4" xfId="24039"/>
    <cellStyle name="RowTitles-Col2 3 3 5 3" xfId="24040"/>
    <cellStyle name="RowTitles-Col2 3 3 5 3 2" xfId="24041"/>
    <cellStyle name="RowTitles-Col2 3 3 5 3 2 2" xfId="24042"/>
    <cellStyle name="RowTitles-Col2 3 3 5 3 2 3" xfId="24043"/>
    <cellStyle name="RowTitles-Col2 3 3 5 3 3" xfId="24044"/>
    <cellStyle name="RowTitles-Col2 3 3 5 3 3 2" xfId="24045"/>
    <cellStyle name="RowTitles-Col2 3 3 5 3 3 2 2" xfId="24046"/>
    <cellStyle name="RowTitles-Col2 3 3 5 3 4" xfId="24047"/>
    <cellStyle name="RowTitles-Col2 3 3 5 4" xfId="24048"/>
    <cellStyle name="RowTitles-Col2 3 3 5 4 2" xfId="24049"/>
    <cellStyle name="RowTitles-Col2 3 3 5 4 3" xfId="24050"/>
    <cellStyle name="RowTitles-Col2 3 3 5 5" xfId="24051"/>
    <cellStyle name="RowTitles-Col2 3 3 5 5 2" xfId="24052"/>
    <cellStyle name="RowTitles-Col2 3 3 5 5 2 2" xfId="24053"/>
    <cellStyle name="RowTitles-Col2 3 3 5 6" xfId="24054"/>
    <cellStyle name="RowTitles-Col2 3 3 5 6 2" xfId="24055"/>
    <cellStyle name="RowTitles-Col2 3 3 6" xfId="24056"/>
    <cellStyle name="RowTitles-Col2 3 3 6 2" xfId="24057"/>
    <cellStyle name="RowTitles-Col2 3 3 6 2 2" xfId="24058"/>
    <cellStyle name="RowTitles-Col2 3 3 6 2 2 2" xfId="24059"/>
    <cellStyle name="RowTitles-Col2 3 3 6 2 2 3" xfId="24060"/>
    <cellStyle name="RowTitles-Col2 3 3 6 2 3" xfId="24061"/>
    <cellStyle name="RowTitles-Col2 3 3 6 2 3 2" xfId="24062"/>
    <cellStyle name="RowTitles-Col2 3 3 6 2 3 2 2" xfId="24063"/>
    <cellStyle name="RowTitles-Col2 3 3 6 2 4" xfId="24064"/>
    <cellStyle name="RowTitles-Col2 3 3 6 3" xfId="24065"/>
    <cellStyle name="RowTitles-Col2 3 3 6 3 2" xfId="24066"/>
    <cellStyle name="RowTitles-Col2 3 3 6 3 2 2" xfId="24067"/>
    <cellStyle name="RowTitles-Col2 3 3 6 3 2 3" xfId="24068"/>
    <cellStyle name="RowTitles-Col2 3 3 6 3 3" xfId="24069"/>
    <cellStyle name="RowTitles-Col2 3 3 6 3 3 2" xfId="24070"/>
    <cellStyle name="RowTitles-Col2 3 3 6 3 3 2 2" xfId="24071"/>
    <cellStyle name="RowTitles-Col2 3 3 6 3 4" xfId="24072"/>
    <cellStyle name="RowTitles-Col2 3 3 6 4" xfId="24073"/>
    <cellStyle name="RowTitles-Col2 3 3 6 4 2" xfId="24074"/>
    <cellStyle name="RowTitles-Col2 3 3 6 4 3" xfId="24075"/>
    <cellStyle name="RowTitles-Col2 3 3 6 5" xfId="24076"/>
    <cellStyle name="RowTitles-Col2 3 3 6 5 2" xfId="24077"/>
    <cellStyle name="RowTitles-Col2 3 3 6 5 2 2" xfId="24078"/>
    <cellStyle name="RowTitles-Col2 3 3 6 6" xfId="24079"/>
    <cellStyle name="RowTitles-Col2 3 3 6 6 2" xfId="24080"/>
    <cellStyle name="RowTitles-Col2 3 3 7" xfId="24081"/>
    <cellStyle name="RowTitles-Col2 3 3 7 2" xfId="24082"/>
    <cellStyle name="RowTitles-Col2 3 3 7 2 2" xfId="24083"/>
    <cellStyle name="RowTitles-Col2 3 3 7 2 3" xfId="24084"/>
    <cellStyle name="RowTitles-Col2 3 3 7 3" xfId="24085"/>
    <cellStyle name="RowTitles-Col2 3 3 7 3 2" xfId="24086"/>
    <cellStyle name="RowTitles-Col2 3 3 7 3 2 2" xfId="24087"/>
    <cellStyle name="RowTitles-Col2 3 3 7 4" xfId="24088"/>
    <cellStyle name="RowTitles-Col2 3 3 8" xfId="24089"/>
    <cellStyle name="RowTitles-Col2 3 3 8 2" xfId="24090"/>
    <cellStyle name="RowTitles-Col2 3 3 8 2 2" xfId="24091"/>
    <cellStyle name="RowTitles-Col2 3 3 8 2 3" xfId="24092"/>
    <cellStyle name="RowTitles-Col2 3 3 8 3" xfId="24093"/>
    <cellStyle name="RowTitles-Col2 3 3 8 3 2" xfId="24094"/>
    <cellStyle name="RowTitles-Col2 3 3 8 3 2 2" xfId="24095"/>
    <cellStyle name="RowTitles-Col2 3 3 8 4" xfId="24096"/>
    <cellStyle name="RowTitles-Col2 3 3_STUD aligned by INSTIT" xfId="24097"/>
    <cellStyle name="RowTitles-Col2 3 4" xfId="24098"/>
    <cellStyle name="RowTitles-Col2 3 4 2" xfId="24099"/>
    <cellStyle name="RowTitles-Col2 3 4 2 2" xfId="24100"/>
    <cellStyle name="RowTitles-Col2 3 4 2 2 2" xfId="24101"/>
    <cellStyle name="RowTitles-Col2 3 4 2 2 2 2" xfId="24102"/>
    <cellStyle name="RowTitles-Col2 3 4 2 2 2 3" xfId="24103"/>
    <cellStyle name="RowTitles-Col2 3 4 2 2 3" xfId="24104"/>
    <cellStyle name="RowTitles-Col2 3 4 2 2 3 2" xfId="24105"/>
    <cellStyle name="RowTitles-Col2 3 4 2 2 3 2 2" xfId="24106"/>
    <cellStyle name="RowTitles-Col2 3 4 2 2 4" xfId="24107"/>
    <cellStyle name="RowTitles-Col2 3 4 2 3" xfId="24108"/>
    <cellStyle name="RowTitles-Col2 3 4 2 3 2" xfId="24109"/>
    <cellStyle name="RowTitles-Col2 3 4 2 3 2 2" xfId="24110"/>
    <cellStyle name="RowTitles-Col2 3 4 2 3 2 3" xfId="24111"/>
    <cellStyle name="RowTitles-Col2 3 4 2 3 3" xfId="24112"/>
    <cellStyle name="RowTitles-Col2 3 4 2 3 3 2" xfId="24113"/>
    <cellStyle name="RowTitles-Col2 3 4 2 3 3 2 2" xfId="24114"/>
    <cellStyle name="RowTitles-Col2 3 4 2 3 4" xfId="24115"/>
    <cellStyle name="RowTitles-Col2 3 4 2 3 4 2" xfId="24116"/>
    <cellStyle name="RowTitles-Col2 3 4 2 4" xfId="24117"/>
    <cellStyle name="RowTitles-Col2 3 4 2 5" xfId="24118"/>
    <cellStyle name="RowTitles-Col2 3 4 2 5 2" xfId="24119"/>
    <cellStyle name="RowTitles-Col2 3 4 2 5 3" xfId="24120"/>
    <cellStyle name="RowTitles-Col2 3 4 3" xfId="24121"/>
    <cellStyle name="RowTitles-Col2 3 4 3 2" xfId="24122"/>
    <cellStyle name="RowTitles-Col2 3 4 3 2 2" xfId="24123"/>
    <cellStyle name="RowTitles-Col2 3 4 3 2 2 2" xfId="24124"/>
    <cellStyle name="RowTitles-Col2 3 4 3 2 2 3" xfId="24125"/>
    <cellStyle name="RowTitles-Col2 3 4 3 2 3" xfId="24126"/>
    <cellStyle name="RowTitles-Col2 3 4 3 2 3 2" xfId="24127"/>
    <cellStyle name="RowTitles-Col2 3 4 3 2 3 2 2" xfId="24128"/>
    <cellStyle name="RowTitles-Col2 3 4 3 2 4" xfId="24129"/>
    <cellStyle name="RowTitles-Col2 3 4 3 3" xfId="24130"/>
    <cellStyle name="RowTitles-Col2 3 4 3 3 2" xfId="24131"/>
    <cellStyle name="RowTitles-Col2 3 4 3 3 2 2" xfId="24132"/>
    <cellStyle name="RowTitles-Col2 3 4 3 3 2 3" xfId="24133"/>
    <cellStyle name="RowTitles-Col2 3 4 3 3 3" xfId="24134"/>
    <cellStyle name="RowTitles-Col2 3 4 3 3 3 2" xfId="24135"/>
    <cellStyle name="RowTitles-Col2 3 4 3 3 3 2 2" xfId="24136"/>
    <cellStyle name="RowTitles-Col2 3 4 3 3 4" xfId="24137"/>
    <cellStyle name="RowTitles-Col2 3 4 3 3 4 2" xfId="24138"/>
    <cellStyle name="RowTitles-Col2 3 4 3 4" xfId="24139"/>
    <cellStyle name="RowTitles-Col2 3 4 3 5" xfId="24140"/>
    <cellStyle name="RowTitles-Col2 3 4 3 5 2" xfId="24141"/>
    <cellStyle name="RowTitles-Col2 3 4 3 5 2 2" xfId="24142"/>
    <cellStyle name="RowTitles-Col2 3 4 3 6" xfId="24143"/>
    <cellStyle name="RowTitles-Col2 3 4 3 6 2" xfId="24144"/>
    <cellStyle name="RowTitles-Col2 3 4 4" xfId="24145"/>
    <cellStyle name="RowTitles-Col2 3 4 4 2" xfId="24146"/>
    <cellStyle name="RowTitles-Col2 3 4 4 2 2" xfId="24147"/>
    <cellStyle name="RowTitles-Col2 3 4 4 2 2 2" xfId="24148"/>
    <cellStyle name="RowTitles-Col2 3 4 4 2 2 3" xfId="24149"/>
    <cellStyle name="RowTitles-Col2 3 4 4 2 3" xfId="24150"/>
    <cellStyle name="RowTitles-Col2 3 4 4 2 3 2" xfId="24151"/>
    <cellStyle name="RowTitles-Col2 3 4 4 2 3 2 2" xfId="24152"/>
    <cellStyle name="RowTitles-Col2 3 4 4 2 4" xfId="24153"/>
    <cellStyle name="RowTitles-Col2 3 4 4 3" xfId="24154"/>
    <cellStyle name="RowTitles-Col2 3 4 4 3 2" xfId="24155"/>
    <cellStyle name="RowTitles-Col2 3 4 4 3 2 2" xfId="24156"/>
    <cellStyle name="RowTitles-Col2 3 4 4 3 2 3" xfId="24157"/>
    <cellStyle name="RowTitles-Col2 3 4 4 3 3" xfId="24158"/>
    <cellStyle name="RowTitles-Col2 3 4 4 3 3 2" xfId="24159"/>
    <cellStyle name="RowTitles-Col2 3 4 4 3 3 2 2" xfId="24160"/>
    <cellStyle name="RowTitles-Col2 3 4 4 3 4" xfId="24161"/>
    <cellStyle name="RowTitles-Col2 3 4 4 3 4 2" xfId="24162"/>
    <cellStyle name="RowTitles-Col2 3 4 4 4" xfId="24163"/>
    <cellStyle name="RowTitles-Col2 3 4 4 5" xfId="24164"/>
    <cellStyle name="RowTitles-Col2 3 4 4 5 2" xfId="24165"/>
    <cellStyle name="RowTitles-Col2 3 4 4 5 3" xfId="24166"/>
    <cellStyle name="RowTitles-Col2 3 4 4 6" xfId="24167"/>
    <cellStyle name="RowTitles-Col2 3 4 4 6 2" xfId="24168"/>
    <cellStyle name="RowTitles-Col2 3 4 4 6 2 2" xfId="24169"/>
    <cellStyle name="RowTitles-Col2 3 4 4 7" xfId="24170"/>
    <cellStyle name="RowTitles-Col2 3 4 4 7 2" xfId="24171"/>
    <cellStyle name="RowTitles-Col2 3 4 5" xfId="24172"/>
    <cellStyle name="RowTitles-Col2 3 4 5 2" xfId="24173"/>
    <cellStyle name="RowTitles-Col2 3 4 5 2 2" xfId="24174"/>
    <cellStyle name="RowTitles-Col2 3 4 5 2 2 2" xfId="24175"/>
    <cellStyle name="RowTitles-Col2 3 4 5 2 2 3" xfId="24176"/>
    <cellStyle name="RowTitles-Col2 3 4 5 2 3" xfId="24177"/>
    <cellStyle name="RowTitles-Col2 3 4 5 2 3 2" xfId="24178"/>
    <cellStyle name="RowTitles-Col2 3 4 5 2 3 2 2" xfId="24179"/>
    <cellStyle name="RowTitles-Col2 3 4 5 2 4" xfId="24180"/>
    <cellStyle name="RowTitles-Col2 3 4 5 3" xfId="24181"/>
    <cellStyle name="RowTitles-Col2 3 4 5 3 2" xfId="24182"/>
    <cellStyle name="RowTitles-Col2 3 4 5 3 2 2" xfId="24183"/>
    <cellStyle name="RowTitles-Col2 3 4 5 3 2 3" xfId="24184"/>
    <cellStyle name="RowTitles-Col2 3 4 5 3 3" xfId="24185"/>
    <cellStyle name="RowTitles-Col2 3 4 5 3 3 2" xfId="24186"/>
    <cellStyle name="RowTitles-Col2 3 4 5 3 3 2 2" xfId="24187"/>
    <cellStyle name="RowTitles-Col2 3 4 5 3 4" xfId="24188"/>
    <cellStyle name="RowTitles-Col2 3 4 5 4" xfId="24189"/>
    <cellStyle name="RowTitles-Col2 3 4 5 4 2" xfId="24190"/>
    <cellStyle name="RowTitles-Col2 3 4 5 4 3" xfId="24191"/>
    <cellStyle name="RowTitles-Col2 3 4 5 5" xfId="24192"/>
    <cellStyle name="RowTitles-Col2 3 4 5 5 2" xfId="24193"/>
    <cellStyle name="RowTitles-Col2 3 4 5 5 2 2" xfId="24194"/>
    <cellStyle name="RowTitles-Col2 3 4 5 6" xfId="24195"/>
    <cellStyle name="RowTitles-Col2 3 4 5 6 2" xfId="24196"/>
    <cellStyle name="RowTitles-Col2 3 4 6" xfId="24197"/>
    <cellStyle name="RowTitles-Col2 3 4 6 2" xfId="24198"/>
    <cellStyle name="RowTitles-Col2 3 4 6 2 2" xfId="24199"/>
    <cellStyle name="RowTitles-Col2 3 4 6 2 2 2" xfId="24200"/>
    <cellStyle name="RowTitles-Col2 3 4 6 2 2 3" xfId="24201"/>
    <cellStyle name="RowTitles-Col2 3 4 6 2 3" xfId="24202"/>
    <cellStyle name="RowTitles-Col2 3 4 6 2 3 2" xfId="24203"/>
    <cellStyle name="RowTitles-Col2 3 4 6 2 3 2 2" xfId="24204"/>
    <cellStyle name="RowTitles-Col2 3 4 6 2 4" xfId="24205"/>
    <cellStyle name="RowTitles-Col2 3 4 6 3" xfId="24206"/>
    <cellStyle name="RowTitles-Col2 3 4 6 3 2" xfId="24207"/>
    <cellStyle name="RowTitles-Col2 3 4 6 3 2 2" xfId="24208"/>
    <cellStyle name="RowTitles-Col2 3 4 6 3 2 3" xfId="24209"/>
    <cellStyle name="RowTitles-Col2 3 4 6 3 3" xfId="24210"/>
    <cellStyle name="RowTitles-Col2 3 4 6 3 3 2" xfId="24211"/>
    <cellStyle name="RowTitles-Col2 3 4 6 3 3 2 2" xfId="24212"/>
    <cellStyle name="RowTitles-Col2 3 4 6 3 4" xfId="24213"/>
    <cellStyle name="RowTitles-Col2 3 4 6 4" xfId="24214"/>
    <cellStyle name="RowTitles-Col2 3 4 6 4 2" xfId="24215"/>
    <cellStyle name="RowTitles-Col2 3 4 6 4 3" xfId="24216"/>
    <cellStyle name="RowTitles-Col2 3 4 6 5" xfId="24217"/>
    <cellStyle name="RowTitles-Col2 3 4 6 5 2" xfId="24218"/>
    <cellStyle name="RowTitles-Col2 3 4 6 5 2 2" xfId="24219"/>
    <cellStyle name="RowTitles-Col2 3 4 6 6" xfId="24220"/>
    <cellStyle name="RowTitles-Col2 3 4 6 6 2" xfId="24221"/>
    <cellStyle name="RowTitles-Col2 3 4 7" xfId="24222"/>
    <cellStyle name="RowTitles-Col2 3 4 7 2" xfId="24223"/>
    <cellStyle name="RowTitles-Col2 3 4 7 2 2" xfId="24224"/>
    <cellStyle name="RowTitles-Col2 3 4 7 2 3" xfId="24225"/>
    <cellStyle name="RowTitles-Col2 3 4 7 3" xfId="24226"/>
    <cellStyle name="RowTitles-Col2 3 4 7 3 2" xfId="24227"/>
    <cellStyle name="RowTitles-Col2 3 4 7 3 2 2" xfId="24228"/>
    <cellStyle name="RowTitles-Col2 3 4 7 4" xfId="24229"/>
    <cellStyle name="RowTitles-Col2 3 4 8" xfId="24230"/>
    <cellStyle name="RowTitles-Col2 3 4_STUD aligned by INSTIT" xfId="24231"/>
    <cellStyle name="RowTitles-Col2 3 5" xfId="24232"/>
    <cellStyle name="RowTitles-Col2 3 5 2" xfId="24233"/>
    <cellStyle name="RowTitles-Col2 3 5 2 2" xfId="24234"/>
    <cellStyle name="RowTitles-Col2 3 5 2 2 2" xfId="24235"/>
    <cellStyle name="RowTitles-Col2 3 5 2 2 3" xfId="24236"/>
    <cellStyle name="RowTitles-Col2 3 5 2 3" xfId="24237"/>
    <cellStyle name="RowTitles-Col2 3 5 2 3 2" xfId="24238"/>
    <cellStyle name="RowTitles-Col2 3 5 2 3 2 2" xfId="24239"/>
    <cellStyle name="RowTitles-Col2 3 5 2 4" xfId="24240"/>
    <cellStyle name="RowTitles-Col2 3 5 3" xfId="24241"/>
    <cellStyle name="RowTitles-Col2 3 5 3 2" xfId="24242"/>
    <cellStyle name="RowTitles-Col2 3 5 3 2 2" xfId="24243"/>
    <cellStyle name="RowTitles-Col2 3 5 3 2 3" xfId="24244"/>
    <cellStyle name="RowTitles-Col2 3 5 3 3" xfId="24245"/>
    <cellStyle name="RowTitles-Col2 3 5 3 3 2" xfId="24246"/>
    <cellStyle name="RowTitles-Col2 3 5 3 3 2 2" xfId="24247"/>
    <cellStyle name="RowTitles-Col2 3 5 3 4" xfId="24248"/>
    <cellStyle name="RowTitles-Col2 3 5 3 4 2" xfId="24249"/>
    <cellStyle name="RowTitles-Col2 3 5 4" xfId="24250"/>
    <cellStyle name="RowTitles-Col2 3 5 5" xfId="24251"/>
    <cellStyle name="RowTitles-Col2 3 5 5 2" xfId="24252"/>
    <cellStyle name="RowTitles-Col2 3 5 5 3" xfId="24253"/>
    <cellStyle name="RowTitles-Col2 3 6" xfId="24254"/>
    <cellStyle name="RowTitles-Col2 3 6 2" xfId="24255"/>
    <cellStyle name="RowTitles-Col2 3 6 2 2" xfId="24256"/>
    <cellStyle name="RowTitles-Col2 3 6 2 2 2" xfId="24257"/>
    <cellStyle name="RowTitles-Col2 3 6 2 2 3" xfId="24258"/>
    <cellStyle name="RowTitles-Col2 3 6 2 3" xfId="24259"/>
    <cellStyle name="RowTitles-Col2 3 6 2 3 2" xfId="24260"/>
    <cellStyle name="RowTitles-Col2 3 6 2 3 2 2" xfId="24261"/>
    <cellStyle name="RowTitles-Col2 3 6 2 4" xfId="24262"/>
    <cellStyle name="RowTitles-Col2 3 6 3" xfId="24263"/>
    <cellStyle name="RowTitles-Col2 3 6 3 2" xfId="24264"/>
    <cellStyle name="RowTitles-Col2 3 6 3 2 2" xfId="24265"/>
    <cellStyle name="RowTitles-Col2 3 6 3 2 3" xfId="24266"/>
    <cellStyle name="RowTitles-Col2 3 6 3 3" xfId="24267"/>
    <cellStyle name="RowTitles-Col2 3 6 3 3 2" xfId="24268"/>
    <cellStyle name="RowTitles-Col2 3 6 3 3 2 2" xfId="24269"/>
    <cellStyle name="RowTitles-Col2 3 6 3 4" xfId="24270"/>
    <cellStyle name="RowTitles-Col2 3 6 3 4 2" xfId="24271"/>
    <cellStyle name="RowTitles-Col2 3 6 4" xfId="24272"/>
    <cellStyle name="RowTitles-Col2 3 6 5" xfId="24273"/>
    <cellStyle name="RowTitles-Col2 3 6 5 2" xfId="24274"/>
    <cellStyle name="RowTitles-Col2 3 6 5 2 2" xfId="24275"/>
    <cellStyle name="RowTitles-Col2 3 6 6" xfId="24276"/>
    <cellStyle name="RowTitles-Col2 3 6 6 2" xfId="24277"/>
    <cellStyle name="RowTitles-Col2 3 7" xfId="24278"/>
    <cellStyle name="RowTitles-Col2 3 7 2" xfId="24279"/>
    <cellStyle name="RowTitles-Col2 3 7 2 2" xfId="24280"/>
    <cellStyle name="RowTitles-Col2 3 7 2 2 2" xfId="24281"/>
    <cellStyle name="RowTitles-Col2 3 7 2 2 3" xfId="24282"/>
    <cellStyle name="RowTitles-Col2 3 7 2 3" xfId="24283"/>
    <cellStyle name="RowTitles-Col2 3 7 2 3 2" xfId="24284"/>
    <cellStyle name="RowTitles-Col2 3 7 2 3 2 2" xfId="24285"/>
    <cellStyle name="RowTitles-Col2 3 7 2 4" xfId="24286"/>
    <cellStyle name="RowTitles-Col2 3 7 3" xfId="24287"/>
    <cellStyle name="RowTitles-Col2 3 7 3 2" xfId="24288"/>
    <cellStyle name="RowTitles-Col2 3 7 3 2 2" xfId="24289"/>
    <cellStyle name="RowTitles-Col2 3 7 3 2 3" xfId="24290"/>
    <cellStyle name="RowTitles-Col2 3 7 3 3" xfId="24291"/>
    <cellStyle name="RowTitles-Col2 3 7 3 3 2" xfId="24292"/>
    <cellStyle name="RowTitles-Col2 3 7 3 3 2 2" xfId="24293"/>
    <cellStyle name="RowTitles-Col2 3 7 3 4" xfId="24294"/>
    <cellStyle name="RowTitles-Col2 3 7 3 4 2" xfId="24295"/>
    <cellStyle name="RowTitles-Col2 3 7 4" xfId="24296"/>
    <cellStyle name="RowTitles-Col2 3 7 5" xfId="24297"/>
    <cellStyle name="RowTitles-Col2 3 7 5 2" xfId="24298"/>
    <cellStyle name="RowTitles-Col2 3 7 5 3" xfId="24299"/>
    <cellStyle name="RowTitles-Col2 3 7 6" xfId="24300"/>
    <cellStyle name="RowTitles-Col2 3 7 6 2" xfId="24301"/>
    <cellStyle name="RowTitles-Col2 3 7 6 2 2" xfId="24302"/>
    <cellStyle name="RowTitles-Col2 3 7 7" xfId="24303"/>
    <cellStyle name="RowTitles-Col2 3 7 7 2" xfId="24304"/>
    <cellStyle name="RowTitles-Col2 3 8" xfId="24305"/>
    <cellStyle name="RowTitles-Col2 3 8 2" xfId="24306"/>
    <cellStyle name="RowTitles-Col2 3 8 2 2" xfId="24307"/>
    <cellStyle name="RowTitles-Col2 3 8 2 2 2" xfId="24308"/>
    <cellStyle name="RowTitles-Col2 3 8 2 2 3" xfId="24309"/>
    <cellStyle name="RowTitles-Col2 3 8 2 3" xfId="24310"/>
    <cellStyle name="RowTitles-Col2 3 8 2 3 2" xfId="24311"/>
    <cellStyle name="RowTitles-Col2 3 8 2 3 2 2" xfId="24312"/>
    <cellStyle name="RowTitles-Col2 3 8 2 4" xfId="24313"/>
    <cellStyle name="RowTitles-Col2 3 8 3" xfId="24314"/>
    <cellStyle name="RowTitles-Col2 3 8 3 2" xfId="24315"/>
    <cellStyle name="RowTitles-Col2 3 8 3 2 2" xfId="24316"/>
    <cellStyle name="RowTitles-Col2 3 8 3 2 3" xfId="24317"/>
    <cellStyle name="RowTitles-Col2 3 8 3 3" xfId="24318"/>
    <cellStyle name="RowTitles-Col2 3 8 3 3 2" xfId="24319"/>
    <cellStyle name="RowTitles-Col2 3 8 3 3 2 2" xfId="24320"/>
    <cellStyle name="RowTitles-Col2 3 8 3 4" xfId="24321"/>
    <cellStyle name="RowTitles-Col2 3 8 4" xfId="24322"/>
    <cellStyle name="RowTitles-Col2 3 8 4 2" xfId="24323"/>
    <cellStyle name="RowTitles-Col2 3 8 4 3" xfId="24324"/>
    <cellStyle name="RowTitles-Col2 3 8 5" xfId="24325"/>
    <cellStyle name="RowTitles-Col2 3 8 5 2" xfId="24326"/>
    <cellStyle name="RowTitles-Col2 3 8 5 2 2" xfId="24327"/>
    <cellStyle name="RowTitles-Col2 3 8 6" xfId="24328"/>
    <cellStyle name="RowTitles-Col2 3 8 6 2" xfId="24329"/>
    <cellStyle name="RowTitles-Col2 3 9" xfId="24330"/>
    <cellStyle name="RowTitles-Col2 3 9 2" xfId="24331"/>
    <cellStyle name="RowTitles-Col2 3 9 2 2" xfId="24332"/>
    <cellStyle name="RowTitles-Col2 3 9 2 2 2" xfId="24333"/>
    <cellStyle name="RowTitles-Col2 3 9 2 2 3" xfId="24334"/>
    <cellStyle name="RowTitles-Col2 3 9 2 3" xfId="24335"/>
    <cellStyle name="RowTitles-Col2 3 9 2 3 2" xfId="24336"/>
    <cellStyle name="RowTitles-Col2 3 9 2 3 2 2" xfId="24337"/>
    <cellStyle name="RowTitles-Col2 3 9 2 4" xfId="24338"/>
    <cellStyle name="RowTitles-Col2 3 9 3" xfId="24339"/>
    <cellStyle name="RowTitles-Col2 3 9 3 2" xfId="24340"/>
    <cellStyle name="RowTitles-Col2 3 9 3 2 2" xfId="24341"/>
    <cellStyle name="RowTitles-Col2 3 9 3 2 3" xfId="24342"/>
    <cellStyle name="RowTitles-Col2 3 9 3 3" xfId="24343"/>
    <cellStyle name="RowTitles-Col2 3 9 3 3 2" xfId="24344"/>
    <cellStyle name="RowTitles-Col2 3 9 3 3 2 2" xfId="24345"/>
    <cellStyle name="RowTitles-Col2 3 9 3 4" xfId="24346"/>
    <cellStyle name="RowTitles-Col2 3 9 4" xfId="24347"/>
    <cellStyle name="RowTitles-Col2 3 9 4 2" xfId="24348"/>
    <cellStyle name="RowTitles-Col2 3 9 4 3" xfId="24349"/>
    <cellStyle name="RowTitles-Col2 3 9 5" xfId="24350"/>
    <cellStyle name="RowTitles-Col2 3 9 5 2" xfId="24351"/>
    <cellStyle name="RowTitles-Col2 3 9 5 2 2" xfId="24352"/>
    <cellStyle name="RowTitles-Col2 3 9 6" xfId="24353"/>
    <cellStyle name="RowTitles-Col2 3 9 6 2" xfId="24354"/>
    <cellStyle name="RowTitles-Col2 3_STUD aligned by INSTIT" xfId="24355"/>
    <cellStyle name="RowTitles-Col2 4" xfId="24356"/>
    <cellStyle name="RowTitles-Col2 4 2" xfId="24357"/>
    <cellStyle name="RowTitles-Col2 4 2 2" xfId="24358"/>
    <cellStyle name="RowTitles-Col2 4 2 2 2" xfId="24359"/>
    <cellStyle name="RowTitles-Col2 4 2 2 2 2" xfId="24360"/>
    <cellStyle name="RowTitles-Col2 4 2 2 2 3" xfId="24361"/>
    <cellStyle name="RowTitles-Col2 4 2 2 3" xfId="24362"/>
    <cellStyle name="RowTitles-Col2 4 2 2 3 2" xfId="24363"/>
    <cellStyle name="RowTitles-Col2 4 2 2 3 2 2" xfId="24364"/>
    <cellStyle name="RowTitles-Col2 4 2 2 4" xfId="24365"/>
    <cellStyle name="RowTitles-Col2 4 2 3" xfId="24366"/>
    <cellStyle name="RowTitles-Col2 4 2 3 2" xfId="24367"/>
    <cellStyle name="RowTitles-Col2 4 2 3 2 2" xfId="24368"/>
    <cellStyle name="RowTitles-Col2 4 2 3 2 3" xfId="24369"/>
    <cellStyle name="RowTitles-Col2 4 2 3 3" xfId="24370"/>
    <cellStyle name="RowTitles-Col2 4 2 3 3 2" xfId="24371"/>
    <cellStyle name="RowTitles-Col2 4 2 3 3 2 2" xfId="24372"/>
    <cellStyle name="RowTitles-Col2 4 2 3 4" xfId="24373"/>
    <cellStyle name="RowTitles-Col2 4 2 3 4 2" xfId="24374"/>
    <cellStyle name="RowTitles-Col2 4 2 4" xfId="24375"/>
    <cellStyle name="RowTitles-Col2 4 3" xfId="24376"/>
    <cellStyle name="RowTitles-Col2 4 3 2" xfId="24377"/>
    <cellStyle name="RowTitles-Col2 4 3 2 2" xfId="24378"/>
    <cellStyle name="RowTitles-Col2 4 3 2 2 2" xfId="24379"/>
    <cellStyle name="RowTitles-Col2 4 3 2 2 3" xfId="24380"/>
    <cellStyle name="RowTitles-Col2 4 3 2 3" xfId="24381"/>
    <cellStyle name="RowTitles-Col2 4 3 2 3 2" xfId="24382"/>
    <cellStyle name="RowTitles-Col2 4 3 2 3 2 2" xfId="24383"/>
    <cellStyle name="RowTitles-Col2 4 3 2 4" xfId="24384"/>
    <cellStyle name="RowTitles-Col2 4 3 3" xfId="24385"/>
    <cellStyle name="RowTitles-Col2 4 3 3 2" xfId="24386"/>
    <cellStyle name="RowTitles-Col2 4 3 3 2 2" xfId="24387"/>
    <cellStyle name="RowTitles-Col2 4 3 3 2 3" xfId="24388"/>
    <cellStyle name="RowTitles-Col2 4 3 3 3" xfId="24389"/>
    <cellStyle name="RowTitles-Col2 4 3 3 3 2" xfId="24390"/>
    <cellStyle name="RowTitles-Col2 4 3 3 3 2 2" xfId="24391"/>
    <cellStyle name="RowTitles-Col2 4 3 3 4" xfId="24392"/>
    <cellStyle name="RowTitles-Col2 4 3 3 4 2" xfId="24393"/>
    <cellStyle name="RowTitles-Col2 4 3 4" xfId="24394"/>
    <cellStyle name="RowTitles-Col2 4 3 5" xfId="24395"/>
    <cellStyle name="RowTitles-Col2 4 3 5 2" xfId="24396"/>
    <cellStyle name="RowTitles-Col2 4 3 5 3" xfId="24397"/>
    <cellStyle name="RowTitles-Col2 4 3 6" xfId="24398"/>
    <cellStyle name="RowTitles-Col2 4 3 6 2" xfId="24399"/>
    <cellStyle name="RowTitles-Col2 4 3 6 2 2" xfId="24400"/>
    <cellStyle name="RowTitles-Col2 4 3 7" xfId="24401"/>
    <cellStyle name="RowTitles-Col2 4 3 7 2" xfId="24402"/>
    <cellStyle name="RowTitles-Col2 4 4" xfId="24403"/>
    <cellStyle name="RowTitles-Col2 4 4 2" xfId="24404"/>
    <cellStyle name="RowTitles-Col2 4 4 2 2" xfId="24405"/>
    <cellStyle name="RowTitles-Col2 4 4 2 2 2" xfId="24406"/>
    <cellStyle name="RowTitles-Col2 4 4 2 2 3" xfId="24407"/>
    <cellStyle name="RowTitles-Col2 4 4 2 3" xfId="24408"/>
    <cellStyle name="RowTitles-Col2 4 4 2 3 2" xfId="24409"/>
    <cellStyle name="RowTitles-Col2 4 4 2 3 2 2" xfId="24410"/>
    <cellStyle name="RowTitles-Col2 4 4 2 4" xfId="24411"/>
    <cellStyle name="RowTitles-Col2 4 4 3" xfId="24412"/>
    <cellStyle name="RowTitles-Col2 4 4 3 2" xfId="24413"/>
    <cellStyle name="RowTitles-Col2 4 4 3 2 2" xfId="24414"/>
    <cellStyle name="RowTitles-Col2 4 4 3 2 3" xfId="24415"/>
    <cellStyle name="RowTitles-Col2 4 4 3 3" xfId="24416"/>
    <cellStyle name="RowTitles-Col2 4 4 3 3 2" xfId="24417"/>
    <cellStyle name="RowTitles-Col2 4 4 3 3 2 2" xfId="24418"/>
    <cellStyle name="RowTitles-Col2 4 4 3 4" xfId="24419"/>
    <cellStyle name="RowTitles-Col2 4 4 4" xfId="24420"/>
    <cellStyle name="RowTitles-Col2 4 4 4 2" xfId="24421"/>
    <cellStyle name="RowTitles-Col2 4 4 4 3" xfId="24422"/>
    <cellStyle name="RowTitles-Col2 4 4 5" xfId="24423"/>
    <cellStyle name="RowTitles-Col2 4 4 5 2" xfId="24424"/>
    <cellStyle name="RowTitles-Col2 4 4 5 2 2" xfId="24425"/>
    <cellStyle name="RowTitles-Col2 4 4 6" xfId="24426"/>
    <cellStyle name="RowTitles-Col2 4 4 6 2" xfId="24427"/>
    <cellStyle name="RowTitles-Col2 4 5" xfId="24428"/>
    <cellStyle name="RowTitles-Col2 4 5 2" xfId="24429"/>
    <cellStyle name="RowTitles-Col2 4 5 2 2" xfId="24430"/>
    <cellStyle name="RowTitles-Col2 4 5 2 2 2" xfId="24431"/>
    <cellStyle name="RowTitles-Col2 4 5 2 2 3" xfId="24432"/>
    <cellStyle name="RowTitles-Col2 4 5 2 3" xfId="24433"/>
    <cellStyle name="RowTitles-Col2 4 5 2 3 2" xfId="24434"/>
    <cellStyle name="RowTitles-Col2 4 5 2 3 2 2" xfId="24435"/>
    <cellStyle name="RowTitles-Col2 4 5 2 4" xfId="24436"/>
    <cellStyle name="RowTitles-Col2 4 5 3" xfId="24437"/>
    <cellStyle name="RowTitles-Col2 4 5 3 2" xfId="24438"/>
    <cellStyle name="RowTitles-Col2 4 5 3 2 2" xfId="24439"/>
    <cellStyle name="RowTitles-Col2 4 5 3 2 3" xfId="24440"/>
    <cellStyle name="RowTitles-Col2 4 5 3 3" xfId="24441"/>
    <cellStyle name="RowTitles-Col2 4 5 3 3 2" xfId="24442"/>
    <cellStyle name="RowTitles-Col2 4 5 3 3 2 2" xfId="24443"/>
    <cellStyle name="RowTitles-Col2 4 5 3 4" xfId="24444"/>
    <cellStyle name="RowTitles-Col2 4 5 4" xfId="24445"/>
    <cellStyle name="RowTitles-Col2 4 5 4 2" xfId="24446"/>
    <cellStyle name="RowTitles-Col2 4 5 4 3" xfId="24447"/>
    <cellStyle name="RowTitles-Col2 4 5 5" xfId="24448"/>
    <cellStyle name="RowTitles-Col2 4 5 5 2" xfId="24449"/>
    <cellStyle name="RowTitles-Col2 4 5 5 2 2" xfId="24450"/>
    <cellStyle name="RowTitles-Col2 4 5 6" xfId="24451"/>
    <cellStyle name="RowTitles-Col2 4 5 6 2" xfId="24452"/>
    <cellStyle name="RowTitles-Col2 4 6" xfId="24453"/>
    <cellStyle name="RowTitles-Col2 4 6 2" xfId="24454"/>
    <cellStyle name="RowTitles-Col2 4 6 2 2" xfId="24455"/>
    <cellStyle name="RowTitles-Col2 4 6 2 2 2" xfId="24456"/>
    <cellStyle name="RowTitles-Col2 4 6 2 2 3" xfId="24457"/>
    <cellStyle name="RowTitles-Col2 4 6 2 3" xfId="24458"/>
    <cellStyle name="RowTitles-Col2 4 6 2 3 2" xfId="24459"/>
    <cellStyle name="RowTitles-Col2 4 6 2 3 2 2" xfId="24460"/>
    <cellStyle name="RowTitles-Col2 4 6 2 4" xfId="24461"/>
    <cellStyle name="RowTitles-Col2 4 6 3" xfId="24462"/>
    <cellStyle name="RowTitles-Col2 4 6 3 2" xfId="24463"/>
    <cellStyle name="RowTitles-Col2 4 6 3 2 2" xfId="24464"/>
    <cellStyle name="RowTitles-Col2 4 6 3 2 3" xfId="24465"/>
    <cellStyle name="RowTitles-Col2 4 6 3 3" xfId="24466"/>
    <cellStyle name="RowTitles-Col2 4 6 3 3 2" xfId="24467"/>
    <cellStyle name="RowTitles-Col2 4 6 3 3 2 2" xfId="24468"/>
    <cellStyle name="RowTitles-Col2 4 6 3 4" xfId="24469"/>
    <cellStyle name="RowTitles-Col2 4 6 4" xfId="24470"/>
    <cellStyle name="RowTitles-Col2 4 6 4 2" xfId="24471"/>
    <cellStyle name="RowTitles-Col2 4 6 4 3" xfId="24472"/>
    <cellStyle name="RowTitles-Col2 4 6 5" xfId="24473"/>
    <cellStyle name="RowTitles-Col2 4 6 5 2" xfId="24474"/>
    <cellStyle name="RowTitles-Col2 4 6 5 2 2" xfId="24475"/>
    <cellStyle name="RowTitles-Col2 4 6 6" xfId="24476"/>
    <cellStyle name="RowTitles-Col2 4 6 6 2" xfId="24477"/>
    <cellStyle name="RowTitles-Col2 4 7" xfId="24478"/>
    <cellStyle name="RowTitles-Col2 4 7 2" xfId="24479"/>
    <cellStyle name="RowTitles-Col2 4 7 2 2" xfId="24480"/>
    <cellStyle name="RowTitles-Col2 4 7 2 3" xfId="24481"/>
    <cellStyle name="RowTitles-Col2 4 7 3" xfId="24482"/>
    <cellStyle name="RowTitles-Col2 4 7 3 2" xfId="24483"/>
    <cellStyle name="RowTitles-Col2 4 7 3 2 2" xfId="24484"/>
    <cellStyle name="RowTitles-Col2 4 7 4" xfId="24485"/>
    <cellStyle name="RowTitles-Col2 4 8" xfId="24486"/>
    <cellStyle name="RowTitles-Col2 4_STUD aligned by INSTIT" xfId="24487"/>
    <cellStyle name="RowTitles-Col2 5" xfId="24488"/>
    <cellStyle name="RowTitles-Col2 5 2" xfId="24489"/>
    <cellStyle name="RowTitles-Col2 5 2 2" xfId="24490"/>
    <cellStyle name="RowTitles-Col2 5 2 2 2" xfId="24491"/>
    <cellStyle name="RowTitles-Col2 5 2 2 2 2" xfId="24492"/>
    <cellStyle name="RowTitles-Col2 5 2 2 2 3" xfId="24493"/>
    <cellStyle name="RowTitles-Col2 5 2 2 3" xfId="24494"/>
    <cellStyle name="RowTitles-Col2 5 2 2 3 2" xfId="24495"/>
    <cellStyle name="RowTitles-Col2 5 2 2 3 2 2" xfId="24496"/>
    <cellStyle name="RowTitles-Col2 5 2 2 4" xfId="24497"/>
    <cellStyle name="RowTitles-Col2 5 2 3" xfId="24498"/>
    <cellStyle name="RowTitles-Col2 5 2 3 2" xfId="24499"/>
    <cellStyle name="RowTitles-Col2 5 2 3 2 2" xfId="24500"/>
    <cellStyle name="RowTitles-Col2 5 2 3 2 3" xfId="24501"/>
    <cellStyle name="RowTitles-Col2 5 2 3 3" xfId="24502"/>
    <cellStyle name="RowTitles-Col2 5 2 3 3 2" xfId="24503"/>
    <cellStyle name="RowTitles-Col2 5 2 3 3 2 2" xfId="24504"/>
    <cellStyle name="RowTitles-Col2 5 2 3 4" xfId="24505"/>
    <cellStyle name="RowTitles-Col2 5 2 3 4 2" xfId="24506"/>
    <cellStyle name="RowTitles-Col2 5 2 4" xfId="24507"/>
    <cellStyle name="RowTitles-Col2 5 2 5" xfId="24508"/>
    <cellStyle name="RowTitles-Col2 5 2 5 2" xfId="24509"/>
    <cellStyle name="RowTitles-Col2 5 2 5 3" xfId="24510"/>
    <cellStyle name="RowTitles-Col2 5 2 6" xfId="24511"/>
    <cellStyle name="RowTitles-Col2 5 2 6 2" xfId="24512"/>
    <cellStyle name="RowTitles-Col2 5 2 6 2 2" xfId="24513"/>
    <cellStyle name="RowTitles-Col2 5 2 7" xfId="24514"/>
    <cellStyle name="RowTitles-Col2 5 2 7 2" xfId="24515"/>
    <cellStyle name="RowTitles-Col2 5 3" xfId="24516"/>
    <cellStyle name="RowTitles-Col2 5 3 2" xfId="24517"/>
    <cellStyle name="RowTitles-Col2 5 3 2 2" xfId="24518"/>
    <cellStyle name="RowTitles-Col2 5 3 2 2 2" xfId="24519"/>
    <cellStyle name="RowTitles-Col2 5 3 2 2 3" xfId="24520"/>
    <cellStyle name="RowTitles-Col2 5 3 2 3" xfId="24521"/>
    <cellStyle name="RowTitles-Col2 5 3 2 3 2" xfId="24522"/>
    <cellStyle name="RowTitles-Col2 5 3 2 3 2 2" xfId="24523"/>
    <cellStyle name="RowTitles-Col2 5 3 2 4" xfId="24524"/>
    <cellStyle name="RowTitles-Col2 5 3 3" xfId="24525"/>
    <cellStyle name="RowTitles-Col2 5 3 3 2" xfId="24526"/>
    <cellStyle name="RowTitles-Col2 5 3 3 2 2" xfId="24527"/>
    <cellStyle name="RowTitles-Col2 5 3 3 2 3" xfId="24528"/>
    <cellStyle name="RowTitles-Col2 5 3 3 3" xfId="24529"/>
    <cellStyle name="RowTitles-Col2 5 3 3 3 2" xfId="24530"/>
    <cellStyle name="RowTitles-Col2 5 3 3 3 2 2" xfId="24531"/>
    <cellStyle name="RowTitles-Col2 5 3 3 4" xfId="24532"/>
    <cellStyle name="RowTitles-Col2 5 3 3 4 2" xfId="24533"/>
    <cellStyle name="RowTitles-Col2 5 3 4" xfId="24534"/>
    <cellStyle name="RowTitles-Col2 5 4" xfId="24535"/>
    <cellStyle name="RowTitles-Col2 5 4 2" xfId="24536"/>
    <cellStyle name="RowTitles-Col2 5 4 2 2" xfId="24537"/>
    <cellStyle name="RowTitles-Col2 5 4 2 2 2" xfId="24538"/>
    <cellStyle name="RowTitles-Col2 5 4 2 2 3" xfId="24539"/>
    <cellStyle name="RowTitles-Col2 5 4 2 3" xfId="24540"/>
    <cellStyle name="RowTitles-Col2 5 4 2 3 2" xfId="24541"/>
    <cellStyle name="RowTitles-Col2 5 4 2 3 2 2" xfId="24542"/>
    <cellStyle name="RowTitles-Col2 5 4 2 4" xfId="24543"/>
    <cellStyle name="RowTitles-Col2 5 4 3" xfId="24544"/>
    <cellStyle name="RowTitles-Col2 5 4 3 2" xfId="24545"/>
    <cellStyle name="RowTitles-Col2 5 4 3 2 2" xfId="24546"/>
    <cellStyle name="RowTitles-Col2 5 4 3 2 3" xfId="24547"/>
    <cellStyle name="RowTitles-Col2 5 4 3 3" xfId="24548"/>
    <cellStyle name="RowTitles-Col2 5 4 3 3 2" xfId="24549"/>
    <cellStyle name="RowTitles-Col2 5 4 3 3 2 2" xfId="24550"/>
    <cellStyle name="RowTitles-Col2 5 4 3 4" xfId="24551"/>
    <cellStyle name="RowTitles-Col2 5 4 4" xfId="24552"/>
    <cellStyle name="RowTitles-Col2 5 4 4 2" xfId="24553"/>
    <cellStyle name="RowTitles-Col2 5 4 4 3" xfId="24554"/>
    <cellStyle name="RowTitles-Col2 5 4 5" xfId="24555"/>
    <cellStyle name="RowTitles-Col2 5 4 5 2" xfId="24556"/>
    <cellStyle name="RowTitles-Col2 5 4 5 2 2" xfId="24557"/>
    <cellStyle name="RowTitles-Col2 5 4 6" xfId="24558"/>
    <cellStyle name="RowTitles-Col2 5 4 6 2" xfId="24559"/>
    <cellStyle name="RowTitles-Col2 5 5" xfId="24560"/>
    <cellStyle name="RowTitles-Col2 5 5 2" xfId="24561"/>
    <cellStyle name="RowTitles-Col2 5 5 2 2" xfId="24562"/>
    <cellStyle name="RowTitles-Col2 5 5 2 2 2" xfId="24563"/>
    <cellStyle name="RowTitles-Col2 5 5 2 2 3" xfId="24564"/>
    <cellStyle name="RowTitles-Col2 5 5 2 3" xfId="24565"/>
    <cellStyle name="RowTitles-Col2 5 5 2 3 2" xfId="24566"/>
    <cellStyle name="RowTitles-Col2 5 5 2 3 2 2" xfId="24567"/>
    <cellStyle name="RowTitles-Col2 5 5 2 4" xfId="24568"/>
    <cellStyle name="RowTitles-Col2 5 5 3" xfId="24569"/>
    <cellStyle name="RowTitles-Col2 5 5 3 2" xfId="24570"/>
    <cellStyle name="RowTitles-Col2 5 5 3 2 2" xfId="24571"/>
    <cellStyle name="RowTitles-Col2 5 5 3 2 3" xfId="24572"/>
    <cellStyle name="RowTitles-Col2 5 5 3 3" xfId="24573"/>
    <cellStyle name="RowTitles-Col2 5 5 3 3 2" xfId="24574"/>
    <cellStyle name="RowTitles-Col2 5 5 3 3 2 2" xfId="24575"/>
    <cellStyle name="RowTitles-Col2 5 5 3 4" xfId="24576"/>
    <cellStyle name="RowTitles-Col2 5 5 4" xfId="24577"/>
    <cellStyle name="RowTitles-Col2 5 5 4 2" xfId="24578"/>
    <cellStyle name="RowTitles-Col2 5 5 4 3" xfId="24579"/>
    <cellStyle name="RowTitles-Col2 5 5 5" xfId="24580"/>
    <cellStyle name="RowTitles-Col2 5 5 5 2" xfId="24581"/>
    <cellStyle name="RowTitles-Col2 5 5 5 2 2" xfId="24582"/>
    <cellStyle name="RowTitles-Col2 5 5 6" xfId="24583"/>
    <cellStyle name="RowTitles-Col2 5 5 6 2" xfId="24584"/>
    <cellStyle name="RowTitles-Col2 5 6" xfId="24585"/>
    <cellStyle name="RowTitles-Col2 5 6 2" xfId="24586"/>
    <cellStyle name="RowTitles-Col2 5 6 2 2" xfId="24587"/>
    <cellStyle name="RowTitles-Col2 5 6 2 2 2" xfId="24588"/>
    <cellStyle name="RowTitles-Col2 5 6 2 2 3" xfId="24589"/>
    <cellStyle name="RowTitles-Col2 5 6 2 3" xfId="24590"/>
    <cellStyle name="RowTitles-Col2 5 6 2 3 2" xfId="24591"/>
    <cellStyle name="RowTitles-Col2 5 6 2 3 2 2" xfId="24592"/>
    <cellStyle name="RowTitles-Col2 5 6 2 4" xfId="24593"/>
    <cellStyle name="RowTitles-Col2 5 6 3" xfId="24594"/>
    <cellStyle name="RowTitles-Col2 5 6 3 2" xfId="24595"/>
    <cellStyle name="RowTitles-Col2 5 6 3 2 2" xfId="24596"/>
    <cellStyle name="RowTitles-Col2 5 6 3 2 3" xfId="24597"/>
    <cellStyle name="RowTitles-Col2 5 6 3 3" xfId="24598"/>
    <cellStyle name="RowTitles-Col2 5 6 3 3 2" xfId="24599"/>
    <cellStyle name="RowTitles-Col2 5 6 3 3 2 2" xfId="24600"/>
    <cellStyle name="RowTitles-Col2 5 6 3 4" xfId="24601"/>
    <cellStyle name="RowTitles-Col2 5 6 4" xfId="24602"/>
    <cellStyle name="RowTitles-Col2 5 6 4 2" xfId="24603"/>
    <cellStyle name="RowTitles-Col2 5 6 4 3" xfId="24604"/>
    <cellStyle name="RowTitles-Col2 5 6 5" xfId="24605"/>
    <cellStyle name="RowTitles-Col2 5 6 5 2" xfId="24606"/>
    <cellStyle name="RowTitles-Col2 5 6 5 2 2" xfId="24607"/>
    <cellStyle name="RowTitles-Col2 5 6 6" xfId="24608"/>
    <cellStyle name="RowTitles-Col2 5 6 6 2" xfId="24609"/>
    <cellStyle name="RowTitles-Col2 5 7" xfId="24610"/>
    <cellStyle name="RowTitles-Col2 5 7 2" xfId="24611"/>
    <cellStyle name="RowTitles-Col2 5 7 2 2" xfId="24612"/>
    <cellStyle name="RowTitles-Col2 5 7 2 3" xfId="24613"/>
    <cellStyle name="RowTitles-Col2 5 7 3" xfId="24614"/>
    <cellStyle name="RowTitles-Col2 5 7 3 2" xfId="24615"/>
    <cellStyle name="RowTitles-Col2 5 7 3 2 2" xfId="24616"/>
    <cellStyle name="RowTitles-Col2 5 7 4" xfId="24617"/>
    <cellStyle name="RowTitles-Col2 5 8" xfId="24618"/>
    <cellStyle name="RowTitles-Col2 5 8 2" xfId="24619"/>
    <cellStyle name="RowTitles-Col2 5 8 2 2" xfId="24620"/>
    <cellStyle name="RowTitles-Col2 5 8 2 3" xfId="24621"/>
    <cellStyle name="RowTitles-Col2 5 8 3" xfId="24622"/>
    <cellStyle name="RowTitles-Col2 5 8 3 2" xfId="24623"/>
    <cellStyle name="RowTitles-Col2 5 8 3 2 2" xfId="24624"/>
    <cellStyle name="RowTitles-Col2 5 8 4" xfId="24625"/>
    <cellStyle name="RowTitles-Col2 5_STUD aligned by INSTIT" xfId="24626"/>
    <cellStyle name="RowTitles-Col2 6" xfId="24627"/>
    <cellStyle name="RowTitles-Col2 6 2" xfId="24628"/>
    <cellStyle name="RowTitles-Col2 6 2 2" xfId="24629"/>
    <cellStyle name="RowTitles-Col2 6 2 2 2" xfId="24630"/>
    <cellStyle name="RowTitles-Col2 6 2 2 2 2" xfId="24631"/>
    <cellStyle name="RowTitles-Col2 6 2 2 2 3" xfId="24632"/>
    <cellStyle name="RowTitles-Col2 6 2 2 3" xfId="24633"/>
    <cellStyle name="RowTitles-Col2 6 2 2 3 2" xfId="24634"/>
    <cellStyle name="RowTitles-Col2 6 2 2 3 2 2" xfId="24635"/>
    <cellStyle name="RowTitles-Col2 6 2 2 4" xfId="24636"/>
    <cellStyle name="RowTitles-Col2 6 2 3" xfId="24637"/>
    <cellStyle name="RowTitles-Col2 6 2 3 2" xfId="24638"/>
    <cellStyle name="RowTitles-Col2 6 2 3 2 2" xfId="24639"/>
    <cellStyle name="RowTitles-Col2 6 2 3 2 3" xfId="24640"/>
    <cellStyle name="RowTitles-Col2 6 2 3 3" xfId="24641"/>
    <cellStyle name="RowTitles-Col2 6 2 3 3 2" xfId="24642"/>
    <cellStyle name="RowTitles-Col2 6 2 3 3 2 2" xfId="24643"/>
    <cellStyle name="RowTitles-Col2 6 2 3 4" xfId="24644"/>
    <cellStyle name="RowTitles-Col2 6 2 3 4 2" xfId="24645"/>
    <cellStyle name="RowTitles-Col2 6 2 4" xfId="24646"/>
    <cellStyle name="RowTitles-Col2 6 2 5" xfId="24647"/>
    <cellStyle name="RowTitles-Col2 6 2 5 2" xfId="24648"/>
    <cellStyle name="RowTitles-Col2 6 2 5 2 2" xfId="24649"/>
    <cellStyle name="RowTitles-Col2 6 2 6" xfId="24650"/>
    <cellStyle name="RowTitles-Col2 6 2 6 2" xfId="24651"/>
    <cellStyle name="RowTitles-Col2 6 3" xfId="24652"/>
    <cellStyle name="RowTitles-Col2 6 3 2" xfId="24653"/>
    <cellStyle name="RowTitles-Col2 6 3 2 2" xfId="24654"/>
    <cellStyle name="RowTitles-Col2 6 3 2 2 2" xfId="24655"/>
    <cellStyle name="RowTitles-Col2 6 3 2 2 3" xfId="24656"/>
    <cellStyle name="RowTitles-Col2 6 3 2 3" xfId="24657"/>
    <cellStyle name="RowTitles-Col2 6 3 2 3 2" xfId="24658"/>
    <cellStyle name="RowTitles-Col2 6 3 2 3 2 2" xfId="24659"/>
    <cellStyle name="RowTitles-Col2 6 3 2 4" xfId="24660"/>
    <cellStyle name="RowTitles-Col2 6 3 3" xfId="24661"/>
    <cellStyle name="RowTitles-Col2 6 3 3 2" xfId="24662"/>
    <cellStyle name="RowTitles-Col2 6 3 3 2 2" xfId="24663"/>
    <cellStyle name="RowTitles-Col2 6 3 3 2 3" xfId="24664"/>
    <cellStyle name="RowTitles-Col2 6 3 3 3" xfId="24665"/>
    <cellStyle name="RowTitles-Col2 6 3 3 3 2" xfId="24666"/>
    <cellStyle name="RowTitles-Col2 6 3 3 3 2 2" xfId="24667"/>
    <cellStyle name="RowTitles-Col2 6 3 3 4" xfId="24668"/>
    <cellStyle name="RowTitles-Col2 6 3 4" xfId="24669"/>
    <cellStyle name="RowTitles-Col2 6 3 4 2" xfId="24670"/>
    <cellStyle name="RowTitles-Col2 6 3 4 3" xfId="24671"/>
    <cellStyle name="RowTitles-Col2 6 4" xfId="24672"/>
    <cellStyle name="RowTitles-Col2 6 4 2" xfId="24673"/>
    <cellStyle name="RowTitles-Col2 6 4 2 2" xfId="24674"/>
    <cellStyle name="RowTitles-Col2 6 4 2 2 2" xfId="24675"/>
    <cellStyle name="RowTitles-Col2 6 4 2 2 3" xfId="24676"/>
    <cellStyle name="RowTitles-Col2 6 4 2 3" xfId="24677"/>
    <cellStyle name="RowTitles-Col2 6 4 2 3 2" xfId="24678"/>
    <cellStyle name="RowTitles-Col2 6 4 2 3 2 2" xfId="24679"/>
    <cellStyle name="RowTitles-Col2 6 4 2 4" xfId="24680"/>
    <cellStyle name="RowTitles-Col2 6 4 3" xfId="24681"/>
    <cellStyle name="RowTitles-Col2 6 4 3 2" xfId="24682"/>
    <cellStyle name="RowTitles-Col2 6 4 3 2 2" xfId="24683"/>
    <cellStyle name="RowTitles-Col2 6 4 3 2 3" xfId="24684"/>
    <cellStyle name="RowTitles-Col2 6 4 3 3" xfId="24685"/>
    <cellStyle name="RowTitles-Col2 6 4 3 3 2" xfId="24686"/>
    <cellStyle name="RowTitles-Col2 6 4 3 3 2 2" xfId="24687"/>
    <cellStyle name="RowTitles-Col2 6 4 3 4" xfId="24688"/>
    <cellStyle name="RowTitles-Col2 6 4 4" xfId="24689"/>
    <cellStyle name="RowTitles-Col2 6 4 4 2" xfId="24690"/>
    <cellStyle name="RowTitles-Col2 6 4 4 3" xfId="24691"/>
    <cellStyle name="RowTitles-Col2 6 4 5" xfId="24692"/>
    <cellStyle name="RowTitles-Col2 6 4 5 2" xfId="24693"/>
    <cellStyle name="RowTitles-Col2 6 4 5 2 2" xfId="24694"/>
    <cellStyle name="RowTitles-Col2 6 4 6" xfId="24695"/>
    <cellStyle name="RowTitles-Col2 6 4 6 2" xfId="24696"/>
    <cellStyle name="RowTitles-Col2 6 5" xfId="24697"/>
    <cellStyle name="RowTitles-Col2 6 5 2" xfId="24698"/>
    <cellStyle name="RowTitles-Col2 6 5 2 2" xfId="24699"/>
    <cellStyle name="RowTitles-Col2 6 5 2 2 2" xfId="24700"/>
    <cellStyle name="RowTitles-Col2 6 5 2 2 3" xfId="24701"/>
    <cellStyle name="RowTitles-Col2 6 5 2 3" xfId="24702"/>
    <cellStyle name="RowTitles-Col2 6 5 2 3 2" xfId="24703"/>
    <cellStyle name="RowTitles-Col2 6 5 2 3 2 2" xfId="24704"/>
    <cellStyle name="RowTitles-Col2 6 5 2 4" xfId="24705"/>
    <cellStyle name="RowTitles-Col2 6 5 3" xfId="24706"/>
    <cellStyle name="RowTitles-Col2 6 5 3 2" xfId="24707"/>
    <cellStyle name="RowTitles-Col2 6 5 3 2 2" xfId="24708"/>
    <cellStyle name="RowTitles-Col2 6 5 3 2 3" xfId="24709"/>
    <cellStyle name="RowTitles-Col2 6 5 3 3" xfId="24710"/>
    <cellStyle name="RowTitles-Col2 6 5 3 3 2" xfId="24711"/>
    <cellStyle name="RowTitles-Col2 6 5 3 3 2 2" xfId="24712"/>
    <cellStyle name="RowTitles-Col2 6 5 3 4" xfId="24713"/>
    <cellStyle name="RowTitles-Col2 6 5 4" xfId="24714"/>
    <cellStyle name="RowTitles-Col2 6 5 4 2" xfId="24715"/>
    <cellStyle name="RowTitles-Col2 6 5 4 3" xfId="24716"/>
    <cellStyle name="RowTitles-Col2 6 5 5" xfId="24717"/>
    <cellStyle name="RowTitles-Col2 6 5 5 2" xfId="24718"/>
    <cellStyle name="RowTitles-Col2 6 5 5 2 2" xfId="24719"/>
    <cellStyle name="RowTitles-Col2 6 5 6" xfId="24720"/>
    <cellStyle name="RowTitles-Col2 6 5 6 2" xfId="24721"/>
    <cellStyle name="RowTitles-Col2 6 6" xfId="24722"/>
    <cellStyle name="RowTitles-Col2 6 6 2" xfId="24723"/>
    <cellStyle name="RowTitles-Col2 6 6 2 2" xfId="24724"/>
    <cellStyle name="RowTitles-Col2 6 6 2 2 2" xfId="24725"/>
    <cellStyle name="RowTitles-Col2 6 6 2 2 3" xfId="24726"/>
    <cellStyle name="RowTitles-Col2 6 6 2 3" xfId="24727"/>
    <cellStyle name="RowTitles-Col2 6 6 2 3 2" xfId="24728"/>
    <cellStyle name="RowTitles-Col2 6 6 2 3 2 2" xfId="24729"/>
    <cellStyle name="RowTitles-Col2 6 6 2 4" xfId="24730"/>
    <cellStyle name="RowTitles-Col2 6 6 3" xfId="24731"/>
    <cellStyle name="RowTitles-Col2 6 6 3 2" xfId="24732"/>
    <cellStyle name="RowTitles-Col2 6 6 3 2 2" xfId="24733"/>
    <cellStyle name="RowTitles-Col2 6 6 3 2 3" xfId="24734"/>
    <cellStyle name="RowTitles-Col2 6 6 3 3" xfId="24735"/>
    <cellStyle name="RowTitles-Col2 6 6 3 3 2" xfId="24736"/>
    <cellStyle name="RowTitles-Col2 6 6 3 3 2 2" xfId="24737"/>
    <cellStyle name="RowTitles-Col2 6 6 3 4" xfId="24738"/>
    <cellStyle name="RowTitles-Col2 6 6 4" xfId="24739"/>
    <cellStyle name="RowTitles-Col2 6 6 4 2" xfId="24740"/>
    <cellStyle name="RowTitles-Col2 6 6 4 3" xfId="24741"/>
    <cellStyle name="RowTitles-Col2 6 6 5" xfId="24742"/>
    <cellStyle name="RowTitles-Col2 6 6 5 2" xfId="24743"/>
    <cellStyle name="RowTitles-Col2 6 6 5 2 2" xfId="24744"/>
    <cellStyle name="RowTitles-Col2 6 6 6" xfId="24745"/>
    <cellStyle name="RowTitles-Col2 6 6 6 2" xfId="24746"/>
    <cellStyle name="RowTitles-Col2 6 7" xfId="24747"/>
    <cellStyle name="RowTitles-Col2 6 7 2" xfId="24748"/>
    <cellStyle name="RowTitles-Col2 6 7 2 2" xfId="24749"/>
    <cellStyle name="RowTitles-Col2 6 7 2 3" xfId="24750"/>
    <cellStyle name="RowTitles-Col2 6 7 3" xfId="24751"/>
    <cellStyle name="RowTitles-Col2 6 7 3 2" xfId="24752"/>
    <cellStyle name="RowTitles-Col2 6 7 3 2 2" xfId="24753"/>
    <cellStyle name="RowTitles-Col2 6 7 4" xfId="24754"/>
    <cellStyle name="RowTitles-Col2 6 8" xfId="24755"/>
    <cellStyle name="RowTitles-Col2 6 8 2" xfId="24756"/>
    <cellStyle name="RowTitles-Col2 6 8 2 2" xfId="24757"/>
    <cellStyle name="RowTitles-Col2 6 8 2 3" xfId="24758"/>
    <cellStyle name="RowTitles-Col2 6 8 3" xfId="24759"/>
    <cellStyle name="RowTitles-Col2 6 8 3 2" xfId="24760"/>
    <cellStyle name="RowTitles-Col2 6 8 3 2 2" xfId="24761"/>
    <cellStyle name="RowTitles-Col2 6 8 4" xfId="24762"/>
    <cellStyle name="RowTitles-Col2 6_STUD aligned by INSTIT" xfId="24763"/>
    <cellStyle name="RowTitles-Col2 7" xfId="24764"/>
    <cellStyle name="RowTitles-Col2 7 2" xfId="24765"/>
    <cellStyle name="RowTitles-Col2 7 2 2" xfId="24766"/>
    <cellStyle name="RowTitles-Col2 7 2 2 2" xfId="24767"/>
    <cellStyle name="RowTitles-Col2 7 2 2 3" xfId="24768"/>
    <cellStyle name="RowTitles-Col2 7 2 3" xfId="24769"/>
    <cellStyle name="RowTitles-Col2 7 2 3 2" xfId="24770"/>
    <cellStyle name="RowTitles-Col2 7 2 3 2 2" xfId="24771"/>
    <cellStyle name="RowTitles-Col2 7 2 4" xfId="24772"/>
    <cellStyle name="RowTitles-Col2 7 3" xfId="24773"/>
    <cellStyle name="RowTitles-Col2 7 3 2" xfId="24774"/>
    <cellStyle name="RowTitles-Col2 7 3 2 2" xfId="24775"/>
    <cellStyle name="RowTitles-Col2 7 3 2 3" xfId="24776"/>
    <cellStyle name="RowTitles-Col2 7 3 3" xfId="24777"/>
    <cellStyle name="RowTitles-Col2 7 3 3 2" xfId="24778"/>
    <cellStyle name="RowTitles-Col2 7 3 3 2 2" xfId="24779"/>
    <cellStyle name="RowTitles-Col2 7 3 4" xfId="24780"/>
    <cellStyle name="RowTitles-Col2 7 3 4 2" xfId="24781"/>
    <cellStyle name="RowTitles-Col2 7 4" xfId="24782"/>
    <cellStyle name="RowTitles-Col2 7 5" xfId="24783"/>
    <cellStyle name="RowTitles-Col2 7 5 2" xfId="24784"/>
    <cellStyle name="RowTitles-Col2 7 5 3" xfId="24785"/>
    <cellStyle name="RowTitles-Col2 8" xfId="24786"/>
    <cellStyle name="RowTitles-Col2 8 2" xfId="24787"/>
    <cellStyle name="RowTitles-Col2 8 2 2" xfId="24788"/>
    <cellStyle name="RowTitles-Col2 8 2 2 2" xfId="24789"/>
    <cellStyle name="RowTitles-Col2 8 2 2 3" xfId="24790"/>
    <cellStyle name="RowTitles-Col2 8 2 3" xfId="24791"/>
    <cellStyle name="RowTitles-Col2 8 2 3 2" xfId="24792"/>
    <cellStyle name="RowTitles-Col2 8 2 3 2 2" xfId="24793"/>
    <cellStyle name="RowTitles-Col2 8 2 4" xfId="24794"/>
    <cellStyle name="RowTitles-Col2 8 3" xfId="24795"/>
    <cellStyle name="RowTitles-Col2 8 3 2" xfId="24796"/>
    <cellStyle name="RowTitles-Col2 8 3 2 2" xfId="24797"/>
    <cellStyle name="RowTitles-Col2 8 3 2 3" xfId="24798"/>
    <cellStyle name="RowTitles-Col2 8 3 3" xfId="24799"/>
    <cellStyle name="RowTitles-Col2 8 3 3 2" xfId="24800"/>
    <cellStyle name="RowTitles-Col2 8 3 3 2 2" xfId="24801"/>
    <cellStyle name="RowTitles-Col2 8 3 4" xfId="24802"/>
    <cellStyle name="RowTitles-Col2 8 3 4 2" xfId="24803"/>
    <cellStyle name="RowTitles-Col2 8 4" xfId="24804"/>
    <cellStyle name="RowTitles-Col2 8 5" xfId="24805"/>
    <cellStyle name="RowTitles-Col2 8 5 2" xfId="24806"/>
    <cellStyle name="RowTitles-Col2 8 5 2 2" xfId="24807"/>
    <cellStyle name="RowTitles-Col2 8 6" xfId="24808"/>
    <cellStyle name="RowTitles-Col2 8 6 2" xfId="24809"/>
    <cellStyle name="RowTitles-Col2 9" xfId="24810"/>
    <cellStyle name="RowTitles-Col2 9 2" xfId="24811"/>
    <cellStyle name="RowTitles-Col2 9 2 2" xfId="24812"/>
    <cellStyle name="RowTitles-Col2 9 2 2 2" xfId="24813"/>
    <cellStyle name="RowTitles-Col2 9 2 2 3" xfId="24814"/>
    <cellStyle name="RowTitles-Col2 9 2 3" xfId="24815"/>
    <cellStyle name="RowTitles-Col2 9 2 3 2" xfId="24816"/>
    <cellStyle name="RowTitles-Col2 9 2 3 2 2" xfId="24817"/>
    <cellStyle name="RowTitles-Col2 9 2 4" xfId="24818"/>
    <cellStyle name="RowTitles-Col2 9 3" xfId="24819"/>
    <cellStyle name="RowTitles-Col2 9 3 2" xfId="24820"/>
    <cellStyle name="RowTitles-Col2 9 3 2 2" xfId="24821"/>
    <cellStyle name="RowTitles-Col2 9 3 2 3" xfId="24822"/>
    <cellStyle name="RowTitles-Col2 9 3 3" xfId="24823"/>
    <cellStyle name="RowTitles-Col2 9 3 3 2" xfId="24824"/>
    <cellStyle name="RowTitles-Col2 9 3 3 2 2" xfId="24825"/>
    <cellStyle name="RowTitles-Col2 9 3 4" xfId="24826"/>
    <cellStyle name="RowTitles-Col2 9 3 4 2" xfId="24827"/>
    <cellStyle name="RowTitles-Col2 9 4" xfId="24828"/>
    <cellStyle name="RowTitles-Col2 9 5" xfId="24829"/>
    <cellStyle name="RowTitles-Col2 9 5 2" xfId="24830"/>
    <cellStyle name="RowTitles-Col2 9 5 3" xfId="24831"/>
    <cellStyle name="RowTitles-Col2 9 6" xfId="24832"/>
    <cellStyle name="RowTitles-Col2 9 6 2" xfId="24833"/>
    <cellStyle name="RowTitles-Col2 9 6 2 2" xfId="24834"/>
    <cellStyle name="RowTitles-Col2 9 7" xfId="24835"/>
    <cellStyle name="RowTitles-Col2 9 7 2" xfId="24836"/>
    <cellStyle name="RowTitles-Col2_STUD aligned by INSTIT" xfId="24837"/>
    <cellStyle name="RowTitles-Detail" xfId="11"/>
    <cellStyle name="RowTitles-Detail 10" xfId="24838"/>
    <cellStyle name="RowTitles-Detail 10 2" xfId="24839"/>
    <cellStyle name="RowTitles-Detail 10 2 2" xfId="24840"/>
    <cellStyle name="RowTitles-Detail 10 2 2 2" xfId="24841"/>
    <cellStyle name="RowTitles-Detail 10 2 2 2 2" xfId="24842"/>
    <cellStyle name="RowTitles-Detail 10 2 2 3" xfId="24843"/>
    <cellStyle name="RowTitles-Detail 10 2 3" xfId="24844"/>
    <cellStyle name="RowTitles-Detail 10 2 3 2" xfId="24845"/>
    <cellStyle name="RowTitles-Detail 10 2 3 2 2" xfId="24846"/>
    <cellStyle name="RowTitles-Detail 10 2 4" xfId="24847"/>
    <cellStyle name="RowTitles-Detail 10 2 4 2" xfId="24848"/>
    <cellStyle name="RowTitles-Detail 10 2 5" xfId="24849"/>
    <cellStyle name="RowTitles-Detail 10 3" xfId="24850"/>
    <cellStyle name="RowTitles-Detail 10 3 2" xfId="24851"/>
    <cellStyle name="RowTitles-Detail 10 3 2 2" xfId="24852"/>
    <cellStyle name="RowTitles-Detail 10 3 2 2 2" xfId="24853"/>
    <cellStyle name="RowTitles-Detail 10 3 2 3" xfId="24854"/>
    <cellStyle name="RowTitles-Detail 10 3 3" xfId="24855"/>
    <cellStyle name="RowTitles-Detail 10 3 3 2" xfId="24856"/>
    <cellStyle name="RowTitles-Detail 10 3 3 2 2" xfId="24857"/>
    <cellStyle name="RowTitles-Detail 10 3 4" xfId="24858"/>
    <cellStyle name="RowTitles-Detail 10 3 4 2" xfId="24859"/>
    <cellStyle name="RowTitles-Detail 10 3 5" xfId="24860"/>
    <cellStyle name="RowTitles-Detail 10 4" xfId="24861"/>
    <cellStyle name="RowTitles-Detail 10 4 2" xfId="24862"/>
    <cellStyle name="RowTitles-Detail 10 4 2 2" xfId="24863"/>
    <cellStyle name="RowTitles-Detail 10 4 3" xfId="24864"/>
    <cellStyle name="RowTitles-Detail 10 5" xfId="24865"/>
    <cellStyle name="RowTitles-Detail 10 5 2" xfId="24866"/>
    <cellStyle name="RowTitles-Detail 10 5 2 2" xfId="24867"/>
    <cellStyle name="RowTitles-Detail 10 6" xfId="24868"/>
    <cellStyle name="RowTitles-Detail 10 6 2" xfId="24869"/>
    <cellStyle name="RowTitles-Detail 10 7" xfId="24870"/>
    <cellStyle name="RowTitles-Detail 11" xfId="24871"/>
    <cellStyle name="RowTitles-Detail 11 2" xfId="24872"/>
    <cellStyle name="RowTitles-Detail 11 2 2" xfId="24873"/>
    <cellStyle name="RowTitles-Detail 11 2 2 2" xfId="24874"/>
    <cellStyle name="RowTitles-Detail 11 2 2 2 2" xfId="24875"/>
    <cellStyle name="RowTitles-Detail 11 2 2 3" xfId="24876"/>
    <cellStyle name="RowTitles-Detail 11 2 3" xfId="24877"/>
    <cellStyle name="RowTitles-Detail 11 2 3 2" xfId="24878"/>
    <cellStyle name="RowTitles-Detail 11 2 3 2 2" xfId="24879"/>
    <cellStyle name="RowTitles-Detail 11 2 4" xfId="24880"/>
    <cellStyle name="RowTitles-Detail 11 2 4 2" xfId="24881"/>
    <cellStyle name="RowTitles-Detail 11 2 5" xfId="24882"/>
    <cellStyle name="RowTitles-Detail 11 3" xfId="24883"/>
    <cellStyle name="RowTitles-Detail 11 3 2" xfId="24884"/>
    <cellStyle name="RowTitles-Detail 11 3 2 2" xfId="24885"/>
    <cellStyle name="RowTitles-Detail 11 3 2 2 2" xfId="24886"/>
    <cellStyle name="RowTitles-Detail 11 3 2 3" xfId="24887"/>
    <cellStyle name="RowTitles-Detail 11 3 3" xfId="24888"/>
    <cellStyle name="RowTitles-Detail 11 3 3 2" xfId="24889"/>
    <cellStyle name="RowTitles-Detail 11 3 3 2 2" xfId="24890"/>
    <cellStyle name="RowTitles-Detail 11 3 4" xfId="24891"/>
    <cellStyle name="RowTitles-Detail 11 3 4 2" xfId="24892"/>
    <cellStyle name="RowTitles-Detail 11 3 5" xfId="24893"/>
    <cellStyle name="RowTitles-Detail 11 4" xfId="24894"/>
    <cellStyle name="RowTitles-Detail 11 4 2" xfId="24895"/>
    <cellStyle name="RowTitles-Detail 11 4 2 2" xfId="24896"/>
    <cellStyle name="RowTitles-Detail 11 4 3" xfId="24897"/>
    <cellStyle name="RowTitles-Detail 11 5" xfId="24898"/>
    <cellStyle name="RowTitles-Detail 11 5 2" xfId="24899"/>
    <cellStyle name="RowTitles-Detail 11 5 2 2" xfId="24900"/>
    <cellStyle name="RowTitles-Detail 11 6" xfId="24901"/>
    <cellStyle name="RowTitles-Detail 11 6 2" xfId="24902"/>
    <cellStyle name="RowTitles-Detail 11 7" xfId="24903"/>
    <cellStyle name="RowTitles-Detail 12" xfId="24904"/>
    <cellStyle name="RowTitles-Detail 12 2" xfId="24905"/>
    <cellStyle name="RowTitles-Detail 12 2 2" xfId="24906"/>
    <cellStyle name="RowTitles-Detail 12 2 2 2" xfId="24907"/>
    <cellStyle name="RowTitles-Detail 12 2 2 2 2" xfId="24908"/>
    <cellStyle name="RowTitles-Detail 12 2 2 3" xfId="24909"/>
    <cellStyle name="RowTitles-Detail 12 2 3" xfId="24910"/>
    <cellStyle name="RowTitles-Detail 12 2 3 2" xfId="24911"/>
    <cellStyle name="RowTitles-Detail 12 2 3 2 2" xfId="24912"/>
    <cellStyle name="RowTitles-Detail 12 2 4" xfId="24913"/>
    <cellStyle name="RowTitles-Detail 12 2 4 2" xfId="24914"/>
    <cellStyle name="RowTitles-Detail 12 2 5" xfId="24915"/>
    <cellStyle name="RowTitles-Detail 12 3" xfId="24916"/>
    <cellStyle name="RowTitles-Detail 12 3 2" xfId="24917"/>
    <cellStyle name="RowTitles-Detail 12 3 2 2" xfId="24918"/>
    <cellStyle name="RowTitles-Detail 12 3 2 2 2" xfId="24919"/>
    <cellStyle name="RowTitles-Detail 12 3 2 3" xfId="24920"/>
    <cellStyle name="RowTitles-Detail 12 3 3" xfId="24921"/>
    <cellStyle name="RowTitles-Detail 12 3 3 2" xfId="24922"/>
    <cellStyle name="RowTitles-Detail 12 3 3 2 2" xfId="24923"/>
    <cellStyle name="RowTitles-Detail 12 3 4" xfId="24924"/>
    <cellStyle name="RowTitles-Detail 12 3 4 2" xfId="24925"/>
    <cellStyle name="RowTitles-Detail 12 3 5" xfId="24926"/>
    <cellStyle name="RowTitles-Detail 12 4" xfId="24927"/>
    <cellStyle name="RowTitles-Detail 12 4 2" xfId="24928"/>
    <cellStyle name="RowTitles-Detail 12 4 2 2" xfId="24929"/>
    <cellStyle name="RowTitles-Detail 12 4 3" xfId="24930"/>
    <cellStyle name="RowTitles-Detail 12 5" xfId="24931"/>
    <cellStyle name="RowTitles-Detail 12 5 2" xfId="24932"/>
    <cellStyle name="RowTitles-Detail 12 5 2 2" xfId="24933"/>
    <cellStyle name="RowTitles-Detail 12 6" xfId="24934"/>
    <cellStyle name="RowTitles-Detail 12 6 2" xfId="24935"/>
    <cellStyle name="RowTitles-Detail 12 7" xfId="24936"/>
    <cellStyle name="RowTitles-Detail 13" xfId="24937"/>
    <cellStyle name="RowTitles-Detail 13 2" xfId="24938"/>
    <cellStyle name="RowTitles-Detail 13 2 2" xfId="24939"/>
    <cellStyle name="RowTitles-Detail 13 2 2 2" xfId="24940"/>
    <cellStyle name="RowTitles-Detail 13 2 3" xfId="24941"/>
    <cellStyle name="RowTitles-Detail 13 3" xfId="24942"/>
    <cellStyle name="RowTitles-Detail 13 3 2" xfId="24943"/>
    <cellStyle name="RowTitles-Detail 13 3 2 2" xfId="24944"/>
    <cellStyle name="RowTitles-Detail 13 4" xfId="24945"/>
    <cellStyle name="RowTitles-Detail 13 4 2" xfId="24946"/>
    <cellStyle name="RowTitles-Detail 13 5" xfId="24947"/>
    <cellStyle name="RowTitles-Detail 14" xfId="24948"/>
    <cellStyle name="RowTitles-Detail 14 2" xfId="24949"/>
    <cellStyle name="RowTitles-Detail 14 2 2" xfId="24950"/>
    <cellStyle name="RowTitles-Detail 15" xfId="24951"/>
    <cellStyle name="RowTitles-Detail 15 2" xfId="24952"/>
    <cellStyle name="RowTitles-Detail 15 2 2" xfId="24953"/>
    <cellStyle name="RowTitles-Detail 16" xfId="24954"/>
    <cellStyle name="RowTitles-Detail 17" xfId="24955"/>
    <cellStyle name="RowTitles-Detail 2" xfId="16"/>
    <cellStyle name="RowTitles-Detail 2 10" xfId="24956"/>
    <cellStyle name="RowTitles-Detail 2 10 2" xfId="24957"/>
    <cellStyle name="RowTitles-Detail 2 10 2 2" xfId="24958"/>
    <cellStyle name="RowTitles-Detail 2 10 2 2 2" xfId="24959"/>
    <cellStyle name="RowTitles-Detail 2 10 2 2 2 2" xfId="24960"/>
    <cellStyle name="RowTitles-Detail 2 10 2 2 3" xfId="24961"/>
    <cellStyle name="RowTitles-Detail 2 10 2 3" xfId="24962"/>
    <cellStyle name="RowTitles-Detail 2 10 2 3 2" xfId="24963"/>
    <cellStyle name="RowTitles-Detail 2 10 2 3 2 2" xfId="24964"/>
    <cellStyle name="RowTitles-Detail 2 10 2 4" xfId="24965"/>
    <cellStyle name="RowTitles-Detail 2 10 2 4 2" xfId="24966"/>
    <cellStyle name="RowTitles-Detail 2 10 2 5" xfId="24967"/>
    <cellStyle name="RowTitles-Detail 2 10 3" xfId="24968"/>
    <cellStyle name="RowTitles-Detail 2 10 3 2" xfId="24969"/>
    <cellStyle name="RowTitles-Detail 2 10 3 2 2" xfId="24970"/>
    <cellStyle name="RowTitles-Detail 2 10 3 2 2 2" xfId="24971"/>
    <cellStyle name="RowTitles-Detail 2 10 3 2 3" xfId="24972"/>
    <cellStyle name="RowTitles-Detail 2 10 3 3" xfId="24973"/>
    <cellStyle name="RowTitles-Detail 2 10 3 3 2" xfId="24974"/>
    <cellStyle name="RowTitles-Detail 2 10 3 3 2 2" xfId="24975"/>
    <cellStyle name="RowTitles-Detail 2 10 3 4" xfId="24976"/>
    <cellStyle name="RowTitles-Detail 2 10 3 4 2" xfId="24977"/>
    <cellStyle name="RowTitles-Detail 2 10 3 5" xfId="24978"/>
    <cellStyle name="RowTitles-Detail 2 10 4" xfId="24979"/>
    <cellStyle name="RowTitles-Detail 2 10 4 2" xfId="24980"/>
    <cellStyle name="RowTitles-Detail 2 10 5" xfId="24981"/>
    <cellStyle name="RowTitles-Detail 2 10 5 2" xfId="24982"/>
    <cellStyle name="RowTitles-Detail 2 10 5 2 2" xfId="24983"/>
    <cellStyle name="RowTitles-Detail 2 10 5 3" xfId="24984"/>
    <cellStyle name="RowTitles-Detail 2 10 6" xfId="24985"/>
    <cellStyle name="RowTitles-Detail 2 10 6 2" xfId="24986"/>
    <cellStyle name="RowTitles-Detail 2 10 6 2 2" xfId="24987"/>
    <cellStyle name="RowTitles-Detail 2 10 7" xfId="24988"/>
    <cellStyle name="RowTitles-Detail 2 10 7 2" xfId="24989"/>
    <cellStyle name="RowTitles-Detail 2 10 8" xfId="24990"/>
    <cellStyle name="RowTitles-Detail 2 11" xfId="24991"/>
    <cellStyle name="RowTitles-Detail 2 11 2" xfId="24992"/>
    <cellStyle name="RowTitles-Detail 2 11 2 2" xfId="24993"/>
    <cellStyle name="RowTitles-Detail 2 11 2 2 2" xfId="24994"/>
    <cellStyle name="RowTitles-Detail 2 11 2 2 2 2" xfId="24995"/>
    <cellStyle name="RowTitles-Detail 2 11 2 2 3" xfId="24996"/>
    <cellStyle name="RowTitles-Detail 2 11 2 3" xfId="24997"/>
    <cellStyle name="RowTitles-Detail 2 11 2 3 2" xfId="24998"/>
    <cellStyle name="RowTitles-Detail 2 11 2 3 2 2" xfId="24999"/>
    <cellStyle name="RowTitles-Detail 2 11 2 4" xfId="25000"/>
    <cellStyle name="RowTitles-Detail 2 11 2 4 2" xfId="25001"/>
    <cellStyle name="RowTitles-Detail 2 11 2 5" xfId="25002"/>
    <cellStyle name="RowTitles-Detail 2 11 3" xfId="25003"/>
    <cellStyle name="RowTitles-Detail 2 11 3 2" xfId="25004"/>
    <cellStyle name="RowTitles-Detail 2 11 3 2 2" xfId="25005"/>
    <cellStyle name="RowTitles-Detail 2 11 3 2 2 2" xfId="25006"/>
    <cellStyle name="RowTitles-Detail 2 11 3 2 3" xfId="25007"/>
    <cellStyle name="RowTitles-Detail 2 11 3 3" xfId="25008"/>
    <cellStyle name="RowTitles-Detail 2 11 3 3 2" xfId="25009"/>
    <cellStyle name="RowTitles-Detail 2 11 3 3 2 2" xfId="25010"/>
    <cellStyle name="RowTitles-Detail 2 11 3 4" xfId="25011"/>
    <cellStyle name="RowTitles-Detail 2 11 3 4 2" xfId="25012"/>
    <cellStyle name="RowTitles-Detail 2 11 3 5" xfId="25013"/>
    <cellStyle name="RowTitles-Detail 2 11 4" xfId="25014"/>
    <cellStyle name="RowTitles-Detail 2 11 4 2" xfId="25015"/>
    <cellStyle name="RowTitles-Detail 2 11 4 2 2" xfId="25016"/>
    <cellStyle name="RowTitles-Detail 2 11 4 3" xfId="25017"/>
    <cellStyle name="RowTitles-Detail 2 11 5" xfId="25018"/>
    <cellStyle name="RowTitles-Detail 2 11 5 2" xfId="25019"/>
    <cellStyle name="RowTitles-Detail 2 11 5 2 2" xfId="25020"/>
    <cellStyle name="RowTitles-Detail 2 11 6" xfId="25021"/>
    <cellStyle name="RowTitles-Detail 2 11 6 2" xfId="25022"/>
    <cellStyle name="RowTitles-Detail 2 11 7" xfId="25023"/>
    <cellStyle name="RowTitles-Detail 2 12" xfId="25024"/>
    <cellStyle name="RowTitles-Detail 2 12 2" xfId="25025"/>
    <cellStyle name="RowTitles-Detail 2 12 2 2" xfId="25026"/>
    <cellStyle name="RowTitles-Detail 2 12 2 2 2" xfId="25027"/>
    <cellStyle name="RowTitles-Detail 2 12 2 2 2 2" xfId="25028"/>
    <cellStyle name="RowTitles-Detail 2 12 2 2 3" xfId="25029"/>
    <cellStyle name="RowTitles-Detail 2 12 2 3" xfId="25030"/>
    <cellStyle name="RowTitles-Detail 2 12 2 3 2" xfId="25031"/>
    <cellStyle name="RowTitles-Detail 2 12 2 3 2 2" xfId="25032"/>
    <cellStyle name="RowTitles-Detail 2 12 2 4" xfId="25033"/>
    <cellStyle name="RowTitles-Detail 2 12 2 4 2" xfId="25034"/>
    <cellStyle name="RowTitles-Detail 2 12 2 5" xfId="25035"/>
    <cellStyle name="RowTitles-Detail 2 12 3" xfId="25036"/>
    <cellStyle name="RowTitles-Detail 2 12 3 2" xfId="25037"/>
    <cellStyle name="RowTitles-Detail 2 12 3 2 2" xfId="25038"/>
    <cellStyle name="RowTitles-Detail 2 12 3 2 2 2" xfId="25039"/>
    <cellStyle name="RowTitles-Detail 2 12 3 2 3" xfId="25040"/>
    <cellStyle name="RowTitles-Detail 2 12 3 3" xfId="25041"/>
    <cellStyle name="RowTitles-Detail 2 12 3 3 2" xfId="25042"/>
    <cellStyle name="RowTitles-Detail 2 12 3 3 2 2" xfId="25043"/>
    <cellStyle name="RowTitles-Detail 2 12 3 4" xfId="25044"/>
    <cellStyle name="RowTitles-Detail 2 12 3 4 2" xfId="25045"/>
    <cellStyle name="RowTitles-Detail 2 12 3 5" xfId="25046"/>
    <cellStyle name="RowTitles-Detail 2 12 4" xfId="25047"/>
    <cellStyle name="RowTitles-Detail 2 12 4 2" xfId="25048"/>
    <cellStyle name="RowTitles-Detail 2 12 4 2 2" xfId="25049"/>
    <cellStyle name="RowTitles-Detail 2 12 4 3" xfId="25050"/>
    <cellStyle name="RowTitles-Detail 2 12 5" xfId="25051"/>
    <cellStyle name="RowTitles-Detail 2 12 5 2" xfId="25052"/>
    <cellStyle name="RowTitles-Detail 2 12 5 2 2" xfId="25053"/>
    <cellStyle name="RowTitles-Detail 2 12 6" xfId="25054"/>
    <cellStyle name="RowTitles-Detail 2 12 6 2" xfId="25055"/>
    <cellStyle name="RowTitles-Detail 2 12 7" xfId="25056"/>
    <cellStyle name="RowTitles-Detail 2 13" xfId="25057"/>
    <cellStyle name="RowTitles-Detail 2 13 2" xfId="25058"/>
    <cellStyle name="RowTitles-Detail 2 13 2 2" xfId="25059"/>
    <cellStyle name="RowTitles-Detail 2 13 2 2 2" xfId="25060"/>
    <cellStyle name="RowTitles-Detail 2 13 2 3" xfId="25061"/>
    <cellStyle name="RowTitles-Detail 2 13 3" xfId="25062"/>
    <cellStyle name="RowTitles-Detail 2 13 3 2" xfId="25063"/>
    <cellStyle name="RowTitles-Detail 2 13 3 2 2" xfId="25064"/>
    <cellStyle name="RowTitles-Detail 2 13 4" xfId="25065"/>
    <cellStyle name="RowTitles-Detail 2 13 4 2" xfId="25066"/>
    <cellStyle name="RowTitles-Detail 2 13 5" xfId="25067"/>
    <cellStyle name="RowTitles-Detail 2 14" xfId="25068"/>
    <cellStyle name="RowTitles-Detail 2 14 2" xfId="25069"/>
    <cellStyle name="RowTitles-Detail 2 14 2 2" xfId="25070"/>
    <cellStyle name="RowTitles-Detail 2 15" xfId="25071"/>
    <cellStyle name="RowTitles-Detail 2 15 2" xfId="25072"/>
    <cellStyle name="RowTitles-Detail 2 16" xfId="25073"/>
    <cellStyle name="RowTitles-Detail 2 16 2" xfId="25074"/>
    <cellStyle name="RowTitles-Detail 2 16 2 2" xfId="25075"/>
    <cellStyle name="RowTitles-Detail 2 17" xfId="25076"/>
    <cellStyle name="RowTitles-Detail 2 2" xfId="98"/>
    <cellStyle name="RowTitles-Detail 2 2 10" xfId="25077"/>
    <cellStyle name="RowTitles-Detail 2 2 10 2" xfId="25078"/>
    <cellStyle name="RowTitles-Detail 2 2 10 2 2" xfId="25079"/>
    <cellStyle name="RowTitles-Detail 2 2 10 2 2 2" xfId="25080"/>
    <cellStyle name="RowTitles-Detail 2 2 10 2 2 2 2" xfId="25081"/>
    <cellStyle name="RowTitles-Detail 2 2 10 2 2 3" xfId="25082"/>
    <cellStyle name="RowTitles-Detail 2 2 10 2 3" xfId="25083"/>
    <cellStyle name="RowTitles-Detail 2 2 10 2 3 2" xfId="25084"/>
    <cellStyle name="RowTitles-Detail 2 2 10 2 3 2 2" xfId="25085"/>
    <cellStyle name="RowTitles-Detail 2 2 10 2 4" xfId="25086"/>
    <cellStyle name="RowTitles-Detail 2 2 10 2 4 2" xfId="25087"/>
    <cellStyle name="RowTitles-Detail 2 2 10 2 5" xfId="25088"/>
    <cellStyle name="RowTitles-Detail 2 2 10 3" xfId="25089"/>
    <cellStyle name="RowTitles-Detail 2 2 10 3 2" xfId="25090"/>
    <cellStyle name="RowTitles-Detail 2 2 10 3 2 2" xfId="25091"/>
    <cellStyle name="RowTitles-Detail 2 2 10 3 2 2 2" xfId="25092"/>
    <cellStyle name="RowTitles-Detail 2 2 10 3 2 3" xfId="25093"/>
    <cellStyle name="RowTitles-Detail 2 2 10 3 3" xfId="25094"/>
    <cellStyle name="RowTitles-Detail 2 2 10 3 3 2" xfId="25095"/>
    <cellStyle name="RowTitles-Detail 2 2 10 3 3 2 2" xfId="25096"/>
    <cellStyle name="RowTitles-Detail 2 2 10 3 4" xfId="25097"/>
    <cellStyle name="RowTitles-Detail 2 2 10 3 4 2" xfId="25098"/>
    <cellStyle name="RowTitles-Detail 2 2 10 3 5" xfId="25099"/>
    <cellStyle name="RowTitles-Detail 2 2 10 4" xfId="25100"/>
    <cellStyle name="RowTitles-Detail 2 2 10 4 2" xfId="25101"/>
    <cellStyle name="RowTitles-Detail 2 2 10 4 2 2" xfId="25102"/>
    <cellStyle name="RowTitles-Detail 2 2 10 4 3" xfId="25103"/>
    <cellStyle name="RowTitles-Detail 2 2 10 5" xfId="25104"/>
    <cellStyle name="RowTitles-Detail 2 2 10 5 2" xfId="25105"/>
    <cellStyle name="RowTitles-Detail 2 2 10 5 2 2" xfId="25106"/>
    <cellStyle name="RowTitles-Detail 2 2 10 6" xfId="25107"/>
    <cellStyle name="RowTitles-Detail 2 2 10 6 2" xfId="25108"/>
    <cellStyle name="RowTitles-Detail 2 2 10 7" xfId="25109"/>
    <cellStyle name="RowTitles-Detail 2 2 11" xfId="25110"/>
    <cellStyle name="RowTitles-Detail 2 2 11 2" xfId="25111"/>
    <cellStyle name="RowTitles-Detail 2 2 11 2 2" xfId="25112"/>
    <cellStyle name="RowTitles-Detail 2 2 11 2 2 2" xfId="25113"/>
    <cellStyle name="RowTitles-Detail 2 2 11 2 2 2 2" xfId="25114"/>
    <cellStyle name="RowTitles-Detail 2 2 11 2 2 3" xfId="25115"/>
    <cellStyle name="RowTitles-Detail 2 2 11 2 3" xfId="25116"/>
    <cellStyle name="RowTitles-Detail 2 2 11 2 3 2" xfId="25117"/>
    <cellStyle name="RowTitles-Detail 2 2 11 2 3 2 2" xfId="25118"/>
    <cellStyle name="RowTitles-Detail 2 2 11 2 4" xfId="25119"/>
    <cellStyle name="RowTitles-Detail 2 2 11 2 4 2" xfId="25120"/>
    <cellStyle name="RowTitles-Detail 2 2 11 2 5" xfId="25121"/>
    <cellStyle name="RowTitles-Detail 2 2 11 3" xfId="25122"/>
    <cellStyle name="RowTitles-Detail 2 2 11 3 2" xfId="25123"/>
    <cellStyle name="RowTitles-Detail 2 2 11 3 2 2" xfId="25124"/>
    <cellStyle name="RowTitles-Detail 2 2 11 3 2 2 2" xfId="25125"/>
    <cellStyle name="RowTitles-Detail 2 2 11 3 2 3" xfId="25126"/>
    <cellStyle name="RowTitles-Detail 2 2 11 3 3" xfId="25127"/>
    <cellStyle name="RowTitles-Detail 2 2 11 3 3 2" xfId="25128"/>
    <cellStyle name="RowTitles-Detail 2 2 11 3 3 2 2" xfId="25129"/>
    <cellStyle name="RowTitles-Detail 2 2 11 3 4" xfId="25130"/>
    <cellStyle name="RowTitles-Detail 2 2 11 3 4 2" xfId="25131"/>
    <cellStyle name="RowTitles-Detail 2 2 11 3 5" xfId="25132"/>
    <cellStyle name="RowTitles-Detail 2 2 11 4" xfId="25133"/>
    <cellStyle name="RowTitles-Detail 2 2 11 4 2" xfId="25134"/>
    <cellStyle name="RowTitles-Detail 2 2 11 4 2 2" xfId="25135"/>
    <cellStyle name="RowTitles-Detail 2 2 11 4 3" xfId="25136"/>
    <cellStyle name="RowTitles-Detail 2 2 11 5" xfId="25137"/>
    <cellStyle name="RowTitles-Detail 2 2 11 5 2" xfId="25138"/>
    <cellStyle name="RowTitles-Detail 2 2 11 5 2 2" xfId="25139"/>
    <cellStyle name="RowTitles-Detail 2 2 11 6" xfId="25140"/>
    <cellStyle name="RowTitles-Detail 2 2 11 6 2" xfId="25141"/>
    <cellStyle name="RowTitles-Detail 2 2 11 7" xfId="25142"/>
    <cellStyle name="RowTitles-Detail 2 2 12" xfId="25143"/>
    <cellStyle name="RowTitles-Detail 2 2 12 2" xfId="25144"/>
    <cellStyle name="RowTitles-Detail 2 2 12 2 2" xfId="25145"/>
    <cellStyle name="RowTitles-Detail 2 2 12 2 2 2" xfId="25146"/>
    <cellStyle name="RowTitles-Detail 2 2 12 2 3" xfId="25147"/>
    <cellStyle name="RowTitles-Detail 2 2 12 3" xfId="25148"/>
    <cellStyle name="RowTitles-Detail 2 2 12 3 2" xfId="25149"/>
    <cellStyle name="RowTitles-Detail 2 2 12 3 2 2" xfId="25150"/>
    <cellStyle name="RowTitles-Detail 2 2 12 4" xfId="25151"/>
    <cellStyle name="RowTitles-Detail 2 2 12 4 2" xfId="25152"/>
    <cellStyle name="RowTitles-Detail 2 2 12 5" xfId="25153"/>
    <cellStyle name="RowTitles-Detail 2 2 13" xfId="25154"/>
    <cellStyle name="RowTitles-Detail 2 2 13 2" xfId="25155"/>
    <cellStyle name="RowTitles-Detail 2 2 13 2 2" xfId="25156"/>
    <cellStyle name="RowTitles-Detail 2 2 14" xfId="25157"/>
    <cellStyle name="RowTitles-Detail 2 2 14 2" xfId="25158"/>
    <cellStyle name="RowTitles-Detail 2 2 15" xfId="25159"/>
    <cellStyle name="RowTitles-Detail 2 2 15 2" xfId="25160"/>
    <cellStyle name="RowTitles-Detail 2 2 15 2 2" xfId="25161"/>
    <cellStyle name="RowTitles-Detail 2 2 16" xfId="25162"/>
    <cellStyle name="RowTitles-Detail 2 2 17" xfId="25163"/>
    <cellStyle name="RowTitles-Detail 2 2 2" xfId="25164"/>
    <cellStyle name="RowTitles-Detail 2 2 2 10" xfId="25165"/>
    <cellStyle name="RowTitles-Detail 2 2 2 10 2" xfId="25166"/>
    <cellStyle name="RowTitles-Detail 2 2 2 10 2 2" xfId="25167"/>
    <cellStyle name="RowTitles-Detail 2 2 2 10 2 2 2" xfId="25168"/>
    <cellStyle name="RowTitles-Detail 2 2 2 10 2 2 2 2" xfId="25169"/>
    <cellStyle name="RowTitles-Detail 2 2 2 10 2 2 3" xfId="25170"/>
    <cellStyle name="RowTitles-Detail 2 2 2 10 2 3" xfId="25171"/>
    <cellStyle name="RowTitles-Detail 2 2 2 10 2 3 2" xfId="25172"/>
    <cellStyle name="RowTitles-Detail 2 2 2 10 2 3 2 2" xfId="25173"/>
    <cellStyle name="RowTitles-Detail 2 2 2 10 2 4" xfId="25174"/>
    <cellStyle name="RowTitles-Detail 2 2 2 10 2 4 2" xfId="25175"/>
    <cellStyle name="RowTitles-Detail 2 2 2 10 2 5" xfId="25176"/>
    <cellStyle name="RowTitles-Detail 2 2 2 10 3" xfId="25177"/>
    <cellStyle name="RowTitles-Detail 2 2 2 10 3 2" xfId="25178"/>
    <cellStyle name="RowTitles-Detail 2 2 2 10 3 2 2" xfId="25179"/>
    <cellStyle name="RowTitles-Detail 2 2 2 10 3 2 2 2" xfId="25180"/>
    <cellStyle name="RowTitles-Detail 2 2 2 10 3 2 3" xfId="25181"/>
    <cellStyle name="RowTitles-Detail 2 2 2 10 3 3" xfId="25182"/>
    <cellStyle name="RowTitles-Detail 2 2 2 10 3 3 2" xfId="25183"/>
    <cellStyle name="RowTitles-Detail 2 2 2 10 3 3 2 2" xfId="25184"/>
    <cellStyle name="RowTitles-Detail 2 2 2 10 3 4" xfId="25185"/>
    <cellStyle name="RowTitles-Detail 2 2 2 10 3 4 2" xfId="25186"/>
    <cellStyle name="RowTitles-Detail 2 2 2 10 3 5" xfId="25187"/>
    <cellStyle name="RowTitles-Detail 2 2 2 10 4" xfId="25188"/>
    <cellStyle name="RowTitles-Detail 2 2 2 10 4 2" xfId="25189"/>
    <cellStyle name="RowTitles-Detail 2 2 2 10 4 2 2" xfId="25190"/>
    <cellStyle name="RowTitles-Detail 2 2 2 10 4 3" xfId="25191"/>
    <cellStyle name="RowTitles-Detail 2 2 2 10 5" xfId="25192"/>
    <cellStyle name="RowTitles-Detail 2 2 2 10 5 2" xfId="25193"/>
    <cellStyle name="RowTitles-Detail 2 2 2 10 5 2 2" xfId="25194"/>
    <cellStyle name="RowTitles-Detail 2 2 2 10 6" xfId="25195"/>
    <cellStyle name="RowTitles-Detail 2 2 2 10 6 2" xfId="25196"/>
    <cellStyle name="RowTitles-Detail 2 2 2 10 7" xfId="25197"/>
    <cellStyle name="RowTitles-Detail 2 2 2 11" xfId="25198"/>
    <cellStyle name="RowTitles-Detail 2 2 2 11 2" xfId="25199"/>
    <cellStyle name="RowTitles-Detail 2 2 2 11 2 2" xfId="25200"/>
    <cellStyle name="RowTitles-Detail 2 2 2 11 2 2 2" xfId="25201"/>
    <cellStyle name="RowTitles-Detail 2 2 2 11 2 3" xfId="25202"/>
    <cellStyle name="RowTitles-Detail 2 2 2 11 3" xfId="25203"/>
    <cellStyle name="RowTitles-Detail 2 2 2 11 3 2" xfId="25204"/>
    <cellStyle name="RowTitles-Detail 2 2 2 11 3 2 2" xfId="25205"/>
    <cellStyle name="RowTitles-Detail 2 2 2 11 4" xfId="25206"/>
    <cellStyle name="RowTitles-Detail 2 2 2 11 4 2" xfId="25207"/>
    <cellStyle name="RowTitles-Detail 2 2 2 11 5" xfId="25208"/>
    <cellStyle name="RowTitles-Detail 2 2 2 12" xfId="25209"/>
    <cellStyle name="RowTitles-Detail 2 2 2 12 2" xfId="25210"/>
    <cellStyle name="RowTitles-Detail 2 2 2 13" xfId="25211"/>
    <cellStyle name="RowTitles-Detail 2 2 2 13 2" xfId="25212"/>
    <cellStyle name="RowTitles-Detail 2 2 2 13 2 2" xfId="25213"/>
    <cellStyle name="RowTitles-Detail 2 2 2 2" xfId="25214"/>
    <cellStyle name="RowTitles-Detail 2 2 2 2 10" xfId="25215"/>
    <cellStyle name="RowTitles-Detail 2 2 2 2 10 2" xfId="25216"/>
    <cellStyle name="RowTitles-Detail 2 2 2 2 10 2 2" xfId="25217"/>
    <cellStyle name="RowTitles-Detail 2 2 2 2 10 2 2 2" xfId="25218"/>
    <cellStyle name="RowTitles-Detail 2 2 2 2 10 2 3" xfId="25219"/>
    <cellStyle name="RowTitles-Detail 2 2 2 2 10 3" xfId="25220"/>
    <cellStyle name="RowTitles-Detail 2 2 2 2 10 3 2" xfId="25221"/>
    <cellStyle name="RowTitles-Detail 2 2 2 2 10 3 2 2" xfId="25222"/>
    <cellStyle name="RowTitles-Detail 2 2 2 2 10 4" xfId="25223"/>
    <cellStyle name="RowTitles-Detail 2 2 2 2 10 4 2" xfId="25224"/>
    <cellStyle name="RowTitles-Detail 2 2 2 2 10 5" xfId="25225"/>
    <cellStyle name="RowTitles-Detail 2 2 2 2 11" xfId="25226"/>
    <cellStyle name="RowTitles-Detail 2 2 2 2 11 2" xfId="25227"/>
    <cellStyle name="RowTitles-Detail 2 2 2 2 12" xfId="25228"/>
    <cellStyle name="RowTitles-Detail 2 2 2 2 12 2" xfId="25229"/>
    <cellStyle name="RowTitles-Detail 2 2 2 2 12 2 2" xfId="25230"/>
    <cellStyle name="RowTitles-Detail 2 2 2 2 2" xfId="25231"/>
    <cellStyle name="RowTitles-Detail 2 2 2 2 2 2" xfId="25232"/>
    <cellStyle name="RowTitles-Detail 2 2 2 2 2 2 2" xfId="25233"/>
    <cellStyle name="RowTitles-Detail 2 2 2 2 2 2 2 2" xfId="25234"/>
    <cellStyle name="RowTitles-Detail 2 2 2 2 2 2 2 2 2" xfId="25235"/>
    <cellStyle name="RowTitles-Detail 2 2 2 2 2 2 2 2 2 2" xfId="25236"/>
    <cellStyle name="RowTitles-Detail 2 2 2 2 2 2 2 2 3" xfId="25237"/>
    <cellStyle name="RowTitles-Detail 2 2 2 2 2 2 2 3" xfId="25238"/>
    <cellStyle name="RowTitles-Detail 2 2 2 2 2 2 2 3 2" xfId="25239"/>
    <cellStyle name="RowTitles-Detail 2 2 2 2 2 2 2 3 2 2" xfId="25240"/>
    <cellStyle name="RowTitles-Detail 2 2 2 2 2 2 2 4" xfId="25241"/>
    <cellStyle name="RowTitles-Detail 2 2 2 2 2 2 2 4 2" xfId="25242"/>
    <cellStyle name="RowTitles-Detail 2 2 2 2 2 2 2 5" xfId="25243"/>
    <cellStyle name="RowTitles-Detail 2 2 2 2 2 2 3" xfId="25244"/>
    <cellStyle name="RowTitles-Detail 2 2 2 2 2 2 3 2" xfId="25245"/>
    <cellStyle name="RowTitles-Detail 2 2 2 2 2 2 3 2 2" xfId="25246"/>
    <cellStyle name="RowTitles-Detail 2 2 2 2 2 2 3 2 2 2" xfId="25247"/>
    <cellStyle name="RowTitles-Detail 2 2 2 2 2 2 3 2 3" xfId="25248"/>
    <cellStyle name="RowTitles-Detail 2 2 2 2 2 2 3 3" xfId="25249"/>
    <cellStyle name="RowTitles-Detail 2 2 2 2 2 2 3 3 2" xfId="25250"/>
    <cellStyle name="RowTitles-Detail 2 2 2 2 2 2 3 3 2 2" xfId="25251"/>
    <cellStyle name="RowTitles-Detail 2 2 2 2 2 2 3 4" xfId="25252"/>
    <cellStyle name="RowTitles-Detail 2 2 2 2 2 2 3 4 2" xfId="25253"/>
    <cellStyle name="RowTitles-Detail 2 2 2 2 2 2 3 5" xfId="25254"/>
    <cellStyle name="RowTitles-Detail 2 2 2 2 2 2 4" xfId="25255"/>
    <cellStyle name="RowTitles-Detail 2 2 2 2 2 2 4 2" xfId="25256"/>
    <cellStyle name="RowTitles-Detail 2 2 2 2 2 2 5" xfId="25257"/>
    <cellStyle name="RowTitles-Detail 2 2 2 2 2 2 5 2" xfId="25258"/>
    <cellStyle name="RowTitles-Detail 2 2 2 2 2 2 5 2 2" xfId="25259"/>
    <cellStyle name="RowTitles-Detail 2 2 2 2 2 3" xfId="25260"/>
    <cellStyle name="RowTitles-Detail 2 2 2 2 2 3 2" xfId="25261"/>
    <cellStyle name="RowTitles-Detail 2 2 2 2 2 3 2 2" xfId="25262"/>
    <cellStyle name="RowTitles-Detail 2 2 2 2 2 3 2 2 2" xfId="25263"/>
    <cellStyle name="RowTitles-Detail 2 2 2 2 2 3 2 2 2 2" xfId="25264"/>
    <cellStyle name="RowTitles-Detail 2 2 2 2 2 3 2 2 3" xfId="25265"/>
    <cellStyle name="RowTitles-Detail 2 2 2 2 2 3 2 3" xfId="25266"/>
    <cellStyle name="RowTitles-Detail 2 2 2 2 2 3 2 3 2" xfId="25267"/>
    <cellStyle name="RowTitles-Detail 2 2 2 2 2 3 2 3 2 2" xfId="25268"/>
    <cellStyle name="RowTitles-Detail 2 2 2 2 2 3 2 4" xfId="25269"/>
    <cellStyle name="RowTitles-Detail 2 2 2 2 2 3 2 4 2" xfId="25270"/>
    <cellStyle name="RowTitles-Detail 2 2 2 2 2 3 2 5" xfId="25271"/>
    <cellStyle name="RowTitles-Detail 2 2 2 2 2 3 3" xfId="25272"/>
    <cellStyle name="RowTitles-Detail 2 2 2 2 2 3 3 2" xfId="25273"/>
    <cellStyle name="RowTitles-Detail 2 2 2 2 2 3 3 2 2" xfId="25274"/>
    <cellStyle name="RowTitles-Detail 2 2 2 2 2 3 3 2 2 2" xfId="25275"/>
    <cellStyle name="RowTitles-Detail 2 2 2 2 2 3 3 2 3" xfId="25276"/>
    <cellStyle name="RowTitles-Detail 2 2 2 2 2 3 3 3" xfId="25277"/>
    <cellStyle name="RowTitles-Detail 2 2 2 2 2 3 3 3 2" xfId="25278"/>
    <cellStyle name="RowTitles-Detail 2 2 2 2 2 3 3 3 2 2" xfId="25279"/>
    <cellStyle name="RowTitles-Detail 2 2 2 2 2 3 3 4" xfId="25280"/>
    <cellStyle name="RowTitles-Detail 2 2 2 2 2 3 3 4 2" xfId="25281"/>
    <cellStyle name="RowTitles-Detail 2 2 2 2 2 3 3 5" xfId="25282"/>
    <cellStyle name="RowTitles-Detail 2 2 2 2 2 3 4" xfId="25283"/>
    <cellStyle name="RowTitles-Detail 2 2 2 2 2 3 4 2" xfId="25284"/>
    <cellStyle name="RowTitles-Detail 2 2 2 2 2 3 5" xfId="25285"/>
    <cellStyle name="RowTitles-Detail 2 2 2 2 2 3 5 2" xfId="25286"/>
    <cellStyle name="RowTitles-Detail 2 2 2 2 2 3 5 2 2" xfId="25287"/>
    <cellStyle name="RowTitles-Detail 2 2 2 2 2 3 5 3" xfId="25288"/>
    <cellStyle name="RowTitles-Detail 2 2 2 2 2 3 6" xfId="25289"/>
    <cellStyle name="RowTitles-Detail 2 2 2 2 2 3 6 2" xfId="25290"/>
    <cellStyle name="RowTitles-Detail 2 2 2 2 2 3 6 2 2" xfId="25291"/>
    <cellStyle name="RowTitles-Detail 2 2 2 2 2 3 7" xfId="25292"/>
    <cellStyle name="RowTitles-Detail 2 2 2 2 2 3 7 2" xfId="25293"/>
    <cellStyle name="RowTitles-Detail 2 2 2 2 2 3 8" xfId="25294"/>
    <cellStyle name="RowTitles-Detail 2 2 2 2 2 4" xfId="25295"/>
    <cellStyle name="RowTitles-Detail 2 2 2 2 2 4 2" xfId="25296"/>
    <cellStyle name="RowTitles-Detail 2 2 2 2 2 4 2 2" xfId="25297"/>
    <cellStyle name="RowTitles-Detail 2 2 2 2 2 4 2 2 2" xfId="25298"/>
    <cellStyle name="RowTitles-Detail 2 2 2 2 2 4 2 2 2 2" xfId="25299"/>
    <cellStyle name="RowTitles-Detail 2 2 2 2 2 4 2 2 3" xfId="25300"/>
    <cellStyle name="RowTitles-Detail 2 2 2 2 2 4 2 3" xfId="25301"/>
    <cellStyle name="RowTitles-Detail 2 2 2 2 2 4 2 3 2" xfId="25302"/>
    <cellStyle name="RowTitles-Detail 2 2 2 2 2 4 2 3 2 2" xfId="25303"/>
    <cellStyle name="RowTitles-Detail 2 2 2 2 2 4 2 4" xfId="25304"/>
    <cellStyle name="RowTitles-Detail 2 2 2 2 2 4 2 4 2" xfId="25305"/>
    <cellStyle name="RowTitles-Detail 2 2 2 2 2 4 2 5" xfId="25306"/>
    <cellStyle name="RowTitles-Detail 2 2 2 2 2 4 3" xfId="25307"/>
    <cellStyle name="RowTitles-Detail 2 2 2 2 2 4 3 2" xfId="25308"/>
    <cellStyle name="RowTitles-Detail 2 2 2 2 2 4 3 2 2" xfId="25309"/>
    <cellStyle name="RowTitles-Detail 2 2 2 2 2 4 3 2 2 2" xfId="25310"/>
    <cellStyle name="RowTitles-Detail 2 2 2 2 2 4 3 2 3" xfId="25311"/>
    <cellStyle name="RowTitles-Detail 2 2 2 2 2 4 3 3" xfId="25312"/>
    <cellStyle name="RowTitles-Detail 2 2 2 2 2 4 3 3 2" xfId="25313"/>
    <cellStyle name="RowTitles-Detail 2 2 2 2 2 4 3 3 2 2" xfId="25314"/>
    <cellStyle name="RowTitles-Detail 2 2 2 2 2 4 3 4" xfId="25315"/>
    <cellStyle name="RowTitles-Detail 2 2 2 2 2 4 3 4 2" xfId="25316"/>
    <cellStyle name="RowTitles-Detail 2 2 2 2 2 4 3 5" xfId="25317"/>
    <cellStyle name="RowTitles-Detail 2 2 2 2 2 4 4" xfId="25318"/>
    <cellStyle name="RowTitles-Detail 2 2 2 2 2 4 4 2" xfId="25319"/>
    <cellStyle name="RowTitles-Detail 2 2 2 2 2 4 4 2 2" xfId="25320"/>
    <cellStyle name="RowTitles-Detail 2 2 2 2 2 4 4 3" xfId="25321"/>
    <cellStyle name="RowTitles-Detail 2 2 2 2 2 4 5" xfId="25322"/>
    <cellStyle name="RowTitles-Detail 2 2 2 2 2 4 5 2" xfId="25323"/>
    <cellStyle name="RowTitles-Detail 2 2 2 2 2 4 5 2 2" xfId="25324"/>
    <cellStyle name="RowTitles-Detail 2 2 2 2 2 4 6" xfId="25325"/>
    <cellStyle name="RowTitles-Detail 2 2 2 2 2 4 6 2" xfId="25326"/>
    <cellStyle name="RowTitles-Detail 2 2 2 2 2 4 7" xfId="25327"/>
    <cellStyle name="RowTitles-Detail 2 2 2 2 2 5" xfId="25328"/>
    <cellStyle name="RowTitles-Detail 2 2 2 2 2 5 2" xfId="25329"/>
    <cellStyle name="RowTitles-Detail 2 2 2 2 2 5 2 2" xfId="25330"/>
    <cellStyle name="RowTitles-Detail 2 2 2 2 2 5 2 2 2" xfId="25331"/>
    <cellStyle name="RowTitles-Detail 2 2 2 2 2 5 2 2 2 2" xfId="25332"/>
    <cellStyle name="RowTitles-Detail 2 2 2 2 2 5 2 2 3" xfId="25333"/>
    <cellStyle name="RowTitles-Detail 2 2 2 2 2 5 2 3" xfId="25334"/>
    <cellStyle name="RowTitles-Detail 2 2 2 2 2 5 2 3 2" xfId="25335"/>
    <cellStyle name="RowTitles-Detail 2 2 2 2 2 5 2 3 2 2" xfId="25336"/>
    <cellStyle name="RowTitles-Detail 2 2 2 2 2 5 2 4" xfId="25337"/>
    <cellStyle name="RowTitles-Detail 2 2 2 2 2 5 2 4 2" xfId="25338"/>
    <cellStyle name="RowTitles-Detail 2 2 2 2 2 5 2 5" xfId="25339"/>
    <cellStyle name="RowTitles-Detail 2 2 2 2 2 5 3" xfId="25340"/>
    <cellStyle name="RowTitles-Detail 2 2 2 2 2 5 3 2" xfId="25341"/>
    <cellStyle name="RowTitles-Detail 2 2 2 2 2 5 3 2 2" xfId="25342"/>
    <cellStyle name="RowTitles-Detail 2 2 2 2 2 5 3 2 2 2" xfId="25343"/>
    <cellStyle name="RowTitles-Detail 2 2 2 2 2 5 3 2 3" xfId="25344"/>
    <cellStyle name="RowTitles-Detail 2 2 2 2 2 5 3 3" xfId="25345"/>
    <cellStyle name="RowTitles-Detail 2 2 2 2 2 5 3 3 2" xfId="25346"/>
    <cellStyle name="RowTitles-Detail 2 2 2 2 2 5 3 3 2 2" xfId="25347"/>
    <cellStyle name="RowTitles-Detail 2 2 2 2 2 5 3 4" xfId="25348"/>
    <cellStyle name="RowTitles-Detail 2 2 2 2 2 5 3 4 2" xfId="25349"/>
    <cellStyle name="RowTitles-Detail 2 2 2 2 2 5 3 5" xfId="25350"/>
    <cellStyle name="RowTitles-Detail 2 2 2 2 2 5 4" xfId="25351"/>
    <cellStyle name="RowTitles-Detail 2 2 2 2 2 5 4 2" xfId="25352"/>
    <cellStyle name="RowTitles-Detail 2 2 2 2 2 5 4 2 2" xfId="25353"/>
    <cellStyle name="RowTitles-Detail 2 2 2 2 2 5 4 3" xfId="25354"/>
    <cellStyle name="RowTitles-Detail 2 2 2 2 2 5 5" xfId="25355"/>
    <cellStyle name="RowTitles-Detail 2 2 2 2 2 5 5 2" xfId="25356"/>
    <cellStyle name="RowTitles-Detail 2 2 2 2 2 5 5 2 2" xfId="25357"/>
    <cellStyle name="RowTitles-Detail 2 2 2 2 2 5 6" xfId="25358"/>
    <cellStyle name="RowTitles-Detail 2 2 2 2 2 5 6 2" xfId="25359"/>
    <cellStyle name="RowTitles-Detail 2 2 2 2 2 5 7" xfId="25360"/>
    <cellStyle name="RowTitles-Detail 2 2 2 2 2 6" xfId="25361"/>
    <cellStyle name="RowTitles-Detail 2 2 2 2 2 6 2" xfId="25362"/>
    <cellStyle name="RowTitles-Detail 2 2 2 2 2 6 2 2" xfId="25363"/>
    <cellStyle name="RowTitles-Detail 2 2 2 2 2 6 2 2 2" xfId="25364"/>
    <cellStyle name="RowTitles-Detail 2 2 2 2 2 6 2 2 2 2" xfId="25365"/>
    <cellStyle name="RowTitles-Detail 2 2 2 2 2 6 2 2 3" xfId="25366"/>
    <cellStyle name="RowTitles-Detail 2 2 2 2 2 6 2 3" xfId="25367"/>
    <cellStyle name="RowTitles-Detail 2 2 2 2 2 6 2 3 2" xfId="25368"/>
    <cellStyle name="RowTitles-Detail 2 2 2 2 2 6 2 3 2 2" xfId="25369"/>
    <cellStyle name="RowTitles-Detail 2 2 2 2 2 6 2 4" xfId="25370"/>
    <cellStyle name="RowTitles-Detail 2 2 2 2 2 6 2 4 2" xfId="25371"/>
    <cellStyle name="RowTitles-Detail 2 2 2 2 2 6 2 5" xfId="25372"/>
    <cellStyle name="RowTitles-Detail 2 2 2 2 2 6 3" xfId="25373"/>
    <cellStyle name="RowTitles-Detail 2 2 2 2 2 6 3 2" xfId="25374"/>
    <cellStyle name="RowTitles-Detail 2 2 2 2 2 6 3 2 2" xfId="25375"/>
    <cellStyle name="RowTitles-Detail 2 2 2 2 2 6 3 2 2 2" xfId="25376"/>
    <cellStyle name="RowTitles-Detail 2 2 2 2 2 6 3 2 3" xfId="25377"/>
    <cellStyle name="RowTitles-Detail 2 2 2 2 2 6 3 3" xfId="25378"/>
    <cellStyle name="RowTitles-Detail 2 2 2 2 2 6 3 3 2" xfId="25379"/>
    <cellStyle name="RowTitles-Detail 2 2 2 2 2 6 3 3 2 2" xfId="25380"/>
    <cellStyle name="RowTitles-Detail 2 2 2 2 2 6 3 4" xfId="25381"/>
    <cellStyle name="RowTitles-Detail 2 2 2 2 2 6 3 4 2" xfId="25382"/>
    <cellStyle name="RowTitles-Detail 2 2 2 2 2 6 3 5" xfId="25383"/>
    <cellStyle name="RowTitles-Detail 2 2 2 2 2 6 4" xfId="25384"/>
    <cellStyle name="RowTitles-Detail 2 2 2 2 2 6 4 2" xfId="25385"/>
    <cellStyle name="RowTitles-Detail 2 2 2 2 2 6 4 2 2" xfId="25386"/>
    <cellStyle name="RowTitles-Detail 2 2 2 2 2 6 4 3" xfId="25387"/>
    <cellStyle name="RowTitles-Detail 2 2 2 2 2 6 5" xfId="25388"/>
    <cellStyle name="RowTitles-Detail 2 2 2 2 2 6 5 2" xfId="25389"/>
    <cellStyle name="RowTitles-Detail 2 2 2 2 2 6 5 2 2" xfId="25390"/>
    <cellStyle name="RowTitles-Detail 2 2 2 2 2 6 6" xfId="25391"/>
    <cellStyle name="RowTitles-Detail 2 2 2 2 2 6 6 2" xfId="25392"/>
    <cellStyle name="RowTitles-Detail 2 2 2 2 2 6 7" xfId="25393"/>
    <cellStyle name="RowTitles-Detail 2 2 2 2 2 7" xfId="25394"/>
    <cellStyle name="RowTitles-Detail 2 2 2 2 2 7 2" xfId="25395"/>
    <cellStyle name="RowTitles-Detail 2 2 2 2 2 7 2 2" xfId="25396"/>
    <cellStyle name="RowTitles-Detail 2 2 2 2 2 7 2 2 2" xfId="25397"/>
    <cellStyle name="RowTitles-Detail 2 2 2 2 2 7 2 3" xfId="25398"/>
    <cellStyle name="RowTitles-Detail 2 2 2 2 2 7 3" xfId="25399"/>
    <cellStyle name="RowTitles-Detail 2 2 2 2 2 7 3 2" xfId="25400"/>
    <cellStyle name="RowTitles-Detail 2 2 2 2 2 7 3 2 2" xfId="25401"/>
    <cellStyle name="RowTitles-Detail 2 2 2 2 2 7 4" xfId="25402"/>
    <cellStyle name="RowTitles-Detail 2 2 2 2 2 7 4 2" xfId="25403"/>
    <cellStyle name="RowTitles-Detail 2 2 2 2 2 7 5" xfId="25404"/>
    <cellStyle name="RowTitles-Detail 2 2 2 2 2 8" xfId="25405"/>
    <cellStyle name="RowTitles-Detail 2 2 2 2 2 8 2" xfId="25406"/>
    <cellStyle name="RowTitles-Detail 2 2 2 2 2 9" xfId="25407"/>
    <cellStyle name="RowTitles-Detail 2 2 2 2 2 9 2" xfId="25408"/>
    <cellStyle name="RowTitles-Detail 2 2 2 2 2 9 2 2" xfId="25409"/>
    <cellStyle name="RowTitles-Detail 2 2 2 2 2_STUD aligned by INSTIT" xfId="25410"/>
    <cellStyle name="RowTitles-Detail 2 2 2 2 3" xfId="25411"/>
    <cellStyle name="RowTitles-Detail 2 2 2 2 3 2" xfId="25412"/>
    <cellStyle name="RowTitles-Detail 2 2 2 2 3 2 2" xfId="25413"/>
    <cellStyle name="RowTitles-Detail 2 2 2 2 3 2 2 2" xfId="25414"/>
    <cellStyle name="RowTitles-Detail 2 2 2 2 3 2 2 2 2" xfId="25415"/>
    <cellStyle name="RowTitles-Detail 2 2 2 2 3 2 2 2 2 2" xfId="25416"/>
    <cellStyle name="RowTitles-Detail 2 2 2 2 3 2 2 2 3" xfId="25417"/>
    <cellStyle name="RowTitles-Detail 2 2 2 2 3 2 2 3" xfId="25418"/>
    <cellStyle name="RowTitles-Detail 2 2 2 2 3 2 2 3 2" xfId="25419"/>
    <cellStyle name="RowTitles-Detail 2 2 2 2 3 2 2 3 2 2" xfId="25420"/>
    <cellStyle name="RowTitles-Detail 2 2 2 2 3 2 2 4" xfId="25421"/>
    <cellStyle name="RowTitles-Detail 2 2 2 2 3 2 2 4 2" xfId="25422"/>
    <cellStyle name="RowTitles-Detail 2 2 2 2 3 2 2 5" xfId="25423"/>
    <cellStyle name="RowTitles-Detail 2 2 2 2 3 2 3" xfId="25424"/>
    <cellStyle name="RowTitles-Detail 2 2 2 2 3 2 3 2" xfId="25425"/>
    <cellStyle name="RowTitles-Detail 2 2 2 2 3 2 3 2 2" xfId="25426"/>
    <cellStyle name="RowTitles-Detail 2 2 2 2 3 2 3 2 2 2" xfId="25427"/>
    <cellStyle name="RowTitles-Detail 2 2 2 2 3 2 3 2 3" xfId="25428"/>
    <cellStyle name="RowTitles-Detail 2 2 2 2 3 2 3 3" xfId="25429"/>
    <cellStyle name="RowTitles-Detail 2 2 2 2 3 2 3 3 2" xfId="25430"/>
    <cellStyle name="RowTitles-Detail 2 2 2 2 3 2 3 3 2 2" xfId="25431"/>
    <cellStyle name="RowTitles-Detail 2 2 2 2 3 2 3 4" xfId="25432"/>
    <cellStyle name="RowTitles-Detail 2 2 2 2 3 2 3 4 2" xfId="25433"/>
    <cellStyle name="RowTitles-Detail 2 2 2 2 3 2 3 5" xfId="25434"/>
    <cellStyle name="RowTitles-Detail 2 2 2 2 3 2 4" xfId="25435"/>
    <cellStyle name="RowTitles-Detail 2 2 2 2 3 2 4 2" xfId="25436"/>
    <cellStyle name="RowTitles-Detail 2 2 2 2 3 2 5" xfId="25437"/>
    <cellStyle name="RowTitles-Detail 2 2 2 2 3 2 5 2" xfId="25438"/>
    <cellStyle name="RowTitles-Detail 2 2 2 2 3 2 5 2 2" xfId="25439"/>
    <cellStyle name="RowTitles-Detail 2 2 2 2 3 2 5 3" xfId="25440"/>
    <cellStyle name="RowTitles-Detail 2 2 2 2 3 2 6" xfId="25441"/>
    <cellStyle name="RowTitles-Detail 2 2 2 2 3 2 6 2" xfId="25442"/>
    <cellStyle name="RowTitles-Detail 2 2 2 2 3 2 6 2 2" xfId="25443"/>
    <cellStyle name="RowTitles-Detail 2 2 2 2 3 2 7" xfId="25444"/>
    <cellStyle name="RowTitles-Detail 2 2 2 2 3 2 7 2" xfId="25445"/>
    <cellStyle name="RowTitles-Detail 2 2 2 2 3 2 8" xfId="25446"/>
    <cellStyle name="RowTitles-Detail 2 2 2 2 3 3" xfId="25447"/>
    <cellStyle name="RowTitles-Detail 2 2 2 2 3 3 2" xfId="25448"/>
    <cellStyle name="RowTitles-Detail 2 2 2 2 3 3 2 2" xfId="25449"/>
    <cellStyle name="RowTitles-Detail 2 2 2 2 3 3 2 2 2" xfId="25450"/>
    <cellStyle name="RowTitles-Detail 2 2 2 2 3 3 2 2 2 2" xfId="25451"/>
    <cellStyle name="RowTitles-Detail 2 2 2 2 3 3 2 2 3" xfId="25452"/>
    <cellStyle name="RowTitles-Detail 2 2 2 2 3 3 2 3" xfId="25453"/>
    <cellStyle name="RowTitles-Detail 2 2 2 2 3 3 2 3 2" xfId="25454"/>
    <cellStyle name="RowTitles-Detail 2 2 2 2 3 3 2 3 2 2" xfId="25455"/>
    <cellStyle name="RowTitles-Detail 2 2 2 2 3 3 2 4" xfId="25456"/>
    <cellStyle name="RowTitles-Detail 2 2 2 2 3 3 2 4 2" xfId="25457"/>
    <cellStyle name="RowTitles-Detail 2 2 2 2 3 3 2 5" xfId="25458"/>
    <cellStyle name="RowTitles-Detail 2 2 2 2 3 3 3" xfId="25459"/>
    <cellStyle name="RowTitles-Detail 2 2 2 2 3 3 3 2" xfId="25460"/>
    <cellStyle name="RowTitles-Detail 2 2 2 2 3 3 3 2 2" xfId="25461"/>
    <cellStyle name="RowTitles-Detail 2 2 2 2 3 3 3 2 2 2" xfId="25462"/>
    <cellStyle name="RowTitles-Detail 2 2 2 2 3 3 3 2 3" xfId="25463"/>
    <cellStyle name="RowTitles-Detail 2 2 2 2 3 3 3 3" xfId="25464"/>
    <cellStyle name="RowTitles-Detail 2 2 2 2 3 3 3 3 2" xfId="25465"/>
    <cellStyle name="RowTitles-Detail 2 2 2 2 3 3 3 3 2 2" xfId="25466"/>
    <cellStyle name="RowTitles-Detail 2 2 2 2 3 3 3 4" xfId="25467"/>
    <cellStyle name="RowTitles-Detail 2 2 2 2 3 3 3 4 2" xfId="25468"/>
    <cellStyle name="RowTitles-Detail 2 2 2 2 3 3 3 5" xfId="25469"/>
    <cellStyle name="RowTitles-Detail 2 2 2 2 3 3 4" xfId="25470"/>
    <cellStyle name="RowTitles-Detail 2 2 2 2 3 3 4 2" xfId="25471"/>
    <cellStyle name="RowTitles-Detail 2 2 2 2 3 3 5" xfId="25472"/>
    <cellStyle name="RowTitles-Detail 2 2 2 2 3 3 5 2" xfId="25473"/>
    <cellStyle name="RowTitles-Detail 2 2 2 2 3 3 5 2 2" xfId="25474"/>
    <cellStyle name="RowTitles-Detail 2 2 2 2 3 4" xfId="25475"/>
    <cellStyle name="RowTitles-Detail 2 2 2 2 3 4 2" xfId="25476"/>
    <cellStyle name="RowTitles-Detail 2 2 2 2 3 4 2 2" xfId="25477"/>
    <cellStyle name="RowTitles-Detail 2 2 2 2 3 4 2 2 2" xfId="25478"/>
    <cellStyle name="RowTitles-Detail 2 2 2 2 3 4 2 2 2 2" xfId="25479"/>
    <cellStyle name="RowTitles-Detail 2 2 2 2 3 4 2 2 3" xfId="25480"/>
    <cellStyle name="RowTitles-Detail 2 2 2 2 3 4 2 3" xfId="25481"/>
    <cellStyle name="RowTitles-Detail 2 2 2 2 3 4 2 3 2" xfId="25482"/>
    <cellStyle name="RowTitles-Detail 2 2 2 2 3 4 2 3 2 2" xfId="25483"/>
    <cellStyle name="RowTitles-Detail 2 2 2 2 3 4 2 4" xfId="25484"/>
    <cellStyle name="RowTitles-Detail 2 2 2 2 3 4 2 4 2" xfId="25485"/>
    <cellStyle name="RowTitles-Detail 2 2 2 2 3 4 2 5" xfId="25486"/>
    <cellStyle name="RowTitles-Detail 2 2 2 2 3 4 3" xfId="25487"/>
    <cellStyle name="RowTitles-Detail 2 2 2 2 3 4 3 2" xfId="25488"/>
    <cellStyle name="RowTitles-Detail 2 2 2 2 3 4 3 2 2" xfId="25489"/>
    <cellStyle name="RowTitles-Detail 2 2 2 2 3 4 3 2 2 2" xfId="25490"/>
    <cellStyle name="RowTitles-Detail 2 2 2 2 3 4 3 2 3" xfId="25491"/>
    <cellStyle name="RowTitles-Detail 2 2 2 2 3 4 3 3" xfId="25492"/>
    <cellStyle name="RowTitles-Detail 2 2 2 2 3 4 3 3 2" xfId="25493"/>
    <cellStyle name="RowTitles-Detail 2 2 2 2 3 4 3 3 2 2" xfId="25494"/>
    <cellStyle name="RowTitles-Detail 2 2 2 2 3 4 3 4" xfId="25495"/>
    <cellStyle name="RowTitles-Detail 2 2 2 2 3 4 3 4 2" xfId="25496"/>
    <cellStyle name="RowTitles-Detail 2 2 2 2 3 4 3 5" xfId="25497"/>
    <cellStyle name="RowTitles-Detail 2 2 2 2 3 4 4" xfId="25498"/>
    <cellStyle name="RowTitles-Detail 2 2 2 2 3 4 4 2" xfId="25499"/>
    <cellStyle name="RowTitles-Detail 2 2 2 2 3 4 4 2 2" xfId="25500"/>
    <cellStyle name="RowTitles-Detail 2 2 2 2 3 4 4 3" xfId="25501"/>
    <cellStyle name="RowTitles-Detail 2 2 2 2 3 4 5" xfId="25502"/>
    <cellStyle name="RowTitles-Detail 2 2 2 2 3 4 5 2" xfId="25503"/>
    <cellStyle name="RowTitles-Detail 2 2 2 2 3 4 5 2 2" xfId="25504"/>
    <cellStyle name="RowTitles-Detail 2 2 2 2 3 4 6" xfId="25505"/>
    <cellStyle name="RowTitles-Detail 2 2 2 2 3 4 6 2" xfId="25506"/>
    <cellStyle name="RowTitles-Detail 2 2 2 2 3 4 7" xfId="25507"/>
    <cellStyle name="RowTitles-Detail 2 2 2 2 3 5" xfId="25508"/>
    <cellStyle name="RowTitles-Detail 2 2 2 2 3 5 2" xfId="25509"/>
    <cellStyle name="RowTitles-Detail 2 2 2 2 3 5 2 2" xfId="25510"/>
    <cellStyle name="RowTitles-Detail 2 2 2 2 3 5 2 2 2" xfId="25511"/>
    <cellStyle name="RowTitles-Detail 2 2 2 2 3 5 2 2 2 2" xfId="25512"/>
    <cellStyle name="RowTitles-Detail 2 2 2 2 3 5 2 2 3" xfId="25513"/>
    <cellStyle name="RowTitles-Detail 2 2 2 2 3 5 2 3" xfId="25514"/>
    <cellStyle name="RowTitles-Detail 2 2 2 2 3 5 2 3 2" xfId="25515"/>
    <cellStyle name="RowTitles-Detail 2 2 2 2 3 5 2 3 2 2" xfId="25516"/>
    <cellStyle name="RowTitles-Detail 2 2 2 2 3 5 2 4" xfId="25517"/>
    <cellStyle name="RowTitles-Detail 2 2 2 2 3 5 2 4 2" xfId="25518"/>
    <cellStyle name="RowTitles-Detail 2 2 2 2 3 5 2 5" xfId="25519"/>
    <cellStyle name="RowTitles-Detail 2 2 2 2 3 5 3" xfId="25520"/>
    <cellStyle name="RowTitles-Detail 2 2 2 2 3 5 3 2" xfId="25521"/>
    <cellStyle name="RowTitles-Detail 2 2 2 2 3 5 3 2 2" xfId="25522"/>
    <cellStyle name="RowTitles-Detail 2 2 2 2 3 5 3 2 2 2" xfId="25523"/>
    <cellStyle name="RowTitles-Detail 2 2 2 2 3 5 3 2 3" xfId="25524"/>
    <cellStyle name="RowTitles-Detail 2 2 2 2 3 5 3 3" xfId="25525"/>
    <cellStyle name="RowTitles-Detail 2 2 2 2 3 5 3 3 2" xfId="25526"/>
    <cellStyle name="RowTitles-Detail 2 2 2 2 3 5 3 3 2 2" xfId="25527"/>
    <cellStyle name="RowTitles-Detail 2 2 2 2 3 5 3 4" xfId="25528"/>
    <cellStyle name="RowTitles-Detail 2 2 2 2 3 5 3 4 2" xfId="25529"/>
    <cellStyle name="RowTitles-Detail 2 2 2 2 3 5 3 5" xfId="25530"/>
    <cellStyle name="RowTitles-Detail 2 2 2 2 3 5 4" xfId="25531"/>
    <cellStyle name="RowTitles-Detail 2 2 2 2 3 5 4 2" xfId="25532"/>
    <cellStyle name="RowTitles-Detail 2 2 2 2 3 5 4 2 2" xfId="25533"/>
    <cellStyle name="RowTitles-Detail 2 2 2 2 3 5 4 3" xfId="25534"/>
    <cellStyle name="RowTitles-Detail 2 2 2 2 3 5 5" xfId="25535"/>
    <cellStyle name="RowTitles-Detail 2 2 2 2 3 5 5 2" xfId="25536"/>
    <cellStyle name="RowTitles-Detail 2 2 2 2 3 5 5 2 2" xfId="25537"/>
    <cellStyle name="RowTitles-Detail 2 2 2 2 3 5 6" xfId="25538"/>
    <cellStyle name="RowTitles-Detail 2 2 2 2 3 5 6 2" xfId="25539"/>
    <cellStyle name="RowTitles-Detail 2 2 2 2 3 5 7" xfId="25540"/>
    <cellStyle name="RowTitles-Detail 2 2 2 2 3 6" xfId="25541"/>
    <cellStyle name="RowTitles-Detail 2 2 2 2 3 6 2" xfId="25542"/>
    <cellStyle name="RowTitles-Detail 2 2 2 2 3 6 2 2" xfId="25543"/>
    <cellStyle name="RowTitles-Detail 2 2 2 2 3 6 2 2 2" xfId="25544"/>
    <cellStyle name="RowTitles-Detail 2 2 2 2 3 6 2 2 2 2" xfId="25545"/>
    <cellStyle name="RowTitles-Detail 2 2 2 2 3 6 2 2 3" xfId="25546"/>
    <cellStyle name="RowTitles-Detail 2 2 2 2 3 6 2 3" xfId="25547"/>
    <cellStyle name="RowTitles-Detail 2 2 2 2 3 6 2 3 2" xfId="25548"/>
    <cellStyle name="RowTitles-Detail 2 2 2 2 3 6 2 3 2 2" xfId="25549"/>
    <cellStyle name="RowTitles-Detail 2 2 2 2 3 6 2 4" xfId="25550"/>
    <cellStyle name="RowTitles-Detail 2 2 2 2 3 6 2 4 2" xfId="25551"/>
    <cellStyle name="RowTitles-Detail 2 2 2 2 3 6 2 5" xfId="25552"/>
    <cellStyle name="RowTitles-Detail 2 2 2 2 3 6 3" xfId="25553"/>
    <cellStyle name="RowTitles-Detail 2 2 2 2 3 6 3 2" xfId="25554"/>
    <cellStyle name="RowTitles-Detail 2 2 2 2 3 6 3 2 2" xfId="25555"/>
    <cellStyle name="RowTitles-Detail 2 2 2 2 3 6 3 2 2 2" xfId="25556"/>
    <cellStyle name="RowTitles-Detail 2 2 2 2 3 6 3 2 3" xfId="25557"/>
    <cellStyle name="RowTitles-Detail 2 2 2 2 3 6 3 3" xfId="25558"/>
    <cellStyle name="RowTitles-Detail 2 2 2 2 3 6 3 3 2" xfId="25559"/>
    <cellStyle name="RowTitles-Detail 2 2 2 2 3 6 3 3 2 2" xfId="25560"/>
    <cellStyle name="RowTitles-Detail 2 2 2 2 3 6 3 4" xfId="25561"/>
    <cellStyle name="RowTitles-Detail 2 2 2 2 3 6 3 4 2" xfId="25562"/>
    <cellStyle name="RowTitles-Detail 2 2 2 2 3 6 3 5" xfId="25563"/>
    <cellStyle name="RowTitles-Detail 2 2 2 2 3 6 4" xfId="25564"/>
    <cellStyle name="RowTitles-Detail 2 2 2 2 3 6 4 2" xfId="25565"/>
    <cellStyle name="RowTitles-Detail 2 2 2 2 3 6 4 2 2" xfId="25566"/>
    <cellStyle name="RowTitles-Detail 2 2 2 2 3 6 4 3" xfId="25567"/>
    <cellStyle name="RowTitles-Detail 2 2 2 2 3 6 5" xfId="25568"/>
    <cellStyle name="RowTitles-Detail 2 2 2 2 3 6 5 2" xfId="25569"/>
    <cellStyle name="RowTitles-Detail 2 2 2 2 3 6 5 2 2" xfId="25570"/>
    <cellStyle name="RowTitles-Detail 2 2 2 2 3 6 6" xfId="25571"/>
    <cellStyle name="RowTitles-Detail 2 2 2 2 3 6 6 2" xfId="25572"/>
    <cellStyle name="RowTitles-Detail 2 2 2 2 3 6 7" xfId="25573"/>
    <cellStyle name="RowTitles-Detail 2 2 2 2 3 7" xfId="25574"/>
    <cellStyle name="RowTitles-Detail 2 2 2 2 3 7 2" xfId="25575"/>
    <cellStyle name="RowTitles-Detail 2 2 2 2 3 7 2 2" xfId="25576"/>
    <cellStyle name="RowTitles-Detail 2 2 2 2 3 7 2 2 2" xfId="25577"/>
    <cellStyle name="RowTitles-Detail 2 2 2 2 3 7 2 3" xfId="25578"/>
    <cellStyle name="RowTitles-Detail 2 2 2 2 3 7 3" xfId="25579"/>
    <cellStyle name="RowTitles-Detail 2 2 2 2 3 7 3 2" xfId="25580"/>
    <cellStyle name="RowTitles-Detail 2 2 2 2 3 7 3 2 2" xfId="25581"/>
    <cellStyle name="RowTitles-Detail 2 2 2 2 3 7 4" xfId="25582"/>
    <cellStyle name="RowTitles-Detail 2 2 2 2 3 7 4 2" xfId="25583"/>
    <cellStyle name="RowTitles-Detail 2 2 2 2 3 7 5" xfId="25584"/>
    <cellStyle name="RowTitles-Detail 2 2 2 2 3 8" xfId="25585"/>
    <cellStyle name="RowTitles-Detail 2 2 2 2 3 8 2" xfId="25586"/>
    <cellStyle name="RowTitles-Detail 2 2 2 2 3 8 2 2" xfId="25587"/>
    <cellStyle name="RowTitles-Detail 2 2 2 2 3 8 2 2 2" xfId="25588"/>
    <cellStyle name="RowTitles-Detail 2 2 2 2 3 8 2 3" xfId="25589"/>
    <cellStyle name="RowTitles-Detail 2 2 2 2 3 8 3" xfId="25590"/>
    <cellStyle name="RowTitles-Detail 2 2 2 2 3 8 3 2" xfId="25591"/>
    <cellStyle name="RowTitles-Detail 2 2 2 2 3 8 3 2 2" xfId="25592"/>
    <cellStyle name="RowTitles-Detail 2 2 2 2 3 8 4" xfId="25593"/>
    <cellStyle name="RowTitles-Detail 2 2 2 2 3 8 4 2" xfId="25594"/>
    <cellStyle name="RowTitles-Detail 2 2 2 2 3 8 5" xfId="25595"/>
    <cellStyle name="RowTitles-Detail 2 2 2 2 3 9" xfId="25596"/>
    <cellStyle name="RowTitles-Detail 2 2 2 2 3 9 2" xfId="25597"/>
    <cellStyle name="RowTitles-Detail 2 2 2 2 3 9 2 2" xfId="25598"/>
    <cellStyle name="RowTitles-Detail 2 2 2 2 3_STUD aligned by INSTIT" xfId="25599"/>
    <cellStyle name="RowTitles-Detail 2 2 2 2 4" xfId="25600"/>
    <cellStyle name="RowTitles-Detail 2 2 2 2 4 2" xfId="25601"/>
    <cellStyle name="RowTitles-Detail 2 2 2 2 4 2 2" xfId="25602"/>
    <cellStyle name="RowTitles-Detail 2 2 2 2 4 2 2 2" xfId="25603"/>
    <cellStyle name="RowTitles-Detail 2 2 2 2 4 2 2 2 2" xfId="25604"/>
    <cellStyle name="RowTitles-Detail 2 2 2 2 4 2 2 2 2 2" xfId="25605"/>
    <cellStyle name="RowTitles-Detail 2 2 2 2 4 2 2 2 3" xfId="25606"/>
    <cellStyle name="RowTitles-Detail 2 2 2 2 4 2 2 3" xfId="25607"/>
    <cellStyle name="RowTitles-Detail 2 2 2 2 4 2 2 3 2" xfId="25608"/>
    <cellStyle name="RowTitles-Detail 2 2 2 2 4 2 2 3 2 2" xfId="25609"/>
    <cellStyle name="RowTitles-Detail 2 2 2 2 4 2 2 4" xfId="25610"/>
    <cellStyle name="RowTitles-Detail 2 2 2 2 4 2 2 4 2" xfId="25611"/>
    <cellStyle name="RowTitles-Detail 2 2 2 2 4 2 2 5" xfId="25612"/>
    <cellStyle name="RowTitles-Detail 2 2 2 2 4 2 3" xfId="25613"/>
    <cellStyle name="RowTitles-Detail 2 2 2 2 4 2 3 2" xfId="25614"/>
    <cellStyle name="RowTitles-Detail 2 2 2 2 4 2 3 2 2" xfId="25615"/>
    <cellStyle name="RowTitles-Detail 2 2 2 2 4 2 3 2 2 2" xfId="25616"/>
    <cellStyle name="RowTitles-Detail 2 2 2 2 4 2 3 2 3" xfId="25617"/>
    <cellStyle name="RowTitles-Detail 2 2 2 2 4 2 3 3" xfId="25618"/>
    <cellStyle name="RowTitles-Detail 2 2 2 2 4 2 3 3 2" xfId="25619"/>
    <cellStyle name="RowTitles-Detail 2 2 2 2 4 2 3 3 2 2" xfId="25620"/>
    <cellStyle name="RowTitles-Detail 2 2 2 2 4 2 3 4" xfId="25621"/>
    <cellStyle name="RowTitles-Detail 2 2 2 2 4 2 3 4 2" xfId="25622"/>
    <cellStyle name="RowTitles-Detail 2 2 2 2 4 2 3 5" xfId="25623"/>
    <cellStyle name="RowTitles-Detail 2 2 2 2 4 2 4" xfId="25624"/>
    <cellStyle name="RowTitles-Detail 2 2 2 2 4 2 4 2" xfId="25625"/>
    <cellStyle name="RowTitles-Detail 2 2 2 2 4 2 5" xfId="25626"/>
    <cellStyle name="RowTitles-Detail 2 2 2 2 4 2 5 2" xfId="25627"/>
    <cellStyle name="RowTitles-Detail 2 2 2 2 4 2 5 2 2" xfId="25628"/>
    <cellStyle name="RowTitles-Detail 2 2 2 2 4 2 5 3" xfId="25629"/>
    <cellStyle name="RowTitles-Detail 2 2 2 2 4 2 6" xfId="25630"/>
    <cellStyle name="RowTitles-Detail 2 2 2 2 4 2 6 2" xfId="25631"/>
    <cellStyle name="RowTitles-Detail 2 2 2 2 4 2 6 2 2" xfId="25632"/>
    <cellStyle name="RowTitles-Detail 2 2 2 2 4 3" xfId="25633"/>
    <cellStyle name="RowTitles-Detail 2 2 2 2 4 3 2" xfId="25634"/>
    <cellStyle name="RowTitles-Detail 2 2 2 2 4 3 2 2" xfId="25635"/>
    <cellStyle name="RowTitles-Detail 2 2 2 2 4 3 2 2 2" xfId="25636"/>
    <cellStyle name="RowTitles-Detail 2 2 2 2 4 3 2 2 2 2" xfId="25637"/>
    <cellStyle name="RowTitles-Detail 2 2 2 2 4 3 2 2 3" xfId="25638"/>
    <cellStyle name="RowTitles-Detail 2 2 2 2 4 3 2 3" xfId="25639"/>
    <cellStyle name="RowTitles-Detail 2 2 2 2 4 3 2 3 2" xfId="25640"/>
    <cellStyle name="RowTitles-Detail 2 2 2 2 4 3 2 3 2 2" xfId="25641"/>
    <cellStyle name="RowTitles-Detail 2 2 2 2 4 3 2 4" xfId="25642"/>
    <cellStyle name="RowTitles-Detail 2 2 2 2 4 3 2 4 2" xfId="25643"/>
    <cellStyle name="RowTitles-Detail 2 2 2 2 4 3 2 5" xfId="25644"/>
    <cellStyle name="RowTitles-Detail 2 2 2 2 4 3 3" xfId="25645"/>
    <cellStyle name="RowTitles-Detail 2 2 2 2 4 3 3 2" xfId="25646"/>
    <cellStyle name="RowTitles-Detail 2 2 2 2 4 3 3 2 2" xfId="25647"/>
    <cellStyle name="RowTitles-Detail 2 2 2 2 4 3 3 2 2 2" xfId="25648"/>
    <cellStyle name="RowTitles-Detail 2 2 2 2 4 3 3 2 3" xfId="25649"/>
    <cellStyle name="RowTitles-Detail 2 2 2 2 4 3 3 3" xfId="25650"/>
    <cellStyle name="RowTitles-Detail 2 2 2 2 4 3 3 3 2" xfId="25651"/>
    <cellStyle name="RowTitles-Detail 2 2 2 2 4 3 3 3 2 2" xfId="25652"/>
    <cellStyle name="RowTitles-Detail 2 2 2 2 4 3 3 4" xfId="25653"/>
    <cellStyle name="RowTitles-Detail 2 2 2 2 4 3 3 4 2" xfId="25654"/>
    <cellStyle name="RowTitles-Detail 2 2 2 2 4 3 3 5" xfId="25655"/>
    <cellStyle name="RowTitles-Detail 2 2 2 2 4 3 4" xfId="25656"/>
    <cellStyle name="RowTitles-Detail 2 2 2 2 4 3 4 2" xfId="25657"/>
    <cellStyle name="RowTitles-Detail 2 2 2 2 4 3 5" xfId="25658"/>
    <cellStyle name="RowTitles-Detail 2 2 2 2 4 3 5 2" xfId="25659"/>
    <cellStyle name="RowTitles-Detail 2 2 2 2 4 3 5 2 2" xfId="25660"/>
    <cellStyle name="RowTitles-Detail 2 2 2 2 4 3 6" xfId="25661"/>
    <cellStyle name="RowTitles-Detail 2 2 2 2 4 3 6 2" xfId="25662"/>
    <cellStyle name="RowTitles-Detail 2 2 2 2 4 3 7" xfId="25663"/>
    <cellStyle name="RowTitles-Detail 2 2 2 2 4 4" xfId="25664"/>
    <cellStyle name="RowTitles-Detail 2 2 2 2 4 4 2" xfId="25665"/>
    <cellStyle name="RowTitles-Detail 2 2 2 2 4 4 2 2" xfId="25666"/>
    <cellStyle name="RowTitles-Detail 2 2 2 2 4 4 2 2 2" xfId="25667"/>
    <cellStyle name="RowTitles-Detail 2 2 2 2 4 4 2 2 2 2" xfId="25668"/>
    <cellStyle name="RowTitles-Detail 2 2 2 2 4 4 2 2 3" xfId="25669"/>
    <cellStyle name="RowTitles-Detail 2 2 2 2 4 4 2 3" xfId="25670"/>
    <cellStyle name="RowTitles-Detail 2 2 2 2 4 4 2 3 2" xfId="25671"/>
    <cellStyle name="RowTitles-Detail 2 2 2 2 4 4 2 3 2 2" xfId="25672"/>
    <cellStyle name="RowTitles-Detail 2 2 2 2 4 4 2 4" xfId="25673"/>
    <cellStyle name="RowTitles-Detail 2 2 2 2 4 4 2 4 2" xfId="25674"/>
    <cellStyle name="RowTitles-Detail 2 2 2 2 4 4 2 5" xfId="25675"/>
    <cellStyle name="RowTitles-Detail 2 2 2 2 4 4 3" xfId="25676"/>
    <cellStyle name="RowTitles-Detail 2 2 2 2 4 4 3 2" xfId="25677"/>
    <cellStyle name="RowTitles-Detail 2 2 2 2 4 4 3 2 2" xfId="25678"/>
    <cellStyle name="RowTitles-Detail 2 2 2 2 4 4 3 2 2 2" xfId="25679"/>
    <cellStyle name="RowTitles-Detail 2 2 2 2 4 4 3 2 3" xfId="25680"/>
    <cellStyle name="RowTitles-Detail 2 2 2 2 4 4 3 3" xfId="25681"/>
    <cellStyle name="RowTitles-Detail 2 2 2 2 4 4 3 3 2" xfId="25682"/>
    <cellStyle name="RowTitles-Detail 2 2 2 2 4 4 3 3 2 2" xfId="25683"/>
    <cellStyle name="RowTitles-Detail 2 2 2 2 4 4 3 4" xfId="25684"/>
    <cellStyle name="RowTitles-Detail 2 2 2 2 4 4 3 4 2" xfId="25685"/>
    <cellStyle name="RowTitles-Detail 2 2 2 2 4 4 3 5" xfId="25686"/>
    <cellStyle name="RowTitles-Detail 2 2 2 2 4 4 4" xfId="25687"/>
    <cellStyle name="RowTitles-Detail 2 2 2 2 4 4 4 2" xfId="25688"/>
    <cellStyle name="RowTitles-Detail 2 2 2 2 4 4 5" xfId="25689"/>
    <cellStyle name="RowTitles-Detail 2 2 2 2 4 4 5 2" xfId="25690"/>
    <cellStyle name="RowTitles-Detail 2 2 2 2 4 4 5 2 2" xfId="25691"/>
    <cellStyle name="RowTitles-Detail 2 2 2 2 4 4 5 3" xfId="25692"/>
    <cellStyle name="RowTitles-Detail 2 2 2 2 4 4 6" xfId="25693"/>
    <cellStyle name="RowTitles-Detail 2 2 2 2 4 4 6 2" xfId="25694"/>
    <cellStyle name="RowTitles-Detail 2 2 2 2 4 4 6 2 2" xfId="25695"/>
    <cellStyle name="RowTitles-Detail 2 2 2 2 4 4 7" xfId="25696"/>
    <cellStyle name="RowTitles-Detail 2 2 2 2 4 4 7 2" xfId="25697"/>
    <cellStyle name="RowTitles-Detail 2 2 2 2 4 4 8" xfId="25698"/>
    <cellStyle name="RowTitles-Detail 2 2 2 2 4 5" xfId="25699"/>
    <cellStyle name="RowTitles-Detail 2 2 2 2 4 5 2" xfId="25700"/>
    <cellStyle name="RowTitles-Detail 2 2 2 2 4 5 2 2" xfId="25701"/>
    <cellStyle name="RowTitles-Detail 2 2 2 2 4 5 2 2 2" xfId="25702"/>
    <cellStyle name="RowTitles-Detail 2 2 2 2 4 5 2 2 2 2" xfId="25703"/>
    <cellStyle name="RowTitles-Detail 2 2 2 2 4 5 2 2 3" xfId="25704"/>
    <cellStyle name="RowTitles-Detail 2 2 2 2 4 5 2 3" xfId="25705"/>
    <cellStyle name="RowTitles-Detail 2 2 2 2 4 5 2 3 2" xfId="25706"/>
    <cellStyle name="RowTitles-Detail 2 2 2 2 4 5 2 3 2 2" xfId="25707"/>
    <cellStyle name="RowTitles-Detail 2 2 2 2 4 5 2 4" xfId="25708"/>
    <cellStyle name="RowTitles-Detail 2 2 2 2 4 5 2 4 2" xfId="25709"/>
    <cellStyle name="RowTitles-Detail 2 2 2 2 4 5 2 5" xfId="25710"/>
    <cellStyle name="RowTitles-Detail 2 2 2 2 4 5 3" xfId="25711"/>
    <cellStyle name="RowTitles-Detail 2 2 2 2 4 5 3 2" xfId="25712"/>
    <cellStyle name="RowTitles-Detail 2 2 2 2 4 5 3 2 2" xfId="25713"/>
    <cellStyle name="RowTitles-Detail 2 2 2 2 4 5 3 2 2 2" xfId="25714"/>
    <cellStyle name="RowTitles-Detail 2 2 2 2 4 5 3 2 3" xfId="25715"/>
    <cellStyle name="RowTitles-Detail 2 2 2 2 4 5 3 3" xfId="25716"/>
    <cellStyle name="RowTitles-Detail 2 2 2 2 4 5 3 3 2" xfId="25717"/>
    <cellStyle name="RowTitles-Detail 2 2 2 2 4 5 3 3 2 2" xfId="25718"/>
    <cellStyle name="RowTitles-Detail 2 2 2 2 4 5 3 4" xfId="25719"/>
    <cellStyle name="RowTitles-Detail 2 2 2 2 4 5 3 4 2" xfId="25720"/>
    <cellStyle name="RowTitles-Detail 2 2 2 2 4 5 3 5" xfId="25721"/>
    <cellStyle name="RowTitles-Detail 2 2 2 2 4 5 4" xfId="25722"/>
    <cellStyle name="RowTitles-Detail 2 2 2 2 4 5 4 2" xfId="25723"/>
    <cellStyle name="RowTitles-Detail 2 2 2 2 4 5 4 2 2" xfId="25724"/>
    <cellStyle name="RowTitles-Detail 2 2 2 2 4 5 4 3" xfId="25725"/>
    <cellStyle name="RowTitles-Detail 2 2 2 2 4 5 5" xfId="25726"/>
    <cellStyle name="RowTitles-Detail 2 2 2 2 4 5 5 2" xfId="25727"/>
    <cellStyle name="RowTitles-Detail 2 2 2 2 4 5 5 2 2" xfId="25728"/>
    <cellStyle name="RowTitles-Detail 2 2 2 2 4 5 6" xfId="25729"/>
    <cellStyle name="RowTitles-Detail 2 2 2 2 4 5 6 2" xfId="25730"/>
    <cellStyle name="RowTitles-Detail 2 2 2 2 4 5 7" xfId="25731"/>
    <cellStyle name="RowTitles-Detail 2 2 2 2 4 6" xfId="25732"/>
    <cellStyle name="RowTitles-Detail 2 2 2 2 4 6 2" xfId="25733"/>
    <cellStyle name="RowTitles-Detail 2 2 2 2 4 6 2 2" xfId="25734"/>
    <cellStyle name="RowTitles-Detail 2 2 2 2 4 6 2 2 2" xfId="25735"/>
    <cellStyle name="RowTitles-Detail 2 2 2 2 4 6 2 2 2 2" xfId="25736"/>
    <cellStyle name="RowTitles-Detail 2 2 2 2 4 6 2 2 3" xfId="25737"/>
    <cellStyle name="RowTitles-Detail 2 2 2 2 4 6 2 3" xfId="25738"/>
    <cellStyle name="RowTitles-Detail 2 2 2 2 4 6 2 3 2" xfId="25739"/>
    <cellStyle name="RowTitles-Detail 2 2 2 2 4 6 2 3 2 2" xfId="25740"/>
    <cellStyle name="RowTitles-Detail 2 2 2 2 4 6 2 4" xfId="25741"/>
    <cellStyle name="RowTitles-Detail 2 2 2 2 4 6 2 4 2" xfId="25742"/>
    <cellStyle name="RowTitles-Detail 2 2 2 2 4 6 2 5" xfId="25743"/>
    <cellStyle name="RowTitles-Detail 2 2 2 2 4 6 3" xfId="25744"/>
    <cellStyle name="RowTitles-Detail 2 2 2 2 4 6 3 2" xfId="25745"/>
    <cellStyle name="RowTitles-Detail 2 2 2 2 4 6 3 2 2" xfId="25746"/>
    <cellStyle name="RowTitles-Detail 2 2 2 2 4 6 3 2 2 2" xfId="25747"/>
    <cellStyle name="RowTitles-Detail 2 2 2 2 4 6 3 2 3" xfId="25748"/>
    <cellStyle name="RowTitles-Detail 2 2 2 2 4 6 3 3" xfId="25749"/>
    <cellStyle name="RowTitles-Detail 2 2 2 2 4 6 3 3 2" xfId="25750"/>
    <cellStyle name="RowTitles-Detail 2 2 2 2 4 6 3 3 2 2" xfId="25751"/>
    <cellStyle name="RowTitles-Detail 2 2 2 2 4 6 3 4" xfId="25752"/>
    <cellStyle name="RowTitles-Detail 2 2 2 2 4 6 3 4 2" xfId="25753"/>
    <cellStyle name="RowTitles-Detail 2 2 2 2 4 6 3 5" xfId="25754"/>
    <cellStyle name="RowTitles-Detail 2 2 2 2 4 6 4" xfId="25755"/>
    <cellStyle name="RowTitles-Detail 2 2 2 2 4 6 4 2" xfId="25756"/>
    <cellStyle name="RowTitles-Detail 2 2 2 2 4 6 4 2 2" xfId="25757"/>
    <cellStyle name="RowTitles-Detail 2 2 2 2 4 6 4 3" xfId="25758"/>
    <cellStyle name="RowTitles-Detail 2 2 2 2 4 6 5" xfId="25759"/>
    <cellStyle name="RowTitles-Detail 2 2 2 2 4 6 5 2" xfId="25760"/>
    <cellStyle name="RowTitles-Detail 2 2 2 2 4 6 5 2 2" xfId="25761"/>
    <cellStyle name="RowTitles-Detail 2 2 2 2 4 6 6" xfId="25762"/>
    <cellStyle name="RowTitles-Detail 2 2 2 2 4 6 6 2" xfId="25763"/>
    <cellStyle name="RowTitles-Detail 2 2 2 2 4 6 7" xfId="25764"/>
    <cellStyle name="RowTitles-Detail 2 2 2 2 4 7" xfId="25765"/>
    <cellStyle name="RowTitles-Detail 2 2 2 2 4 7 2" xfId="25766"/>
    <cellStyle name="RowTitles-Detail 2 2 2 2 4 7 2 2" xfId="25767"/>
    <cellStyle name="RowTitles-Detail 2 2 2 2 4 7 2 2 2" xfId="25768"/>
    <cellStyle name="RowTitles-Detail 2 2 2 2 4 7 2 3" xfId="25769"/>
    <cellStyle name="RowTitles-Detail 2 2 2 2 4 7 3" xfId="25770"/>
    <cellStyle name="RowTitles-Detail 2 2 2 2 4 7 3 2" xfId="25771"/>
    <cellStyle name="RowTitles-Detail 2 2 2 2 4 7 3 2 2" xfId="25772"/>
    <cellStyle name="RowTitles-Detail 2 2 2 2 4 7 4" xfId="25773"/>
    <cellStyle name="RowTitles-Detail 2 2 2 2 4 7 4 2" xfId="25774"/>
    <cellStyle name="RowTitles-Detail 2 2 2 2 4 7 5" xfId="25775"/>
    <cellStyle name="RowTitles-Detail 2 2 2 2 4 8" xfId="25776"/>
    <cellStyle name="RowTitles-Detail 2 2 2 2 4 8 2" xfId="25777"/>
    <cellStyle name="RowTitles-Detail 2 2 2 2 4 9" xfId="25778"/>
    <cellStyle name="RowTitles-Detail 2 2 2 2 4 9 2" xfId="25779"/>
    <cellStyle name="RowTitles-Detail 2 2 2 2 4 9 2 2" xfId="25780"/>
    <cellStyle name="RowTitles-Detail 2 2 2 2 4_STUD aligned by INSTIT" xfId="25781"/>
    <cellStyle name="RowTitles-Detail 2 2 2 2 5" xfId="25782"/>
    <cellStyle name="RowTitles-Detail 2 2 2 2 5 2" xfId="25783"/>
    <cellStyle name="RowTitles-Detail 2 2 2 2 5 2 2" xfId="25784"/>
    <cellStyle name="RowTitles-Detail 2 2 2 2 5 2 2 2" xfId="25785"/>
    <cellStyle name="RowTitles-Detail 2 2 2 2 5 2 2 2 2" xfId="25786"/>
    <cellStyle name="RowTitles-Detail 2 2 2 2 5 2 2 3" xfId="25787"/>
    <cellStyle name="RowTitles-Detail 2 2 2 2 5 2 3" xfId="25788"/>
    <cellStyle name="RowTitles-Detail 2 2 2 2 5 2 3 2" xfId="25789"/>
    <cellStyle name="RowTitles-Detail 2 2 2 2 5 2 3 2 2" xfId="25790"/>
    <cellStyle name="RowTitles-Detail 2 2 2 2 5 2 4" xfId="25791"/>
    <cellStyle name="RowTitles-Detail 2 2 2 2 5 2 4 2" xfId="25792"/>
    <cellStyle name="RowTitles-Detail 2 2 2 2 5 2 5" xfId="25793"/>
    <cellStyle name="RowTitles-Detail 2 2 2 2 5 3" xfId="25794"/>
    <cellStyle name="RowTitles-Detail 2 2 2 2 5 3 2" xfId="25795"/>
    <cellStyle name="RowTitles-Detail 2 2 2 2 5 3 2 2" xfId="25796"/>
    <cellStyle name="RowTitles-Detail 2 2 2 2 5 3 2 2 2" xfId="25797"/>
    <cellStyle name="RowTitles-Detail 2 2 2 2 5 3 2 3" xfId="25798"/>
    <cellStyle name="RowTitles-Detail 2 2 2 2 5 3 3" xfId="25799"/>
    <cellStyle name="RowTitles-Detail 2 2 2 2 5 3 3 2" xfId="25800"/>
    <cellStyle name="RowTitles-Detail 2 2 2 2 5 3 3 2 2" xfId="25801"/>
    <cellStyle name="RowTitles-Detail 2 2 2 2 5 3 4" xfId="25802"/>
    <cellStyle name="RowTitles-Detail 2 2 2 2 5 3 4 2" xfId="25803"/>
    <cellStyle name="RowTitles-Detail 2 2 2 2 5 3 5" xfId="25804"/>
    <cellStyle name="RowTitles-Detail 2 2 2 2 5 4" xfId="25805"/>
    <cellStyle name="RowTitles-Detail 2 2 2 2 5 4 2" xfId="25806"/>
    <cellStyle name="RowTitles-Detail 2 2 2 2 5 5" xfId="25807"/>
    <cellStyle name="RowTitles-Detail 2 2 2 2 5 5 2" xfId="25808"/>
    <cellStyle name="RowTitles-Detail 2 2 2 2 5 5 2 2" xfId="25809"/>
    <cellStyle name="RowTitles-Detail 2 2 2 2 5 5 3" xfId="25810"/>
    <cellStyle name="RowTitles-Detail 2 2 2 2 5 6" xfId="25811"/>
    <cellStyle name="RowTitles-Detail 2 2 2 2 5 6 2" xfId="25812"/>
    <cellStyle name="RowTitles-Detail 2 2 2 2 5 6 2 2" xfId="25813"/>
    <cellStyle name="RowTitles-Detail 2 2 2 2 6" xfId="25814"/>
    <cellStyle name="RowTitles-Detail 2 2 2 2 6 2" xfId="25815"/>
    <cellStyle name="RowTitles-Detail 2 2 2 2 6 2 2" xfId="25816"/>
    <cellStyle name="RowTitles-Detail 2 2 2 2 6 2 2 2" xfId="25817"/>
    <cellStyle name="RowTitles-Detail 2 2 2 2 6 2 2 2 2" xfId="25818"/>
    <cellStyle name="RowTitles-Detail 2 2 2 2 6 2 2 3" xfId="25819"/>
    <cellStyle name="RowTitles-Detail 2 2 2 2 6 2 3" xfId="25820"/>
    <cellStyle name="RowTitles-Detail 2 2 2 2 6 2 3 2" xfId="25821"/>
    <cellStyle name="RowTitles-Detail 2 2 2 2 6 2 3 2 2" xfId="25822"/>
    <cellStyle name="RowTitles-Detail 2 2 2 2 6 2 4" xfId="25823"/>
    <cellStyle name="RowTitles-Detail 2 2 2 2 6 2 4 2" xfId="25824"/>
    <cellStyle name="RowTitles-Detail 2 2 2 2 6 2 5" xfId="25825"/>
    <cellStyle name="RowTitles-Detail 2 2 2 2 6 3" xfId="25826"/>
    <cellStyle name="RowTitles-Detail 2 2 2 2 6 3 2" xfId="25827"/>
    <cellStyle name="RowTitles-Detail 2 2 2 2 6 3 2 2" xfId="25828"/>
    <cellStyle name="RowTitles-Detail 2 2 2 2 6 3 2 2 2" xfId="25829"/>
    <cellStyle name="RowTitles-Detail 2 2 2 2 6 3 2 3" xfId="25830"/>
    <cellStyle name="RowTitles-Detail 2 2 2 2 6 3 3" xfId="25831"/>
    <cellStyle name="RowTitles-Detail 2 2 2 2 6 3 3 2" xfId="25832"/>
    <cellStyle name="RowTitles-Detail 2 2 2 2 6 3 3 2 2" xfId="25833"/>
    <cellStyle name="RowTitles-Detail 2 2 2 2 6 3 4" xfId="25834"/>
    <cellStyle name="RowTitles-Detail 2 2 2 2 6 3 4 2" xfId="25835"/>
    <cellStyle name="RowTitles-Detail 2 2 2 2 6 3 5" xfId="25836"/>
    <cellStyle name="RowTitles-Detail 2 2 2 2 6 4" xfId="25837"/>
    <cellStyle name="RowTitles-Detail 2 2 2 2 6 4 2" xfId="25838"/>
    <cellStyle name="RowTitles-Detail 2 2 2 2 6 5" xfId="25839"/>
    <cellStyle name="RowTitles-Detail 2 2 2 2 6 5 2" xfId="25840"/>
    <cellStyle name="RowTitles-Detail 2 2 2 2 6 5 2 2" xfId="25841"/>
    <cellStyle name="RowTitles-Detail 2 2 2 2 6 6" xfId="25842"/>
    <cellStyle name="RowTitles-Detail 2 2 2 2 6 6 2" xfId="25843"/>
    <cellStyle name="RowTitles-Detail 2 2 2 2 6 7" xfId="25844"/>
    <cellStyle name="RowTitles-Detail 2 2 2 2 7" xfId="25845"/>
    <cellStyle name="RowTitles-Detail 2 2 2 2 7 2" xfId="25846"/>
    <cellStyle name="RowTitles-Detail 2 2 2 2 7 2 2" xfId="25847"/>
    <cellStyle name="RowTitles-Detail 2 2 2 2 7 2 2 2" xfId="25848"/>
    <cellStyle name="RowTitles-Detail 2 2 2 2 7 2 2 2 2" xfId="25849"/>
    <cellStyle name="RowTitles-Detail 2 2 2 2 7 2 2 3" xfId="25850"/>
    <cellStyle name="RowTitles-Detail 2 2 2 2 7 2 3" xfId="25851"/>
    <cellStyle name="RowTitles-Detail 2 2 2 2 7 2 3 2" xfId="25852"/>
    <cellStyle name="RowTitles-Detail 2 2 2 2 7 2 3 2 2" xfId="25853"/>
    <cellStyle name="RowTitles-Detail 2 2 2 2 7 2 4" xfId="25854"/>
    <cellStyle name="RowTitles-Detail 2 2 2 2 7 2 4 2" xfId="25855"/>
    <cellStyle name="RowTitles-Detail 2 2 2 2 7 2 5" xfId="25856"/>
    <cellStyle name="RowTitles-Detail 2 2 2 2 7 3" xfId="25857"/>
    <cellStyle name="RowTitles-Detail 2 2 2 2 7 3 2" xfId="25858"/>
    <cellStyle name="RowTitles-Detail 2 2 2 2 7 3 2 2" xfId="25859"/>
    <cellStyle name="RowTitles-Detail 2 2 2 2 7 3 2 2 2" xfId="25860"/>
    <cellStyle name="RowTitles-Detail 2 2 2 2 7 3 2 3" xfId="25861"/>
    <cellStyle name="RowTitles-Detail 2 2 2 2 7 3 3" xfId="25862"/>
    <cellStyle name="RowTitles-Detail 2 2 2 2 7 3 3 2" xfId="25863"/>
    <cellStyle name="RowTitles-Detail 2 2 2 2 7 3 3 2 2" xfId="25864"/>
    <cellStyle name="RowTitles-Detail 2 2 2 2 7 3 4" xfId="25865"/>
    <cellStyle name="RowTitles-Detail 2 2 2 2 7 3 4 2" xfId="25866"/>
    <cellStyle name="RowTitles-Detail 2 2 2 2 7 3 5" xfId="25867"/>
    <cellStyle name="RowTitles-Detail 2 2 2 2 7 4" xfId="25868"/>
    <cellStyle name="RowTitles-Detail 2 2 2 2 7 4 2" xfId="25869"/>
    <cellStyle name="RowTitles-Detail 2 2 2 2 7 5" xfId="25870"/>
    <cellStyle name="RowTitles-Detail 2 2 2 2 7 5 2" xfId="25871"/>
    <cellStyle name="RowTitles-Detail 2 2 2 2 7 5 2 2" xfId="25872"/>
    <cellStyle name="RowTitles-Detail 2 2 2 2 7 5 3" xfId="25873"/>
    <cellStyle name="RowTitles-Detail 2 2 2 2 7 6" xfId="25874"/>
    <cellStyle name="RowTitles-Detail 2 2 2 2 7 6 2" xfId="25875"/>
    <cellStyle name="RowTitles-Detail 2 2 2 2 7 6 2 2" xfId="25876"/>
    <cellStyle name="RowTitles-Detail 2 2 2 2 7 7" xfId="25877"/>
    <cellStyle name="RowTitles-Detail 2 2 2 2 7 7 2" xfId="25878"/>
    <cellStyle name="RowTitles-Detail 2 2 2 2 7 8" xfId="25879"/>
    <cellStyle name="RowTitles-Detail 2 2 2 2 8" xfId="25880"/>
    <cellStyle name="RowTitles-Detail 2 2 2 2 8 2" xfId="25881"/>
    <cellStyle name="RowTitles-Detail 2 2 2 2 8 2 2" xfId="25882"/>
    <cellStyle name="RowTitles-Detail 2 2 2 2 8 2 2 2" xfId="25883"/>
    <cellStyle name="RowTitles-Detail 2 2 2 2 8 2 2 2 2" xfId="25884"/>
    <cellStyle name="RowTitles-Detail 2 2 2 2 8 2 2 3" xfId="25885"/>
    <cellStyle name="RowTitles-Detail 2 2 2 2 8 2 3" xfId="25886"/>
    <cellStyle name="RowTitles-Detail 2 2 2 2 8 2 3 2" xfId="25887"/>
    <cellStyle name="RowTitles-Detail 2 2 2 2 8 2 3 2 2" xfId="25888"/>
    <cellStyle name="RowTitles-Detail 2 2 2 2 8 2 4" xfId="25889"/>
    <cellStyle name="RowTitles-Detail 2 2 2 2 8 2 4 2" xfId="25890"/>
    <cellStyle name="RowTitles-Detail 2 2 2 2 8 2 5" xfId="25891"/>
    <cellStyle name="RowTitles-Detail 2 2 2 2 8 3" xfId="25892"/>
    <cellStyle name="RowTitles-Detail 2 2 2 2 8 3 2" xfId="25893"/>
    <cellStyle name="RowTitles-Detail 2 2 2 2 8 3 2 2" xfId="25894"/>
    <cellStyle name="RowTitles-Detail 2 2 2 2 8 3 2 2 2" xfId="25895"/>
    <cellStyle name="RowTitles-Detail 2 2 2 2 8 3 2 3" xfId="25896"/>
    <cellStyle name="RowTitles-Detail 2 2 2 2 8 3 3" xfId="25897"/>
    <cellStyle name="RowTitles-Detail 2 2 2 2 8 3 3 2" xfId="25898"/>
    <cellStyle name="RowTitles-Detail 2 2 2 2 8 3 3 2 2" xfId="25899"/>
    <cellStyle name="RowTitles-Detail 2 2 2 2 8 3 4" xfId="25900"/>
    <cellStyle name="RowTitles-Detail 2 2 2 2 8 3 4 2" xfId="25901"/>
    <cellStyle name="RowTitles-Detail 2 2 2 2 8 3 5" xfId="25902"/>
    <cellStyle name="RowTitles-Detail 2 2 2 2 8 4" xfId="25903"/>
    <cellStyle name="RowTitles-Detail 2 2 2 2 8 4 2" xfId="25904"/>
    <cellStyle name="RowTitles-Detail 2 2 2 2 8 4 2 2" xfId="25905"/>
    <cellStyle name="RowTitles-Detail 2 2 2 2 8 4 3" xfId="25906"/>
    <cellStyle name="RowTitles-Detail 2 2 2 2 8 5" xfId="25907"/>
    <cellStyle name="RowTitles-Detail 2 2 2 2 8 5 2" xfId="25908"/>
    <cellStyle name="RowTitles-Detail 2 2 2 2 8 5 2 2" xfId="25909"/>
    <cellStyle name="RowTitles-Detail 2 2 2 2 8 6" xfId="25910"/>
    <cellStyle name="RowTitles-Detail 2 2 2 2 8 6 2" xfId="25911"/>
    <cellStyle name="RowTitles-Detail 2 2 2 2 8 7" xfId="25912"/>
    <cellStyle name="RowTitles-Detail 2 2 2 2 9" xfId="25913"/>
    <cellStyle name="RowTitles-Detail 2 2 2 2 9 2" xfId="25914"/>
    <cellStyle name="RowTitles-Detail 2 2 2 2 9 2 2" xfId="25915"/>
    <cellStyle name="RowTitles-Detail 2 2 2 2 9 2 2 2" xfId="25916"/>
    <cellStyle name="RowTitles-Detail 2 2 2 2 9 2 2 2 2" xfId="25917"/>
    <cellStyle name="RowTitles-Detail 2 2 2 2 9 2 2 3" xfId="25918"/>
    <cellStyle name="RowTitles-Detail 2 2 2 2 9 2 3" xfId="25919"/>
    <cellStyle name="RowTitles-Detail 2 2 2 2 9 2 3 2" xfId="25920"/>
    <cellStyle name="RowTitles-Detail 2 2 2 2 9 2 3 2 2" xfId="25921"/>
    <cellStyle name="RowTitles-Detail 2 2 2 2 9 2 4" xfId="25922"/>
    <cellStyle name="RowTitles-Detail 2 2 2 2 9 2 4 2" xfId="25923"/>
    <cellStyle name="RowTitles-Detail 2 2 2 2 9 2 5" xfId="25924"/>
    <cellStyle name="RowTitles-Detail 2 2 2 2 9 3" xfId="25925"/>
    <cellStyle name="RowTitles-Detail 2 2 2 2 9 3 2" xfId="25926"/>
    <cellStyle name="RowTitles-Detail 2 2 2 2 9 3 2 2" xfId="25927"/>
    <cellStyle name="RowTitles-Detail 2 2 2 2 9 3 2 2 2" xfId="25928"/>
    <cellStyle name="RowTitles-Detail 2 2 2 2 9 3 2 3" xfId="25929"/>
    <cellStyle name="RowTitles-Detail 2 2 2 2 9 3 3" xfId="25930"/>
    <cellStyle name="RowTitles-Detail 2 2 2 2 9 3 3 2" xfId="25931"/>
    <cellStyle name="RowTitles-Detail 2 2 2 2 9 3 3 2 2" xfId="25932"/>
    <cellStyle name="RowTitles-Detail 2 2 2 2 9 3 4" xfId="25933"/>
    <cellStyle name="RowTitles-Detail 2 2 2 2 9 3 4 2" xfId="25934"/>
    <cellStyle name="RowTitles-Detail 2 2 2 2 9 3 5" xfId="25935"/>
    <cellStyle name="RowTitles-Detail 2 2 2 2 9 4" xfId="25936"/>
    <cellStyle name="RowTitles-Detail 2 2 2 2 9 4 2" xfId="25937"/>
    <cellStyle name="RowTitles-Detail 2 2 2 2 9 4 2 2" xfId="25938"/>
    <cellStyle name="RowTitles-Detail 2 2 2 2 9 4 3" xfId="25939"/>
    <cellStyle name="RowTitles-Detail 2 2 2 2 9 5" xfId="25940"/>
    <cellStyle name="RowTitles-Detail 2 2 2 2 9 5 2" xfId="25941"/>
    <cellStyle name="RowTitles-Detail 2 2 2 2 9 5 2 2" xfId="25942"/>
    <cellStyle name="RowTitles-Detail 2 2 2 2 9 6" xfId="25943"/>
    <cellStyle name="RowTitles-Detail 2 2 2 2 9 6 2" xfId="25944"/>
    <cellStyle name="RowTitles-Detail 2 2 2 2 9 7" xfId="25945"/>
    <cellStyle name="RowTitles-Detail 2 2 2 2_STUD aligned by INSTIT" xfId="25946"/>
    <cellStyle name="RowTitles-Detail 2 2 2 3" xfId="25947"/>
    <cellStyle name="RowTitles-Detail 2 2 2 3 2" xfId="25948"/>
    <cellStyle name="RowTitles-Detail 2 2 2 3 2 2" xfId="25949"/>
    <cellStyle name="RowTitles-Detail 2 2 2 3 2 2 2" xfId="25950"/>
    <cellStyle name="RowTitles-Detail 2 2 2 3 2 2 2 2" xfId="25951"/>
    <cellStyle name="RowTitles-Detail 2 2 2 3 2 2 2 2 2" xfId="25952"/>
    <cellStyle name="RowTitles-Detail 2 2 2 3 2 2 2 3" xfId="25953"/>
    <cellStyle name="RowTitles-Detail 2 2 2 3 2 2 3" xfId="25954"/>
    <cellStyle name="RowTitles-Detail 2 2 2 3 2 2 3 2" xfId="25955"/>
    <cellStyle name="RowTitles-Detail 2 2 2 3 2 2 3 2 2" xfId="25956"/>
    <cellStyle name="RowTitles-Detail 2 2 2 3 2 2 4" xfId="25957"/>
    <cellStyle name="RowTitles-Detail 2 2 2 3 2 2 4 2" xfId="25958"/>
    <cellStyle name="RowTitles-Detail 2 2 2 3 2 2 5" xfId="25959"/>
    <cellStyle name="RowTitles-Detail 2 2 2 3 2 3" xfId="25960"/>
    <cellStyle name="RowTitles-Detail 2 2 2 3 2 3 2" xfId="25961"/>
    <cellStyle name="RowTitles-Detail 2 2 2 3 2 3 2 2" xfId="25962"/>
    <cellStyle name="RowTitles-Detail 2 2 2 3 2 3 2 2 2" xfId="25963"/>
    <cellStyle name="RowTitles-Detail 2 2 2 3 2 3 2 3" xfId="25964"/>
    <cellStyle name="RowTitles-Detail 2 2 2 3 2 3 3" xfId="25965"/>
    <cellStyle name="RowTitles-Detail 2 2 2 3 2 3 3 2" xfId="25966"/>
    <cellStyle name="RowTitles-Detail 2 2 2 3 2 3 3 2 2" xfId="25967"/>
    <cellStyle name="RowTitles-Detail 2 2 2 3 2 3 4" xfId="25968"/>
    <cellStyle name="RowTitles-Detail 2 2 2 3 2 3 4 2" xfId="25969"/>
    <cellStyle name="RowTitles-Detail 2 2 2 3 2 3 5" xfId="25970"/>
    <cellStyle name="RowTitles-Detail 2 2 2 3 2 4" xfId="25971"/>
    <cellStyle name="RowTitles-Detail 2 2 2 3 2 4 2" xfId="25972"/>
    <cellStyle name="RowTitles-Detail 2 2 2 3 2 5" xfId="25973"/>
    <cellStyle name="RowTitles-Detail 2 2 2 3 2 5 2" xfId="25974"/>
    <cellStyle name="RowTitles-Detail 2 2 2 3 2 5 2 2" xfId="25975"/>
    <cellStyle name="RowTitles-Detail 2 2 2 3 3" xfId="25976"/>
    <cellStyle name="RowTitles-Detail 2 2 2 3 3 2" xfId="25977"/>
    <cellStyle name="RowTitles-Detail 2 2 2 3 3 2 2" xfId="25978"/>
    <cellStyle name="RowTitles-Detail 2 2 2 3 3 2 2 2" xfId="25979"/>
    <cellStyle name="RowTitles-Detail 2 2 2 3 3 2 2 2 2" xfId="25980"/>
    <cellStyle name="RowTitles-Detail 2 2 2 3 3 2 2 3" xfId="25981"/>
    <cellStyle name="RowTitles-Detail 2 2 2 3 3 2 3" xfId="25982"/>
    <cellStyle name="RowTitles-Detail 2 2 2 3 3 2 3 2" xfId="25983"/>
    <cellStyle name="RowTitles-Detail 2 2 2 3 3 2 3 2 2" xfId="25984"/>
    <cellStyle name="RowTitles-Detail 2 2 2 3 3 2 4" xfId="25985"/>
    <cellStyle name="RowTitles-Detail 2 2 2 3 3 2 4 2" xfId="25986"/>
    <cellStyle name="RowTitles-Detail 2 2 2 3 3 2 5" xfId="25987"/>
    <cellStyle name="RowTitles-Detail 2 2 2 3 3 3" xfId="25988"/>
    <cellStyle name="RowTitles-Detail 2 2 2 3 3 3 2" xfId="25989"/>
    <cellStyle name="RowTitles-Detail 2 2 2 3 3 3 2 2" xfId="25990"/>
    <cellStyle name="RowTitles-Detail 2 2 2 3 3 3 2 2 2" xfId="25991"/>
    <cellStyle name="RowTitles-Detail 2 2 2 3 3 3 2 3" xfId="25992"/>
    <cellStyle name="RowTitles-Detail 2 2 2 3 3 3 3" xfId="25993"/>
    <cellStyle name="RowTitles-Detail 2 2 2 3 3 3 3 2" xfId="25994"/>
    <cellStyle name="RowTitles-Detail 2 2 2 3 3 3 3 2 2" xfId="25995"/>
    <cellStyle name="RowTitles-Detail 2 2 2 3 3 3 4" xfId="25996"/>
    <cellStyle name="RowTitles-Detail 2 2 2 3 3 3 4 2" xfId="25997"/>
    <cellStyle name="RowTitles-Detail 2 2 2 3 3 3 5" xfId="25998"/>
    <cellStyle name="RowTitles-Detail 2 2 2 3 3 4" xfId="25999"/>
    <cellStyle name="RowTitles-Detail 2 2 2 3 3 4 2" xfId="26000"/>
    <cellStyle name="RowTitles-Detail 2 2 2 3 3 5" xfId="26001"/>
    <cellStyle name="RowTitles-Detail 2 2 2 3 3 5 2" xfId="26002"/>
    <cellStyle name="RowTitles-Detail 2 2 2 3 3 5 2 2" xfId="26003"/>
    <cellStyle name="RowTitles-Detail 2 2 2 3 3 5 3" xfId="26004"/>
    <cellStyle name="RowTitles-Detail 2 2 2 3 3 6" xfId="26005"/>
    <cellStyle name="RowTitles-Detail 2 2 2 3 3 6 2" xfId="26006"/>
    <cellStyle name="RowTitles-Detail 2 2 2 3 3 6 2 2" xfId="26007"/>
    <cellStyle name="RowTitles-Detail 2 2 2 3 3 7" xfId="26008"/>
    <cellStyle name="RowTitles-Detail 2 2 2 3 3 7 2" xfId="26009"/>
    <cellStyle name="RowTitles-Detail 2 2 2 3 3 8" xfId="26010"/>
    <cellStyle name="RowTitles-Detail 2 2 2 3 4" xfId="26011"/>
    <cellStyle name="RowTitles-Detail 2 2 2 3 4 2" xfId="26012"/>
    <cellStyle name="RowTitles-Detail 2 2 2 3 4 2 2" xfId="26013"/>
    <cellStyle name="RowTitles-Detail 2 2 2 3 4 2 2 2" xfId="26014"/>
    <cellStyle name="RowTitles-Detail 2 2 2 3 4 2 2 2 2" xfId="26015"/>
    <cellStyle name="RowTitles-Detail 2 2 2 3 4 2 2 3" xfId="26016"/>
    <cellStyle name="RowTitles-Detail 2 2 2 3 4 2 3" xfId="26017"/>
    <cellStyle name="RowTitles-Detail 2 2 2 3 4 2 3 2" xfId="26018"/>
    <cellStyle name="RowTitles-Detail 2 2 2 3 4 2 3 2 2" xfId="26019"/>
    <cellStyle name="RowTitles-Detail 2 2 2 3 4 2 4" xfId="26020"/>
    <cellStyle name="RowTitles-Detail 2 2 2 3 4 2 4 2" xfId="26021"/>
    <cellStyle name="RowTitles-Detail 2 2 2 3 4 2 5" xfId="26022"/>
    <cellStyle name="RowTitles-Detail 2 2 2 3 4 3" xfId="26023"/>
    <cellStyle name="RowTitles-Detail 2 2 2 3 4 3 2" xfId="26024"/>
    <cellStyle name="RowTitles-Detail 2 2 2 3 4 3 2 2" xfId="26025"/>
    <cellStyle name="RowTitles-Detail 2 2 2 3 4 3 2 2 2" xfId="26026"/>
    <cellStyle name="RowTitles-Detail 2 2 2 3 4 3 2 3" xfId="26027"/>
    <cellStyle name="RowTitles-Detail 2 2 2 3 4 3 3" xfId="26028"/>
    <cellStyle name="RowTitles-Detail 2 2 2 3 4 3 3 2" xfId="26029"/>
    <cellStyle name="RowTitles-Detail 2 2 2 3 4 3 3 2 2" xfId="26030"/>
    <cellStyle name="RowTitles-Detail 2 2 2 3 4 3 4" xfId="26031"/>
    <cellStyle name="RowTitles-Detail 2 2 2 3 4 3 4 2" xfId="26032"/>
    <cellStyle name="RowTitles-Detail 2 2 2 3 4 3 5" xfId="26033"/>
    <cellStyle name="RowTitles-Detail 2 2 2 3 4 4" xfId="26034"/>
    <cellStyle name="RowTitles-Detail 2 2 2 3 4 4 2" xfId="26035"/>
    <cellStyle name="RowTitles-Detail 2 2 2 3 4 4 2 2" xfId="26036"/>
    <cellStyle name="RowTitles-Detail 2 2 2 3 4 4 3" xfId="26037"/>
    <cellStyle name="RowTitles-Detail 2 2 2 3 4 5" xfId="26038"/>
    <cellStyle name="RowTitles-Detail 2 2 2 3 4 5 2" xfId="26039"/>
    <cellStyle name="RowTitles-Detail 2 2 2 3 4 5 2 2" xfId="26040"/>
    <cellStyle name="RowTitles-Detail 2 2 2 3 4 6" xfId="26041"/>
    <cellStyle name="RowTitles-Detail 2 2 2 3 4 6 2" xfId="26042"/>
    <cellStyle name="RowTitles-Detail 2 2 2 3 4 7" xfId="26043"/>
    <cellStyle name="RowTitles-Detail 2 2 2 3 5" xfId="26044"/>
    <cellStyle name="RowTitles-Detail 2 2 2 3 5 2" xfId="26045"/>
    <cellStyle name="RowTitles-Detail 2 2 2 3 5 2 2" xfId="26046"/>
    <cellStyle name="RowTitles-Detail 2 2 2 3 5 2 2 2" xfId="26047"/>
    <cellStyle name="RowTitles-Detail 2 2 2 3 5 2 2 2 2" xfId="26048"/>
    <cellStyle name="RowTitles-Detail 2 2 2 3 5 2 2 3" xfId="26049"/>
    <cellStyle name="RowTitles-Detail 2 2 2 3 5 2 3" xfId="26050"/>
    <cellStyle name="RowTitles-Detail 2 2 2 3 5 2 3 2" xfId="26051"/>
    <cellStyle name="RowTitles-Detail 2 2 2 3 5 2 3 2 2" xfId="26052"/>
    <cellStyle name="RowTitles-Detail 2 2 2 3 5 2 4" xfId="26053"/>
    <cellStyle name="RowTitles-Detail 2 2 2 3 5 2 4 2" xfId="26054"/>
    <cellStyle name="RowTitles-Detail 2 2 2 3 5 2 5" xfId="26055"/>
    <cellStyle name="RowTitles-Detail 2 2 2 3 5 3" xfId="26056"/>
    <cellStyle name="RowTitles-Detail 2 2 2 3 5 3 2" xfId="26057"/>
    <cellStyle name="RowTitles-Detail 2 2 2 3 5 3 2 2" xfId="26058"/>
    <cellStyle name="RowTitles-Detail 2 2 2 3 5 3 2 2 2" xfId="26059"/>
    <cellStyle name="RowTitles-Detail 2 2 2 3 5 3 2 3" xfId="26060"/>
    <cellStyle name="RowTitles-Detail 2 2 2 3 5 3 3" xfId="26061"/>
    <cellStyle name="RowTitles-Detail 2 2 2 3 5 3 3 2" xfId="26062"/>
    <cellStyle name="RowTitles-Detail 2 2 2 3 5 3 3 2 2" xfId="26063"/>
    <cellStyle name="RowTitles-Detail 2 2 2 3 5 3 4" xfId="26064"/>
    <cellStyle name="RowTitles-Detail 2 2 2 3 5 3 4 2" xfId="26065"/>
    <cellStyle name="RowTitles-Detail 2 2 2 3 5 3 5" xfId="26066"/>
    <cellStyle name="RowTitles-Detail 2 2 2 3 5 4" xfId="26067"/>
    <cellStyle name="RowTitles-Detail 2 2 2 3 5 4 2" xfId="26068"/>
    <cellStyle name="RowTitles-Detail 2 2 2 3 5 4 2 2" xfId="26069"/>
    <cellStyle name="RowTitles-Detail 2 2 2 3 5 4 3" xfId="26070"/>
    <cellStyle name="RowTitles-Detail 2 2 2 3 5 5" xfId="26071"/>
    <cellStyle name="RowTitles-Detail 2 2 2 3 5 5 2" xfId="26072"/>
    <cellStyle name="RowTitles-Detail 2 2 2 3 5 5 2 2" xfId="26073"/>
    <cellStyle name="RowTitles-Detail 2 2 2 3 5 6" xfId="26074"/>
    <cellStyle name="RowTitles-Detail 2 2 2 3 5 6 2" xfId="26075"/>
    <cellStyle name="RowTitles-Detail 2 2 2 3 5 7" xfId="26076"/>
    <cellStyle name="RowTitles-Detail 2 2 2 3 6" xfId="26077"/>
    <cellStyle name="RowTitles-Detail 2 2 2 3 6 2" xfId="26078"/>
    <cellStyle name="RowTitles-Detail 2 2 2 3 6 2 2" xfId="26079"/>
    <cellStyle name="RowTitles-Detail 2 2 2 3 6 2 2 2" xfId="26080"/>
    <cellStyle name="RowTitles-Detail 2 2 2 3 6 2 2 2 2" xfId="26081"/>
    <cellStyle name="RowTitles-Detail 2 2 2 3 6 2 2 3" xfId="26082"/>
    <cellStyle name="RowTitles-Detail 2 2 2 3 6 2 3" xfId="26083"/>
    <cellStyle name="RowTitles-Detail 2 2 2 3 6 2 3 2" xfId="26084"/>
    <cellStyle name="RowTitles-Detail 2 2 2 3 6 2 3 2 2" xfId="26085"/>
    <cellStyle name="RowTitles-Detail 2 2 2 3 6 2 4" xfId="26086"/>
    <cellStyle name="RowTitles-Detail 2 2 2 3 6 2 4 2" xfId="26087"/>
    <cellStyle name="RowTitles-Detail 2 2 2 3 6 2 5" xfId="26088"/>
    <cellStyle name="RowTitles-Detail 2 2 2 3 6 3" xfId="26089"/>
    <cellStyle name="RowTitles-Detail 2 2 2 3 6 3 2" xfId="26090"/>
    <cellStyle name="RowTitles-Detail 2 2 2 3 6 3 2 2" xfId="26091"/>
    <cellStyle name="RowTitles-Detail 2 2 2 3 6 3 2 2 2" xfId="26092"/>
    <cellStyle name="RowTitles-Detail 2 2 2 3 6 3 2 3" xfId="26093"/>
    <cellStyle name="RowTitles-Detail 2 2 2 3 6 3 3" xfId="26094"/>
    <cellStyle name="RowTitles-Detail 2 2 2 3 6 3 3 2" xfId="26095"/>
    <cellStyle name="RowTitles-Detail 2 2 2 3 6 3 3 2 2" xfId="26096"/>
    <cellStyle name="RowTitles-Detail 2 2 2 3 6 3 4" xfId="26097"/>
    <cellStyle name="RowTitles-Detail 2 2 2 3 6 3 4 2" xfId="26098"/>
    <cellStyle name="RowTitles-Detail 2 2 2 3 6 3 5" xfId="26099"/>
    <cellStyle name="RowTitles-Detail 2 2 2 3 6 4" xfId="26100"/>
    <cellStyle name="RowTitles-Detail 2 2 2 3 6 4 2" xfId="26101"/>
    <cellStyle name="RowTitles-Detail 2 2 2 3 6 4 2 2" xfId="26102"/>
    <cellStyle name="RowTitles-Detail 2 2 2 3 6 4 3" xfId="26103"/>
    <cellStyle name="RowTitles-Detail 2 2 2 3 6 5" xfId="26104"/>
    <cellStyle name="RowTitles-Detail 2 2 2 3 6 5 2" xfId="26105"/>
    <cellStyle name="RowTitles-Detail 2 2 2 3 6 5 2 2" xfId="26106"/>
    <cellStyle name="RowTitles-Detail 2 2 2 3 6 6" xfId="26107"/>
    <cellStyle name="RowTitles-Detail 2 2 2 3 6 6 2" xfId="26108"/>
    <cellStyle name="RowTitles-Detail 2 2 2 3 6 7" xfId="26109"/>
    <cellStyle name="RowTitles-Detail 2 2 2 3 7" xfId="26110"/>
    <cellStyle name="RowTitles-Detail 2 2 2 3 7 2" xfId="26111"/>
    <cellStyle name="RowTitles-Detail 2 2 2 3 7 2 2" xfId="26112"/>
    <cellStyle name="RowTitles-Detail 2 2 2 3 7 2 2 2" xfId="26113"/>
    <cellStyle name="RowTitles-Detail 2 2 2 3 7 2 3" xfId="26114"/>
    <cellStyle name="RowTitles-Detail 2 2 2 3 7 3" xfId="26115"/>
    <cellStyle name="RowTitles-Detail 2 2 2 3 7 3 2" xfId="26116"/>
    <cellStyle name="RowTitles-Detail 2 2 2 3 7 3 2 2" xfId="26117"/>
    <cellStyle name="RowTitles-Detail 2 2 2 3 7 4" xfId="26118"/>
    <cellStyle name="RowTitles-Detail 2 2 2 3 7 4 2" xfId="26119"/>
    <cellStyle name="RowTitles-Detail 2 2 2 3 7 5" xfId="26120"/>
    <cellStyle name="RowTitles-Detail 2 2 2 3 8" xfId="26121"/>
    <cellStyle name="RowTitles-Detail 2 2 2 3 8 2" xfId="26122"/>
    <cellStyle name="RowTitles-Detail 2 2 2 3 9" xfId="26123"/>
    <cellStyle name="RowTitles-Detail 2 2 2 3 9 2" xfId="26124"/>
    <cellStyle name="RowTitles-Detail 2 2 2 3 9 2 2" xfId="26125"/>
    <cellStyle name="RowTitles-Detail 2 2 2 3_STUD aligned by INSTIT" xfId="26126"/>
    <cellStyle name="RowTitles-Detail 2 2 2 4" xfId="26127"/>
    <cellStyle name="RowTitles-Detail 2 2 2 4 2" xfId="26128"/>
    <cellStyle name="RowTitles-Detail 2 2 2 4 2 2" xfId="26129"/>
    <cellStyle name="RowTitles-Detail 2 2 2 4 2 2 2" xfId="26130"/>
    <cellStyle name="RowTitles-Detail 2 2 2 4 2 2 2 2" xfId="26131"/>
    <cellStyle name="RowTitles-Detail 2 2 2 4 2 2 2 2 2" xfId="26132"/>
    <cellStyle name="RowTitles-Detail 2 2 2 4 2 2 2 3" xfId="26133"/>
    <cellStyle name="RowTitles-Detail 2 2 2 4 2 2 3" xfId="26134"/>
    <cellStyle name="RowTitles-Detail 2 2 2 4 2 2 3 2" xfId="26135"/>
    <cellStyle name="RowTitles-Detail 2 2 2 4 2 2 3 2 2" xfId="26136"/>
    <cellStyle name="RowTitles-Detail 2 2 2 4 2 2 4" xfId="26137"/>
    <cellStyle name="RowTitles-Detail 2 2 2 4 2 2 4 2" xfId="26138"/>
    <cellStyle name="RowTitles-Detail 2 2 2 4 2 2 5" xfId="26139"/>
    <cellStyle name="RowTitles-Detail 2 2 2 4 2 3" xfId="26140"/>
    <cellStyle name="RowTitles-Detail 2 2 2 4 2 3 2" xfId="26141"/>
    <cellStyle name="RowTitles-Detail 2 2 2 4 2 3 2 2" xfId="26142"/>
    <cellStyle name="RowTitles-Detail 2 2 2 4 2 3 2 2 2" xfId="26143"/>
    <cellStyle name="RowTitles-Detail 2 2 2 4 2 3 2 3" xfId="26144"/>
    <cellStyle name="RowTitles-Detail 2 2 2 4 2 3 3" xfId="26145"/>
    <cellStyle name="RowTitles-Detail 2 2 2 4 2 3 3 2" xfId="26146"/>
    <cellStyle name="RowTitles-Detail 2 2 2 4 2 3 3 2 2" xfId="26147"/>
    <cellStyle name="RowTitles-Detail 2 2 2 4 2 3 4" xfId="26148"/>
    <cellStyle name="RowTitles-Detail 2 2 2 4 2 3 4 2" xfId="26149"/>
    <cellStyle name="RowTitles-Detail 2 2 2 4 2 3 5" xfId="26150"/>
    <cellStyle name="RowTitles-Detail 2 2 2 4 2 4" xfId="26151"/>
    <cellStyle name="RowTitles-Detail 2 2 2 4 2 4 2" xfId="26152"/>
    <cellStyle name="RowTitles-Detail 2 2 2 4 2 5" xfId="26153"/>
    <cellStyle name="RowTitles-Detail 2 2 2 4 2 5 2" xfId="26154"/>
    <cellStyle name="RowTitles-Detail 2 2 2 4 2 5 2 2" xfId="26155"/>
    <cellStyle name="RowTitles-Detail 2 2 2 4 2 5 3" xfId="26156"/>
    <cellStyle name="RowTitles-Detail 2 2 2 4 2 6" xfId="26157"/>
    <cellStyle name="RowTitles-Detail 2 2 2 4 2 6 2" xfId="26158"/>
    <cellStyle name="RowTitles-Detail 2 2 2 4 2 6 2 2" xfId="26159"/>
    <cellStyle name="RowTitles-Detail 2 2 2 4 2 7" xfId="26160"/>
    <cellStyle name="RowTitles-Detail 2 2 2 4 2 7 2" xfId="26161"/>
    <cellStyle name="RowTitles-Detail 2 2 2 4 2 8" xfId="26162"/>
    <cellStyle name="RowTitles-Detail 2 2 2 4 3" xfId="26163"/>
    <cellStyle name="RowTitles-Detail 2 2 2 4 3 2" xfId="26164"/>
    <cellStyle name="RowTitles-Detail 2 2 2 4 3 2 2" xfId="26165"/>
    <cellStyle name="RowTitles-Detail 2 2 2 4 3 2 2 2" xfId="26166"/>
    <cellStyle name="RowTitles-Detail 2 2 2 4 3 2 2 2 2" xfId="26167"/>
    <cellStyle name="RowTitles-Detail 2 2 2 4 3 2 2 3" xfId="26168"/>
    <cellStyle name="RowTitles-Detail 2 2 2 4 3 2 3" xfId="26169"/>
    <cellStyle name="RowTitles-Detail 2 2 2 4 3 2 3 2" xfId="26170"/>
    <cellStyle name="RowTitles-Detail 2 2 2 4 3 2 3 2 2" xfId="26171"/>
    <cellStyle name="RowTitles-Detail 2 2 2 4 3 2 4" xfId="26172"/>
    <cellStyle name="RowTitles-Detail 2 2 2 4 3 2 4 2" xfId="26173"/>
    <cellStyle name="RowTitles-Detail 2 2 2 4 3 2 5" xfId="26174"/>
    <cellStyle name="RowTitles-Detail 2 2 2 4 3 3" xfId="26175"/>
    <cellStyle name="RowTitles-Detail 2 2 2 4 3 3 2" xfId="26176"/>
    <cellStyle name="RowTitles-Detail 2 2 2 4 3 3 2 2" xfId="26177"/>
    <cellStyle name="RowTitles-Detail 2 2 2 4 3 3 2 2 2" xfId="26178"/>
    <cellStyle name="RowTitles-Detail 2 2 2 4 3 3 2 3" xfId="26179"/>
    <cellStyle name="RowTitles-Detail 2 2 2 4 3 3 3" xfId="26180"/>
    <cellStyle name="RowTitles-Detail 2 2 2 4 3 3 3 2" xfId="26181"/>
    <cellStyle name="RowTitles-Detail 2 2 2 4 3 3 3 2 2" xfId="26182"/>
    <cellStyle name="RowTitles-Detail 2 2 2 4 3 3 4" xfId="26183"/>
    <cellStyle name="RowTitles-Detail 2 2 2 4 3 3 4 2" xfId="26184"/>
    <cellStyle name="RowTitles-Detail 2 2 2 4 3 3 5" xfId="26185"/>
    <cellStyle name="RowTitles-Detail 2 2 2 4 3 4" xfId="26186"/>
    <cellStyle name="RowTitles-Detail 2 2 2 4 3 4 2" xfId="26187"/>
    <cellStyle name="RowTitles-Detail 2 2 2 4 3 5" xfId="26188"/>
    <cellStyle name="RowTitles-Detail 2 2 2 4 3 5 2" xfId="26189"/>
    <cellStyle name="RowTitles-Detail 2 2 2 4 3 5 2 2" xfId="26190"/>
    <cellStyle name="RowTitles-Detail 2 2 2 4 4" xfId="26191"/>
    <cellStyle name="RowTitles-Detail 2 2 2 4 4 2" xfId="26192"/>
    <cellStyle name="RowTitles-Detail 2 2 2 4 4 2 2" xfId="26193"/>
    <cellStyle name="RowTitles-Detail 2 2 2 4 4 2 2 2" xfId="26194"/>
    <cellStyle name="RowTitles-Detail 2 2 2 4 4 2 2 2 2" xfId="26195"/>
    <cellStyle name="RowTitles-Detail 2 2 2 4 4 2 2 3" xfId="26196"/>
    <cellStyle name="RowTitles-Detail 2 2 2 4 4 2 3" xfId="26197"/>
    <cellStyle name="RowTitles-Detail 2 2 2 4 4 2 3 2" xfId="26198"/>
    <cellStyle name="RowTitles-Detail 2 2 2 4 4 2 3 2 2" xfId="26199"/>
    <cellStyle name="RowTitles-Detail 2 2 2 4 4 2 4" xfId="26200"/>
    <cellStyle name="RowTitles-Detail 2 2 2 4 4 2 4 2" xfId="26201"/>
    <cellStyle name="RowTitles-Detail 2 2 2 4 4 2 5" xfId="26202"/>
    <cellStyle name="RowTitles-Detail 2 2 2 4 4 3" xfId="26203"/>
    <cellStyle name="RowTitles-Detail 2 2 2 4 4 3 2" xfId="26204"/>
    <cellStyle name="RowTitles-Detail 2 2 2 4 4 3 2 2" xfId="26205"/>
    <cellStyle name="RowTitles-Detail 2 2 2 4 4 3 2 2 2" xfId="26206"/>
    <cellStyle name="RowTitles-Detail 2 2 2 4 4 3 2 3" xfId="26207"/>
    <cellStyle name="RowTitles-Detail 2 2 2 4 4 3 3" xfId="26208"/>
    <cellStyle name="RowTitles-Detail 2 2 2 4 4 3 3 2" xfId="26209"/>
    <cellStyle name="RowTitles-Detail 2 2 2 4 4 3 3 2 2" xfId="26210"/>
    <cellStyle name="RowTitles-Detail 2 2 2 4 4 3 4" xfId="26211"/>
    <cellStyle name="RowTitles-Detail 2 2 2 4 4 3 4 2" xfId="26212"/>
    <cellStyle name="RowTitles-Detail 2 2 2 4 4 3 5" xfId="26213"/>
    <cellStyle name="RowTitles-Detail 2 2 2 4 4 4" xfId="26214"/>
    <cellStyle name="RowTitles-Detail 2 2 2 4 4 4 2" xfId="26215"/>
    <cellStyle name="RowTitles-Detail 2 2 2 4 4 4 2 2" xfId="26216"/>
    <cellStyle name="RowTitles-Detail 2 2 2 4 4 4 3" xfId="26217"/>
    <cellStyle name="RowTitles-Detail 2 2 2 4 4 5" xfId="26218"/>
    <cellStyle name="RowTitles-Detail 2 2 2 4 4 5 2" xfId="26219"/>
    <cellStyle name="RowTitles-Detail 2 2 2 4 4 5 2 2" xfId="26220"/>
    <cellStyle name="RowTitles-Detail 2 2 2 4 4 6" xfId="26221"/>
    <cellStyle name="RowTitles-Detail 2 2 2 4 4 6 2" xfId="26222"/>
    <cellStyle name="RowTitles-Detail 2 2 2 4 4 7" xfId="26223"/>
    <cellStyle name="RowTitles-Detail 2 2 2 4 5" xfId="26224"/>
    <cellStyle name="RowTitles-Detail 2 2 2 4 5 2" xfId="26225"/>
    <cellStyle name="RowTitles-Detail 2 2 2 4 5 2 2" xfId="26226"/>
    <cellStyle name="RowTitles-Detail 2 2 2 4 5 2 2 2" xfId="26227"/>
    <cellStyle name="RowTitles-Detail 2 2 2 4 5 2 2 2 2" xfId="26228"/>
    <cellStyle name="RowTitles-Detail 2 2 2 4 5 2 2 3" xfId="26229"/>
    <cellStyle name="RowTitles-Detail 2 2 2 4 5 2 3" xfId="26230"/>
    <cellStyle name="RowTitles-Detail 2 2 2 4 5 2 3 2" xfId="26231"/>
    <cellStyle name="RowTitles-Detail 2 2 2 4 5 2 3 2 2" xfId="26232"/>
    <cellStyle name="RowTitles-Detail 2 2 2 4 5 2 4" xfId="26233"/>
    <cellStyle name="RowTitles-Detail 2 2 2 4 5 2 4 2" xfId="26234"/>
    <cellStyle name="RowTitles-Detail 2 2 2 4 5 2 5" xfId="26235"/>
    <cellStyle name="RowTitles-Detail 2 2 2 4 5 3" xfId="26236"/>
    <cellStyle name="RowTitles-Detail 2 2 2 4 5 3 2" xfId="26237"/>
    <cellStyle name="RowTitles-Detail 2 2 2 4 5 3 2 2" xfId="26238"/>
    <cellStyle name="RowTitles-Detail 2 2 2 4 5 3 2 2 2" xfId="26239"/>
    <cellStyle name="RowTitles-Detail 2 2 2 4 5 3 2 3" xfId="26240"/>
    <cellStyle name="RowTitles-Detail 2 2 2 4 5 3 3" xfId="26241"/>
    <cellStyle name="RowTitles-Detail 2 2 2 4 5 3 3 2" xfId="26242"/>
    <cellStyle name="RowTitles-Detail 2 2 2 4 5 3 3 2 2" xfId="26243"/>
    <cellStyle name="RowTitles-Detail 2 2 2 4 5 3 4" xfId="26244"/>
    <cellStyle name="RowTitles-Detail 2 2 2 4 5 3 4 2" xfId="26245"/>
    <cellStyle name="RowTitles-Detail 2 2 2 4 5 3 5" xfId="26246"/>
    <cellStyle name="RowTitles-Detail 2 2 2 4 5 4" xfId="26247"/>
    <cellStyle name="RowTitles-Detail 2 2 2 4 5 4 2" xfId="26248"/>
    <cellStyle name="RowTitles-Detail 2 2 2 4 5 4 2 2" xfId="26249"/>
    <cellStyle name="RowTitles-Detail 2 2 2 4 5 4 3" xfId="26250"/>
    <cellStyle name="RowTitles-Detail 2 2 2 4 5 5" xfId="26251"/>
    <cellStyle name="RowTitles-Detail 2 2 2 4 5 5 2" xfId="26252"/>
    <cellStyle name="RowTitles-Detail 2 2 2 4 5 5 2 2" xfId="26253"/>
    <cellStyle name="RowTitles-Detail 2 2 2 4 5 6" xfId="26254"/>
    <cellStyle name="RowTitles-Detail 2 2 2 4 5 6 2" xfId="26255"/>
    <cellStyle name="RowTitles-Detail 2 2 2 4 5 7" xfId="26256"/>
    <cellStyle name="RowTitles-Detail 2 2 2 4 6" xfId="26257"/>
    <cellStyle name="RowTitles-Detail 2 2 2 4 6 2" xfId="26258"/>
    <cellStyle name="RowTitles-Detail 2 2 2 4 6 2 2" xfId="26259"/>
    <cellStyle name="RowTitles-Detail 2 2 2 4 6 2 2 2" xfId="26260"/>
    <cellStyle name="RowTitles-Detail 2 2 2 4 6 2 2 2 2" xfId="26261"/>
    <cellStyle name="RowTitles-Detail 2 2 2 4 6 2 2 3" xfId="26262"/>
    <cellStyle name="RowTitles-Detail 2 2 2 4 6 2 3" xfId="26263"/>
    <cellStyle name="RowTitles-Detail 2 2 2 4 6 2 3 2" xfId="26264"/>
    <cellStyle name="RowTitles-Detail 2 2 2 4 6 2 3 2 2" xfId="26265"/>
    <cellStyle name="RowTitles-Detail 2 2 2 4 6 2 4" xfId="26266"/>
    <cellStyle name="RowTitles-Detail 2 2 2 4 6 2 4 2" xfId="26267"/>
    <cellStyle name="RowTitles-Detail 2 2 2 4 6 2 5" xfId="26268"/>
    <cellStyle name="RowTitles-Detail 2 2 2 4 6 3" xfId="26269"/>
    <cellStyle name="RowTitles-Detail 2 2 2 4 6 3 2" xfId="26270"/>
    <cellStyle name="RowTitles-Detail 2 2 2 4 6 3 2 2" xfId="26271"/>
    <cellStyle name="RowTitles-Detail 2 2 2 4 6 3 2 2 2" xfId="26272"/>
    <cellStyle name="RowTitles-Detail 2 2 2 4 6 3 2 3" xfId="26273"/>
    <cellStyle name="RowTitles-Detail 2 2 2 4 6 3 3" xfId="26274"/>
    <cellStyle name="RowTitles-Detail 2 2 2 4 6 3 3 2" xfId="26275"/>
    <cellStyle name="RowTitles-Detail 2 2 2 4 6 3 3 2 2" xfId="26276"/>
    <cellStyle name="RowTitles-Detail 2 2 2 4 6 3 4" xfId="26277"/>
    <cellStyle name="RowTitles-Detail 2 2 2 4 6 3 4 2" xfId="26278"/>
    <cellStyle name="RowTitles-Detail 2 2 2 4 6 3 5" xfId="26279"/>
    <cellStyle name="RowTitles-Detail 2 2 2 4 6 4" xfId="26280"/>
    <cellStyle name="RowTitles-Detail 2 2 2 4 6 4 2" xfId="26281"/>
    <cellStyle name="RowTitles-Detail 2 2 2 4 6 4 2 2" xfId="26282"/>
    <cellStyle name="RowTitles-Detail 2 2 2 4 6 4 3" xfId="26283"/>
    <cellStyle name="RowTitles-Detail 2 2 2 4 6 5" xfId="26284"/>
    <cellStyle name="RowTitles-Detail 2 2 2 4 6 5 2" xfId="26285"/>
    <cellStyle name="RowTitles-Detail 2 2 2 4 6 5 2 2" xfId="26286"/>
    <cellStyle name="RowTitles-Detail 2 2 2 4 6 6" xfId="26287"/>
    <cellStyle name="RowTitles-Detail 2 2 2 4 6 6 2" xfId="26288"/>
    <cellStyle name="RowTitles-Detail 2 2 2 4 6 7" xfId="26289"/>
    <cellStyle name="RowTitles-Detail 2 2 2 4 7" xfId="26290"/>
    <cellStyle name="RowTitles-Detail 2 2 2 4 7 2" xfId="26291"/>
    <cellStyle name="RowTitles-Detail 2 2 2 4 7 2 2" xfId="26292"/>
    <cellStyle name="RowTitles-Detail 2 2 2 4 7 2 2 2" xfId="26293"/>
    <cellStyle name="RowTitles-Detail 2 2 2 4 7 2 3" xfId="26294"/>
    <cellStyle name="RowTitles-Detail 2 2 2 4 7 3" xfId="26295"/>
    <cellStyle name="RowTitles-Detail 2 2 2 4 7 3 2" xfId="26296"/>
    <cellStyle name="RowTitles-Detail 2 2 2 4 7 3 2 2" xfId="26297"/>
    <cellStyle name="RowTitles-Detail 2 2 2 4 7 4" xfId="26298"/>
    <cellStyle name="RowTitles-Detail 2 2 2 4 7 4 2" xfId="26299"/>
    <cellStyle name="RowTitles-Detail 2 2 2 4 7 5" xfId="26300"/>
    <cellStyle name="RowTitles-Detail 2 2 2 4 8" xfId="26301"/>
    <cellStyle name="RowTitles-Detail 2 2 2 4 8 2" xfId="26302"/>
    <cellStyle name="RowTitles-Detail 2 2 2 4 8 2 2" xfId="26303"/>
    <cellStyle name="RowTitles-Detail 2 2 2 4 8 2 2 2" xfId="26304"/>
    <cellStyle name="RowTitles-Detail 2 2 2 4 8 2 3" xfId="26305"/>
    <cellStyle name="RowTitles-Detail 2 2 2 4 8 3" xfId="26306"/>
    <cellStyle name="RowTitles-Detail 2 2 2 4 8 3 2" xfId="26307"/>
    <cellStyle name="RowTitles-Detail 2 2 2 4 8 3 2 2" xfId="26308"/>
    <cellStyle name="RowTitles-Detail 2 2 2 4 8 4" xfId="26309"/>
    <cellStyle name="RowTitles-Detail 2 2 2 4 8 4 2" xfId="26310"/>
    <cellStyle name="RowTitles-Detail 2 2 2 4 8 5" xfId="26311"/>
    <cellStyle name="RowTitles-Detail 2 2 2 4 9" xfId="26312"/>
    <cellStyle name="RowTitles-Detail 2 2 2 4 9 2" xfId="26313"/>
    <cellStyle name="RowTitles-Detail 2 2 2 4 9 2 2" xfId="26314"/>
    <cellStyle name="RowTitles-Detail 2 2 2 4_STUD aligned by INSTIT" xfId="26315"/>
    <cellStyle name="RowTitles-Detail 2 2 2 5" xfId="26316"/>
    <cellStyle name="RowTitles-Detail 2 2 2 5 2" xfId="26317"/>
    <cellStyle name="RowTitles-Detail 2 2 2 5 2 2" xfId="26318"/>
    <cellStyle name="RowTitles-Detail 2 2 2 5 2 2 2" xfId="26319"/>
    <cellStyle name="RowTitles-Detail 2 2 2 5 2 2 2 2" xfId="26320"/>
    <cellStyle name="RowTitles-Detail 2 2 2 5 2 2 2 2 2" xfId="26321"/>
    <cellStyle name="RowTitles-Detail 2 2 2 5 2 2 2 3" xfId="26322"/>
    <cellStyle name="RowTitles-Detail 2 2 2 5 2 2 3" xfId="26323"/>
    <cellStyle name="RowTitles-Detail 2 2 2 5 2 2 3 2" xfId="26324"/>
    <cellStyle name="RowTitles-Detail 2 2 2 5 2 2 3 2 2" xfId="26325"/>
    <cellStyle name="RowTitles-Detail 2 2 2 5 2 2 4" xfId="26326"/>
    <cellStyle name="RowTitles-Detail 2 2 2 5 2 2 4 2" xfId="26327"/>
    <cellStyle name="RowTitles-Detail 2 2 2 5 2 2 5" xfId="26328"/>
    <cellStyle name="RowTitles-Detail 2 2 2 5 2 3" xfId="26329"/>
    <cellStyle name="RowTitles-Detail 2 2 2 5 2 3 2" xfId="26330"/>
    <cellStyle name="RowTitles-Detail 2 2 2 5 2 3 2 2" xfId="26331"/>
    <cellStyle name="RowTitles-Detail 2 2 2 5 2 3 2 2 2" xfId="26332"/>
    <cellStyle name="RowTitles-Detail 2 2 2 5 2 3 2 3" xfId="26333"/>
    <cellStyle name="RowTitles-Detail 2 2 2 5 2 3 3" xfId="26334"/>
    <cellStyle name="RowTitles-Detail 2 2 2 5 2 3 3 2" xfId="26335"/>
    <cellStyle name="RowTitles-Detail 2 2 2 5 2 3 3 2 2" xfId="26336"/>
    <cellStyle name="RowTitles-Detail 2 2 2 5 2 3 4" xfId="26337"/>
    <cellStyle name="RowTitles-Detail 2 2 2 5 2 3 4 2" xfId="26338"/>
    <cellStyle name="RowTitles-Detail 2 2 2 5 2 3 5" xfId="26339"/>
    <cellStyle name="RowTitles-Detail 2 2 2 5 2 4" xfId="26340"/>
    <cellStyle name="RowTitles-Detail 2 2 2 5 2 4 2" xfId="26341"/>
    <cellStyle name="RowTitles-Detail 2 2 2 5 2 5" xfId="26342"/>
    <cellStyle name="RowTitles-Detail 2 2 2 5 2 5 2" xfId="26343"/>
    <cellStyle name="RowTitles-Detail 2 2 2 5 2 5 2 2" xfId="26344"/>
    <cellStyle name="RowTitles-Detail 2 2 2 5 2 5 3" xfId="26345"/>
    <cellStyle name="RowTitles-Detail 2 2 2 5 2 6" xfId="26346"/>
    <cellStyle name="RowTitles-Detail 2 2 2 5 2 6 2" xfId="26347"/>
    <cellStyle name="RowTitles-Detail 2 2 2 5 2 6 2 2" xfId="26348"/>
    <cellStyle name="RowTitles-Detail 2 2 2 5 3" xfId="26349"/>
    <cellStyle name="RowTitles-Detail 2 2 2 5 3 2" xfId="26350"/>
    <cellStyle name="RowTitles-Detail 2 2 2 5 3 2 2" xfId="26351"/>
    <cellStyle name="RowTitles-Detail 2 2 2 5 3 2 2 2" xfId="26352"/>
    <cellStyle name="RowTitles-Detail 2 2 2 5 3 2 2 2 2" xfId="26353"/>
    <cellStyle name="RowTitles-Detail 2 2 2 5 3 2 2 3" xfId="26354"/>
    <cellStyle name="RowTitles-Detail 2 2 2 5 3 2 3" xfId="26355"/>
    <cellStyle name="RowTitles-Detail 2 2 2 5 3 2 3 2" xfId="26356"/>
    <cellStyle name="RowTitles-Detail 2 2 2 5 3 2 3 2 2" xfId="26357"/>
    <cellStyle name="RowTitles-Detail 2 2 2 5 3 2 4" xfId="26358"/>
    <cellStyle name="RowTitles-Detail 2 2 2 5 3 2 4 2" xfId="26359"/>
    <cellStyle name="RowTitles-Detail 2 2 2 5 3 2 5" xfId="26360"/>
    <cellStyle name="RowTitles-Detail 2 2 2 5 3 3" xfId="26361"/>
    <cellStyle name="RowTitles-Detail 2 2 2 5 3 3 2" xfId="26362"/>
    <cellStyle name="RowTitles-Detail 2 2 2 5 3 3 2 2" xfId="26363"/>
    <cellStyle name="RowTitles-Detail 2 2 2 5 3 3 2 2 2" xfId="26364"/>
    <cellStyle name="RowTitles-Detail 2 2 2 5 3 3 2 3" xfId="26365"/>
    <cellStyle name="RowTitles-Detail 2 2 2 5 3 3 3" xfId="26366"/>
    <cellStyle name="RowTitles-Detail 2 2 2 5 3 3 3 2" xfId="26367"/>
    <cellStyle name="RowTitles-Detail 2 2 2 5 3 3 3 2 2" xfId="26368"/>
    <cellStyle name="RowTitles-Detail 2 2 2 5 3 3 4" xfId="26369"/>
    <cellStyle name="RowTitles-Detail 2 2 2 5 3 3 4 2" xfId="26370"/>
    <cellStyle name="RowTitles-Detail 2 2 2 5 3 3 5" xfId="26371"/>
    <cellStyle name="RowTitles-Detail 2 2 2 5 3 4" xfId="26372"/>
    <cellStyle name="RowTitles-Detail 2 2 2 5 3 4 2" xfId="26373"/>
    <cellStyle name="RowTitles-Detail 2 2 2 5 3 5" xfId="26374"/>
    <cellStyle name="RowTitles-Detail 2 2 2 5 3 5 2" xfId="26375"/>
    <cellStyle name="RowTitles-Detail 2 2 2 5 3 5 2 2" xfId="26376"/>
    <cellStyle name="RowTitles-Detail 2 2 2 5 3 6" xfId="26377"/>
    <cellStyle name="RowTitles-Detail 2 2 2 5 3 6 2" xfId="26378"/>
    <cellStyle name="RowTitles-Detail 2 2 2 5 3 7" xfId="26379"/>
    <cellStyle name="RowTitles-Detail 2 2 2 5 4" xfId="26380"/>
    <cellStyle name="RowTitles-Detail 2 2 2 5 4 2" xfId="26381"/>
    <cellStyle name="RowTitles-Detail 2 2 2 5 4 2 2" xfId="26382"/>
    <cellStyle name="RowTitles-Detail 2 2 2 5 4 2 2 2" xfId="26383"/>
    <cellStyle name="RowTitles-Detail 2 2 2 5 4 2 2 2 2" xfId="26384"/>
    <cellStyle name="RowTitles-Detail 2 2 2 5 4 2 2 3" xfId="26385"/>
    <cellStyle name="RowTitles-Detail 2 2 2 5 4 2 3" xfId="26386"/>
    <cellStyle name="RowTitles-Detail 2 2 2 5 4 2 3 2" xfId="26387"/>
    <cellStyle name="RowTitles-Detail 2 2 2 5 4 2 3 2 2" xfId="26388"/>
    <cellStyle name="RowTitles-Detail 2 2 2 5 4 2 4" xfId="26389"/>
    <cellStyle name="RowTitles-Detail 2 2 2 5 4 2 4 2" xfId="26390"/>
    <cellStyle name="RowTitles-Detail 2 2 2 5 4 2 5" xfId="26391"/>
    <cellStyle name="RowTitles-Detail 2 2 2 5 4 3" xfId="26392"/>
    <cellStyle name="RowTitles-Detail 2 2 2 5 4 3 2" xfId="26393"/>
    <cellStyle name="RowTitles-Detail 2 2 2 5 4 3 2 2" xfId="26394"/>
    <cellStyle name="RowTitles-Detail 2 2 2 5 4 3 2 2 2" xfId="26395"/>
    <cellStyle name="RowTitles-Detail 2 2 2 5 4 3 2 3" xfId="26396"/>
    <cellStyle name="RowTitles-Detail 2 2 2 5 4 3 3" xfId="26397"/>
    <cellStyle name="RowTitles-Detail 2 2 2 5 4 3 3 2" xfId="26398"/>
    <cellStyle name="RowTitles-Detail 2 2 2 5 4 3 3 2 2" xfId="26399"/>
    <cellStyle name="RowTitles-Detail 2 2 2 5 4 3 4" xfId="26400"/>
    <cellStyle name="RowTitles-Detail 2 2 2 5 4 3 4 2" xfId="26401"/>
    <cellStyle name="RowTitles-Detail 2 2 2 5 4 3 5" xfId="26402"/>
    <cellStyle name="RowTitles-Detail 2 2 2 5 4 4" xfId="26403"/>
    <cellStyle name="RowTitles-Detail 2 2 2 5 4 4 2" xfId="26404"/>
    <cellStyle name="RowTitles-Detail 2 2 2 5 4 5" xfId="26405"/>
    <cellStyle name="RowTitles-Detail 2 2 2 5 4 5 2" xfId="26406"/>
    <cellStyle name="RowTitles-Detail 2 2 2 5 4 5 2 2" xfId="26407"/>
    <cellStyle name="RowTitles-Detail 2 2 2 5 4 5 3" xfId="26408"/>
    <cellStyle name="RowTitles-Detail 2 2 2 5 4 6" xfId="26409"/>
    <cellStyle name="RowTitles-Detail 2 2 2 5 4 6 2" xfId="26410"/>
    <cellStyle name="RowTitles-Detail 2 2 2 5 4 6 2 2" xfId="26411"/>
    <cellStyle name="RowTitles-Detail 2 2 2 5 4 7" xfId="26412"/>
    <cellStyle name="RowTitles-Detail 2 2 2 5 4 7 2" xfId="26413"/>
    <cellStyle name="RowTitles-Detail 2 2 2 5 4 8" xfId="26414"/>
    <cellStyle name="RowTitles-Detail 2 2 2 5 5" xfId="26415"/>
    <cellStyle name="RowTitles-Detail 2 2 2 5 5 2" xfId="26416"/>
    <cellStyle name="RowTitles-Detail 2 2 2 5 5 2 2" xfId="26417"/>
    <cellStyle name="RowTitles-Detail 2 2 2 5 5 2 2 2" xfId="26418"/>
    <cellStyle name="RowTitles-Detail 2 2 2 5 5 2 2 2 2" xfId="26419"/>
    <cellStyle name="RowTitles-Detail 2 2 2 5 5 2 2 3" xfId="26420"/>
    <cellStyle name="RowTitles-Detail 2 2 2 5 5 2 3" xfId="26421"/>
    <cellStyle name="RowTitles-Detail 2 2 2 5 5 2 3 2" xfId="26422"/>
    <cellStyle name="RowTitles-Detail 2 2 2 5 5 2 3 2 2" xfId="26423"/>
    <cellStyle name="RowTitles-Detail 2 2 2 5 5 2 4" xfId="26424"/>
    <cellStyle name="RowTitles-Detail 2 2 2 5 5 2 4 2" xfId="26425"/>
    <cellStyle name="RowTitles-Detail 2 2 2 5 5 2 5" xfId="26426"/>
    <cellStyle name="RowTitles-Detail 2 2 2 5 5 3" xfId="26427"/>
    <cellStyle name="RowTitles-Detail 2 2 2 5 5 3 2" xfId="26428"/>
    <cellStyle name="RowTitles-Detail 2 2 2 5 5 3 2 2" xfId="26429"/>
    <cellStyle name="RowTitles-Detail 2 2 2 5 5 3 2 2 2" xfId="26430"/>
    <cellStyle name="RowTitles-Detail 2 2 2 5 5 3 2 3" xfId="26431"/>
    <cellStyle name="RowTitles-Detail 2 2 2 5 5 3 3" xfId="26432"/>
    <cellStyle name="RowTitles-Detail 2 2 2 5 5 3 3 2" xfId="26433"/>
    <cellStyle name="RowTitles-Detail 2 2 2 5 5 3 3 2 2" xfId="26434"/>
    <cellStyle name="RowTitles-Detail 2 2 2 5 5 3 4" xfId="26435"/>
    <cellStyle name="RowTitles-Detail 2 2 2 5 5 3 4 2" xfId="26436"/>
    <cellStyle name="RowTitles-Detail 2 2 2 5 5 3 5" xfId="26437"/>
    <cellStyle name="RowTitles-Detail 2 2 2 5 5 4" xfId="26438"/>
    <cellStyle name="RowTitles-Detail 2 2 2 5 5 4 2" xfId="26439"/>
    <cellStyle name="RowTitles-Detail 2 2 2 5 5 4 2 2" xfId="26440"/>
    <cellStyle name="RowTitles-Detail 2 2 2 5 5 4 3" xfId="26441"/>
    <cellStyle name="RowTitles-Detail 2 2 2 5 5 5" xfId="26442"/>
    <cellStyle name="RowTitles-Detail 2 2 2 5 5 5 2" xfId="26443"/>
    <cellStyle name="RowTitles-Detail 2 2 2 5 5 5 2 2" xfId="26444"/>
    <cellStyle name="RowTitles-Detail 2 2 2 5 5 6" xfId="26445"/>
    <cellStyle name="RowTitles-Detail 2 2 2 5 5 6 2" xfId="26446"/>
    <cellStyle name="RowTitles-Detail 2 2 2 5 5 7" xfId="26447"/>
    <cellStyle name="RowTitles-Detail 2 2 2 5 6" xfId="26448"/>
    <cellStyle name="RowTitles-Detail 2 2 2 5 6 2" xfId="26449"/>
    <cellStyle name="RowTitles-Detail 2 2 2 5 6 2 2" xfId="26450"/>
    <cellStyle name="RowTitles-Detail 2 2 2 5 6 2 2 2" xfId="26451"/>
    <cellStyle name="RowTitles-Detail 2 2 2 5 6 2 2 2 2" xfId="26452"/>
    <cellStyle name="RowTitles-Detail 2 2 2 5 6 2 2 3" xfId="26453"/>
    <cellStyle name="RowTitles-Detail 2 2 2 5 6 2 3" xfId="26454"/>
    <cellStyle name="RowTitles-Detail 2 2 2 5 6 2 3 2" xfId="26455"/>
    <cellStyle name="RowTitles-Detail 2 2 2 5 6 2 3 2 2" xfId="26456"/>
    <cellStyle name="RowTitles-Detail 2 2 2 5 6 2 4" xfId="26457"/>
    <cellStyle name="RowTitles-Detail 2 2 2 5 6 2 4 2" xfId="26458"/>
    <cellStyle name="RowTitles-Detail 2 2 2 5 6 2 5" xfId="26459"/>
    <cellStyle name="RowTitles-Detail 2 2 2 5 6 3" xfId="26460"/>
    <cellStyle name="RowTitles-Detail 2 2 2 5 6 3 2" xfId="26461"/>
    <cellStyle name="RowTitles-Detail 2 2 2 5 6 3 2 2" xfId="26462"/>
    <cellStyle name="RowTitles-Detail 2 2 2 5 6 3 2 2 2" xfId="26463"/>
    <cellStyle name="RowTitles-Detail 2 2 2 5 6 3 2 3" xfId="26464"/>
    <cellStyle name="RowTitles-Detail 2 2 2 5 6 3 3" xfId="26465"/>
    <cellStyle name="RowTitles-Detail 2 2 2 5 6 3 3 2" xfId="26466"/>
    <cellStyle name="RowTitles-Detail 2 2 2 5 6 3 3 2 2" xfId="26467"/>
    <cellStyle name="RowTitles-Detail 2 2 2 5 6 3 4" xfId="26468"/>
    <cellStyle name="RowTitles-Detail 2 2 2 5 6 3 4 2" xfId="26469"/>
    <cellStyle name="RowTitles-Detail 2 2 2 5 6 3 5" xfId="26470"/>
    <cellStyle name="RowTitles-Detail 2 2 2 5 6 4" xfId="26471"/>
    <cellStyle name="RowTitles-Detail 2 2 2 5 6 4 2" xfId="26472"/>
    <cellStyle name="RowTitles-Detail 2 2 2 5 6 4 2 2" xfId="26473"/>
    <cellStyle name="RowTitles-Detail 2 2 2 5 6 4 3" xfId="26474"/>
    <cellStyle name="RowTitles-Detail 2 2 2 5 6 5" xfId="26475"/>
    <cellStyle name="RowTitles-Detail 2 2 2 5 6 5 2" xfId="26476"/>
    <cellStyle name="RowTitles-Detail 2 2 2 5 6 5 2 2" xfId="26477"/>
    <cellStyle name="RowTitles-Detail 2 2 2 5 6 6" xfId="26478"/>
    <cellStyle name="RowTitles-Detail 2 2 2 5 6 6 2" xfId="26479"/>
    <cellStyle name="RowTitles-Detail 2 2 2 5 6 7" xfId="26480"/>
    <cellStyle name="RowTitles-Detail 2 2 2 5 7" xfId="26481"/>
    <cellStyle name="RowTitles-Detail 2 2 2 5 7 2" xfId="26482"/>
    <cellStyle name="RowTitles-Detail 2 2 2 5 7 2 2" xfId="26483"/>
    <cellStyle name="RowTitles-Detail 2 2 2 5 7 2 2 2" xfId="26484"/>
    <cellStyle name="RowTitles-Detail 2 2 2 5 7 2 3" xfId="26485"/>
    <cellStyle name="RowTitles-Detail 2 2 2 5 7 3" xfId="26486"/>
    <cellStyle name="RowTitles-Detail 2 2 2 5 7 3 2" xfId="26487"/>
    <cellStyle name="RowTitles-Detail 2 2 2 5 7 3 2 2" xfId="26488"/>
    <cellStyle name="RowTitles-Detail 2 2 2 5 7 4" xfId="26489"/>
    <cellStyle name="RowTitles-Detail 2 2 2 5 7 4 2" xfId="26490"/>
    <cellStyle name="RowTitles-Detail 2 2 2 5 7 5" xfId="26491"/>
    <cellStyle name="RowTitles-Detail 2 2 2 5 8" xfId="26492"/>
    <cellStyle name="RowTitles-Detail 2 2 2 5 8 2" xfId="26493"/>
    <cellStyle name="RowTitles-Detail 2 2 2 5 9" xfId="26494"/>
    <cellStyle name="RowTitles-Detail 2 2 2 5 9 2" xfId="26495"/>
    <cellStyle name="RowTitles-Detail 2 2 2 5 9 2 2" xfId="26496"/>
    <cellStyle name="RowTitles-Detail 2 2 2 5_STUD aligned by INSTIT" xfId="26497"/>
    <cellStyle name="RowTitles-Detail 2 2 2 6" xfId="26498"/>
    <cellStyle name="RowTitles-Detail 2 2 2 6 2" xfId="26499"/>
    <cellStyle name="RowTitles-Detail 2 2 2 6 2 2" xfId="26500"/>
    <cellStyle name="RowTitles-Detail 2 2 2 6 2 2 2" xfId="26501"/>
    <cellStyle name="RowTitles-Detail 2 2 2 6 2 2 2 2" xfId="26502"/>
    <cellStyle name="RowTitles-Detail 2 2 2 6 2 2 3" xfId="26503"/>
    <cellStyle name="RowTitles-Detail 2 2 2 6 2 3" xfId="26504"/>
    <cellStyle name="RowTitles-Detail 2 2 2 6 2 3 2" xfId="26505"/>
    <cellStyle name="RowTitles-Detail 2 2 2 6 2 3 2 2" xfId="26506"/>
    <cellStyle name="RowTitles-Detail 2 2 2 6 2 4" xfId="26507"/>
    <cellStyle name="RowTitles-Detail 2 2 2 6 2 4 2" xfId="26508"/>
    <cellStyle name="RowTitles-Detail 2 2 2 6 2 5" xfId="26509"/>
    <cellStyle name="RowTitles-Detail 2 2 2 6 3" xfId="26510"/>
    <cellStyle name="RowTitles-Detail 2 2 2 6 3 2" xfId="26511"/>
    <cellStyle name="RowTitles-Detail 2 2 2 6 3 2 2" xfId="26512"/>
    <cellStyle name="RowTitles-Detail 2 2 2 6 3 2 2 2" xfId="26513"/>
    <cellStyle name="RowTitles-Detail 2 2 2 6 3 2 3" xfId="26514"/>
    <cellStyle name="RowTitles-Detail 2 2 2 6 3 3" xfId="26515"/>
    <cellStyle name="RowTitles-Detail 2 2 2 6 3 3 2" xfId="26516"/>
    <cellStyle name="RowTitles-Detail 2 2 2 6 3 3 2 2" xfId="26517"/>
    <cellStyle name="RowTitles-Detail 2 2 2 6 3 4" xfId="26518"/>
    <cellStyle name="RowTitles-Detail 2 2 2 6 3 4 2" xfId="26519"/>
    <cellStyle name="RowTitles-Detail 2 2 2 6 3 5" xfId="26520"/>
    <cellStyle name="RowTitles-Detail 2 2 2 6 4" xfId="26521"/>
    <cellStyle name="RowTitles-Detail 2 2 2 6 4 2" xfId="26522"/>
    <cellStyle name="RowTitles-Detail 2 2 2 6 5" xfId="26523"/>
    <cellStyle name="RowTitles-Detail 2 2 2 6 5 2" xfId="26524"/>
    <cellStyle name="RowTitles-Detail 2 2 2 6 5 2 2" xfId="26525"/>
    <cellStyle name="RowTitles-Detail 2 2 2 6 5 3" xfId="26526"/>
    <cellStyle name="RowTitles-Detail 2 2 2 6 6" xfId="26527"/>
    <cellStyle name="RowTitles-Detail 2 2 2 6 6 2" xfId="26528"/>
    <cellStyle name="RowTitles-Detail 2 2 2 6 6 2 2" xfId="26529"/>
    <cellStyle name="RowTitles-Detail 2 2 2 7" xfId="26530"/>
    <cellStyle name="RowTitles-Detail 2 2 2 7 2" xfId="26531"/>
    <cellStyle name="RowTitles-Detail 2 2 2 7 2 2" xfId="26532"/>
    <cellStyle name="RowTitles-Detail 2 2 2 7 2 2 2" xfId="26533"/>
    <cellStyle name="RowTitles-Detail 2 2 2 7 2 2 2 2" xfId="26534"/>
    <cellStyle name="RowTitles-Detail 2 2 2 7 2 2 3" xfId="26535"/>
    <cellStyle name="RowTitles-Detail 2 2 2 7 2 3" xfId="26536"/>
    <cellStyle name="RowTitles-Detail 2 2 2 7 2 3 2" xfId="26537"/>
    <cellStyle name="RowTitles-Detail 2 2 2 7 2 3 2 2" xfId="26538"/>
    <cellStyle name="RowTitles-Detail 2 2 2 7 2 4" xfId="26539"/>
    <cellStyle name="RowTitles-Detail 2 2 2 7 2 4 2" xfId="26540"/>
    <cellStyle name="RowTitles-Detail 2 2 2 7 2 5" xfId="26541"/>
    <cellStyle name="RowTitles-Detail 2 2 2 7 3" xfId="26542"/>
    <cellStyle name="RowTitles-Detail 2 2 2 7 3 2" xfId="26543"/>
    <cellStyle name="RowTitles-Detail 2 2 2 7 3 2 2" xfId="26544"/>
    <cellStyle name="RowTitles-Detail 2 2 2 7 3 2 2 2" xfId="26545"/>
    <cellStyle name="RowTitles-Detail 2 2 2 7 3 2 3" xfId="26546"/>
    <cellStyle name="RowTitles-Detail 2 2 2 7 3 3" xfId="26547"/>
    <cellStyle name="RowTitles-Detail 2 2 2 7 3 3 2" xfId="26548"/>
    <cellStyle name="RowTitles-Detail 2 2 2 7 3 3 2 2" xfId="26549"/>
    <cellStyle name="RowTitles-Detail 2 2 2 7 3 4" xfId="26550"/>
    <cellStyle name="RowTitles-Detail 2 2 2 7 3 4 2" xfId="26551"/>
    <cellStyle name="RowTitles-Detail 2 2 2 7 3 5" xfId="26552"/>
    <cellStyle name="RowTitles-Detail 2 2 2 7 4" xfId="26553"/>
    <cellStyle name="RowTitles-Detail 2 2 2 7 4 2" xfId="26554"/>
    <cellStyle name="RowTitles-Detail 2 2 2 7 5" xfId="26555"/>
    <cellStyle name="RowTitles-Detail 2 2 2 7 5 2" xfId="26556"/>
    <cellStyle name="RowTitles-Detail 2 2 2 7 5 2 2" xfId="26557"/>
    <cellStyle name="RowTitles-Detail 2 2 2 7 6" xfId="26558"/>
    <cellStyle name="RowTitles-Detail 2 2 2 7 6 2" xfId="26559"/>
    <cellStyle name="RowTitles-Detail 2 2 2 7 7" xfId="26560"/>
    <cellStyle name="RowTitles-Detail 2 2 2 8" xfId="26561"/>
    <cellStyle name="RowTitles-Detail 2 2 2 8 2" xfId="26562"/>
    <cellStyle name="RowTitles-Detail 2 2 2 8 2 2" xfId="26563"/>
    <cellStyle name="RowTitles-Detail 2 2 2 8 2 2 2" xfId="26564"/>
    <cellStyle name="RowTitles-Detail 2 2 2 8 2 2 2 2" xfId="26565"/>
    <cellStyle name="RowTitles-Detail 2 2 2 8 2 2 3" xfId="26566"/>
    <cellStyle name="RowTitles-Detail 2 2 2 8 2 3" xfId="26567"/>
    <cellStyle name="RowTitles-Detail 2 2 2 8 2 3 2" xfId="26568"/>
    <cellStyle name="RowTitles-Detail 2 2 2 8 2 3 2 2" xfId="26569"/>
    <cellStyle name="RowTitles-Detail 2 2 2 8 2 4" xfId="26570"/>
    <cellStyle name="RowTitles-Detail 2 2 2 8 2 4 2" xfId="26571"/>
    <cellStyle name="RowTitles-Detail 2 2 2 8 2 5" xfId="26572"/>
    <cellStyle name="RowTitles-Detail 2 2 2 8 3" xfId="26573"/>
    <cellStyle name="RowTitles-Detail 2 2 2 8 3 2" xfId="26574"/>
    <cellStyle name="RowTitles-Detail 2 2 2 8 3 2 2" xfId="26575"/>
    <cellStyle name="RowTitles-Detail 2 2 2 8 3 2 2 2" xfId="26576"/>
    <cellStyle name="RowTitles-Detail 2 2 2 8 3 2 3" xfId="26577"/>
    <cellStyle name="RowTitles-Detail 2 2 2 8 3 3" xfId="26578"/>
    <cellStyle name="RowTitles-Detail 2 2 2 8 3 3 2" xfId="26579"/>
    <cellStyle name="RowTitles-Detail 2 2 2 8 3 3 2 2" xfId="26580"/>
    <cellStyle name="RowTitles-Detail 2 2 2 8 3 4" xfId="26581"/>
    <cellStyle name="RowTitles-Detail 2 2 2 8 3 4 2" xfId="26582"/>
    <cellStyle name="RowTitles-Detail 2 2 2 8 3 5" xfId="26583"/>
    <cellStyle name="RowTitles-Detail 2 2 2 8 4" xfId="26584"/>
    <cellStyle name="RowTitles-Detail 2 2 2 8 4 2" xfId="26585"/>
    <cellStyle name="RowTitles-Detail 2 2 2 8 5" xfId="26586"/>
    <cellStyle name="RowTitles-Detail 2 2 2 8 5 2" xfId="26587"/>
    <cellStyle name="RowTitles-Detail 2 2 2 8 5 2 2" xfId="26588"/>
    <cellStyle name="RowTitles-Detail 2 2 2 8 5 3" xfId="26589"/>
    <cellStyle name="RowTitles-Detail 2 2 2 8 6" xfId="26590"/>
    <cellStyle name="RowTitles-Detail 2 2 2 8 6 2" xfId="26591"/>
    <cellStyle name="RowTitles-Detail 2 2 2 8 6 2 2" xfId="26592"/>
    <cellStyle name="RowTitles-Detail 2 2 2 8 7" xfId="26593"/>
    <cellStyle name="RowTitles-Detail 2 2 2 8 7 2" xfId="26594"/>
    <cellStyle name="RowTitles-Detail 2 2 2 8 8" xfId="26595"/>
    <cellStyle name="RowTitles-Detail 2 2 2 9" xfId="26596"/>
    <cellStyle name="RowTitles-Detail 2 2 2 9 2" xfId="26597"/>
    <cellStyle name="RowTitles-Detail 2 2 2 9 2 2" xfId="26598"/>
    <cellStyle name="RowTitles-Detail 2 2 2 9 2 2 2" xfId="26599"/>
    <cellStyle name="RowTitles-Detail 2 2 2 9 2 2 2 2" xfId="26600"/>
    <cellStyle name="RowTitles-Detail 2 2 2 9 2 2 3" xfId="26601"/>
    <cellStyle name="RowTitles-Detail 2 2 2 9 2 3" xfId="26602"/>
    <cellStyle name="RowTitles-Detail 2 2 2 9 2 3 2" xfId="26603"/>
    <cellStyle name="RowTitles-Detail 2 2 2 9 2 3 2 2" xfId="26604"/>
    <cellStyle name="RowTitles-Detail 2 2 2 9 2 4" xfId="26605"/>
    <cellStyle name="RowTitles-Detail 2 2 2 9 2 4 2" xfId="26606"/>
    <cellStyle name="RowTitles-Detail 2 2 2 9 2 5" xfId="26607"/>
    <cellStyle name="RowTitles-Detail 2 2 2 9 3" xfId="26608"/>
    <cellStyle name="RowTitles-Detail 2 2 2 9 3 2" xfId="26609"/>
    <cellStyle name="RowTitles-Detail 2 2 2 9 3 2 2" xfId="26610"/>
    <cellStyle name="RowTitles-Detail 2 2 2 9 3 2 2 2" xfId="26611"/>
    <cellStyle name="RowTitles-Detail 2 2 2 9 3 2 3" xfId="26612"/>
    <cellStyle name="RowTitles-Detail 2 2 2 9 3 3" xfId="26613"/>
    <cellStyle name="RowTitles-Detail 2 2 2 9 3 3 2" xfId="26614"/>
    <cellStyle name="RowTitles-Detail 2 2 2 9 3 3 2 2" xfId="26615"/>
    <cellStyle name="RowTitles-Detail 2 2 2 9 3 4" xfId="26616"/>
    <cellStyle name="RowTitles-Detail 2 2 2 9 3 4 2" xfId="26617"/>
    <cellStyle name="RowTitles-Detail 2 2 2 9 3 5" xfId="26618"/>
    <cellStyle name="RowTitles-Detail 2 2 2 9 4" xfId="26619"/>
    <cellStyle name="RowTitles-Detail 2 2 2 9 4 2" xfId="26620"/>
    <cellStyle name="RowTitles-Detail 2 2 2 9 4 2 2" xfId="26621"/>
    <cellStyle name="RowTitles-Detail 2 2 2 9 4 3" xfId="26622"/>
    <cellStyle name="RowTitles-Detail 2 2 2 9 5" xfId="26623"/>
    <cellStyle name="RowTitles-Detail 2 2 2 9 5 2" xfId="26624"/>
    <cellStyle name="RowTitles-Detail 2 2 2 9 5 2 2" xfId="26625"/>
    <cellStyle name="RowTitles-Detail 2 2 2 9 6" xfId="26626"/>
    <cellStyle name="RowTitles-Detail 2 2 2 9 6 2" xfId="26627"/>
    <cellStyle name="RowTitles-Detail 2 2 2 9 7" xfId="26628"/>
    <cellStyle name="RowTitles-Detail 2 2 2_STUD aligned by INSTIT" xfId="26629"/>
    <cellStyle name="RowTitles-Detail 2 2 3" xfId="26630"/>
    <cellStyle name="RowTitles-Detail 2 2 3 10" xfId="26631"/>
    <cellStyle name="RowTitles-Detail 2 2 3 10 2" xfId="26632"/>
    <cellStyle name="RowTitles-Detail 2 2 3 10 2 2" xfId="26633"/>
    <cellStyle name="RowTitles-Detail 2 2 3 10 2 2 2" xfId="26634"/>
    <cellStyle name="RowTitles-Detail 2 2 3 10 2 3" xfId="26635"/>
    <cellStyle name="RowTitles-Detail 2 2 3 10 3" xfId="26636"/>
    <cellStyle name="RowTitles-Detail 2 2 3 10 3 2" xfId="26637"/>
    <cellStyle name="RowTitles-Detail 2 2 3 10 3 2 2" xfId="26638"/>
    <cellStyle name="RowTitles-Detail 2 2 3 10 4" xfId="26639"/>
    <cellStyle name="RowTitles-Detail 2 2 3 10 4 2" xfId="26640"/>
    <cellStyle name="RowTitles-Detail 2 2 3 10 5" xfId="26641"/>
    <cellStyle name="RowTitles-Detail 2 2 3 11" xfId="26642"/>
    <cellStyle name="RowTitles-Detail 2 2 3 11 2" xfId="26643"/>
    <cellStyle name="RowTitles-Detail 2 2 3 12" xfId="26644"/>
    <cellStyle name="RowTitles-Detail 2 2 3 12 2" xfId="26645"/>
    <cellStyle name="RowTitles-Detail 2 2 3 12 2 2" xfId="26646"/>
    <cellStyle name="RowTitles-Detail 2 2 3 2" xfId="26647"/>
    <cellStyle name="RowTitles-Detail 2 2 3 2 2" xfId="26648"/>
    <cellStyle name="RowTitles-Detail 2 2 3 2 2 2" xfId="26649"/>
    <cellStyle name="RowTitles-Detail 2 2 3 2 2 2 2" xfId="26650"/>
    <cellStyle name="RowTitles-Detail 2 2 3 2 2 2 2 2" xfId="26651"/>
    <cellStyle name="RowTitles-Detail 2 2 3 2 2 2 2 2 2" xfId="26652"/>
    <cellStyle name="RowTitles-Detail 2 2 3 2 2 2 2 3" xfId="26653"/>
    <cellStyle name="RowTitles-Detail 2 2 3 2 2 2 3" xfId="26654"/>
    <cellStyle name="RowTitles-Detail 2 2 3 2 2 2 3 2" xfId="26655"/>
    <cellStyle name="RowTitles-Detail 2 2 3 2 2 2 3 2 2" xfId="26656"/>
    <cellStyle name="RowTitles-Detail 2 2 3 2 2 2 4" xfId="26657"/>
    <cellStyle name="RowTitles-Detail 2 2 3 2 2 2 4 2" xfId="26658"/>
    <cellStyle name="RowTitles-Detail 2 2 3 2 2 2 5" xfId="26659"/>
    <cellStyle name="RowTitles-Detail 2 2 3 2 2 3" xfId="26660"/>
    <cellStyle name="RowTitles-Detail 2 2 3 2 2 3 2" xfId="26661"/>
    <cellStyle name="RowTitles-Detail 2 2 3 2 2 3 2 2" xfId="26662"/>
    <cellStyle name="RowTitles-Detail 2 2 3 2 2 3 2 2 2" xfId="26663"/>
    <cellStyle name="RowTitles-Detail 2 2 3 2 2 3 2 3" xfId="26664"/>
    <cellStyle name="RowTitles-Detail 2 2 3 2 2 3 3" xfId="26665"/>
    <cellStyle name="RowTitles-Detail 2 2 3 2 2 3 3 2" xfId="26666"/>
    <cellStyle name="RowTitles-Detail 2 2 3 2 2 3 3 2 2" xfId="26667"/>
    <cellStyle name="RowTitles-Detail 2 2 3 2 2 3 4" xfId="26668"/>
    <cellStyle name="RowTitles-Detail 2 2 3 2 2 3 4 2" xfId="26669"/>
    <cellStyle name="RowTitles-Detail 2 2 3 2 2 3 5" xfId="26670"/>
    <cellStyle name="RowTitles-Detail 2 2 3 2 2 4" xfId="26671"/>
    <cellStyle name="RowTitles-Detail 2 2 3 2 2 4 2" xfId="26672"/>
    <cellStyle name="RowTitles-Detail 2 2 3 2 2 5" xfId="26673"/>
    <cellStyle name="RowTitles-Detail 2 2 3 2 2 5 2" xfId="26674"/>
    <cellStyle name="RowTitles-Detail 2 2 3 2 2 5 2 2" xfId="26675"/>
    <cellStyle name="RowTitles-Detail 2 2 3 2 3" xfId="26676"/>
    <cellStyle name="RowTitles-Detail 2 2 3 2 3 2" xfId="26677"/>
    <cellStyle name="RowTitles-Detail 2 2 3 2 3 2 2" xfId="26678"/>
    <cellStyle name="RowTitles-Detail 2 2 3 2 3 2 2 2" xfId="26679"/>
    <cellStyle name="RowTitles-Detail 2 2 3 2 3 2 2 2 2" xfId="26680"/>
    <cellStyle name="RowTitles-Detail 2 2 3 2 3 2 2 3" xfId="26681"/>
    <cellStyle name="RowTitles-Detail 2 2 3 2 3 2 3" xfId="26682"/>
    <cellStyle name="RowTitles-Detail 2 2 3 2 3 2 3 2" xfId="26683"/>
    <cellStyle name="RowTitles-Detail 2 2 3 2 3 2 3 2 2" xfId="26684"/>
    <cellStyle name="RowTitles-Detail 2 2 3 2 3 2 4" xfId="26685"/>
    <cellStyle name="RowTitles-Detail 2 2 3 2 3 2 4 2" xfId="26686"/>
    <cellStyle name="RowTitles-Detail 2 2 3 2 3 2 5" xfId="26687"/>
    <cellStyle name="RowTitles-Detail 2 2 3 2 3 3" xfId="26688"/>
    <cellStyle name="RowTitles-Detail 2 2 3 2 3 3 2" xfId="26689"/>
    <cellStyle name="RowTitles-Detail 2 2 3 2 3 3 2 2" xfId="26690"/>
    <cellStyle name="RowTitles-Detail 2 2 3 2 3 3 2 2 2" xfId="26691"/>
    <cellStyle name="RowTitles-Detail 2 2 3 2 3 3 2 3" xfId="26692"/>
    <cellStyle name="RowTitles-Detail 2 2 3 2 3 3 3" xfId="26693"/>
    <cellStyle name="RowTitles-Detail 2 2 3 2 3 3 3 2" xfId="26694"/>
    <cellStyle name="RowTitles-Detail 2 2 3 2 3 3 3 2 2" xfId="26695"/>
    <cellStyle name="RowTitles-Detail 2 2 3 2 3 3 4" xfId="26696"/>
    <cellStyle name="RowTitles-Detail 2 2 3 2 3 3 4 2" xfId="26697"/>
    <cellStyle name="RowTitles-Detail 2 2 3 2 3 3 5" xfId="26698"/>
    <cellStyle name="RowTitles-Detail 2 2 3 2 3 4" xfId="26699"/>
    <cellStyle name="RowTitles-Detail 2 2 3 2 3 4 2" xfId="26700"/>
    <cellStyle name="RowTitles-Detail 2 2 3 2 3 5" xfId="26701"/>
    <cellStyle name="RowTitles-Detail 2 2 3 2 3 5 2" xfId="26702"/>
    <cellStyle name="RowTitles-Detail 2 2 3 2 3 5 2 2" xfId="26703"/>
    <cellStyle name="RowTitles-Detail 2 2 3 2 3 5 3" xfId="26704"/>
    <cellStyle name="RowTitles-Detail 2 2 3 2 3 6" xfId="26705"/>
    <cellStyle name="RowTitles-Detail 2 2 3 2 3 6 2" xfId="26706"/>
    <cellStyle name="RowTitles-Detail 2 2 3 2 3 6 2 2" xfId="26707"/>
    <cellStyle name="RowTitles-Detail 2 2 3 2 3 7" xfId="26708"/>
    <cellStyle name="RowTitles-Detail 2 2 3 2 3 7 2" xfId="26709"/>
    <cellStyle name="RowTitles-Detail 2 2 3 2 3 8" xfId="26710"/>
    <cellStyle name="RowTitles-Detail 2 2 3 2 4" xfId="26711"/>
    <cellStyle name="RowTitles-Detail 2 2 3 2 4 2" xfId="26712"/>
    <cellStyle name="RowTitles-Detail 2 2 3 2 4 2 2" xfId="26713"/>
    <cellStyle name="RowTitles-Detail 2 2 3 2 4 2 2 2" xfId="26714"/>
    <cellStyle name="RowTitles-Detail 2 2 3 2 4 2 2 2 2" xfId="26715"/>
    <cellStyle name="RowTitles-Detail 2 2 3 2 4 2 2 3" xfId="26716"/>
    <cellStyle name="RowTitles-Detail 2 2 3 2 4 2 3" xfId="26717"/>
    <cellStyle name="RowTitles-Detail 2 2 3 2 4 2 3 2" xfId="26718"/>
    <cellStyle name="RowTitles-Detail 2 2 3 2 4 2 3 2 2" xfId="26719"/>
    <cellStyle name="RowTitles-Detail 2 2 3 2 4 2 4" xfId="26720"/>
    <cellStyle name="RowTitles-Detail 2 2 3 2 4 2 4 2" xfId="26721"/>
    <cellStyle name="RowTitles-Detail 2 2 3 2 4 2 5" xfId="26722"/>
    <cellStyle name="RowTitles-Detail 2 2 3 2 4 3" xfId="26723"/>
    <cellStyle name="RowTitles-Detail 2 2 3 2 4 3 2" xfId="26724"/>
    <cellStyle name="RowTitles-Detail 2 2 3 2 4 3 2 2" xfId="26725"/>
    <cellStyle name="RowTitles-Detail 2 2 3 2 4 3 2 2 2" xfId="26726"/>
    <cellStyle name="RowTitles-Detail 2 2 3 2 4 3 2 3" xfId="26727"/>
    <cellStyle name="RowTitles-Detail 2 2 3 2 4 3 3" xfId="26728"/>
    <cellStyle name="RowTitles-Detail 2 2 3 2 4 3 3 2" xfId="26729"/>
    <cellStyle name="RowTitles-Detail 2 2 3 2 4 3 3 2 2" xfId="26730"/>
    <cellStyle name="RowTitles-Detail 2 2 3 2 4 3 4" xfId="26731"/>
    <cellStyle name="RowTitles-Detail 2 2 3 2 4 3 4 2" xfId="26732"/>
    <cellStyle name="RowTitles-Detail 2 2 3 2 4 3 5" xfId="26733"/>
    <cellStyle name="RowTitles-Detail 2 2 3 2 4 4" xfId="26734"/>
    <cellStyle name="RowTitles-Detail 2 2 3 2 4 4 2" xfId="26735"/>
    <cellStyle name="RowTitles-Detail 2 2 3 2 4 4 2 2" xfId="26736"/>
    <cellStyle name="RowTitles-Detail 2 2 3 2 4 4 3" xfId="26737"/>
    <cellStyle name="RowTitles-Detail 2 2 3 2 4 5" xfId="26738"/>
    <cellStyle name="RowTitles-Detail 2 2 3 2 4 5 2" xfId="26739"/>
    <cellStyle name="RowTitles-Detail 2 2 3 2 4 5 2 2" xfId="26740"/>
    <cellStyle name="RowTitles-Detail 2 2 3 2 4 6" xfId="26741"/>
    <cellStyle name="RowTitles-Detail 2 2 3 2 4 6 2" xfId="26742"/>
    <cellStyle name="RowTitles-Detail 2 2 3 2 4 7" xfId="26743"/>
    <cellStyle name="RowTitles-Detail 2 2 3 2 5" xfId="26744"/>
    <cellStyle name="RowTitles-Detail 2 2 3 2 5 2" xfId="26745"/>
    <cellStyle name="RowTitles-Detail 2 2 3 2 5 2 2" xfId="26746"/>
    <cellStyle name="RowTitles-Detail 2 2 3 2 5 2 2 2" xfId="26747"/>
    <cellStyle name="RowTitles-Detail 2 2 3 2 5 2 2 2 2" xfId="26748"/>
    <cellStyle name="RowTitles-Detail 2 2 3 2 5 2 2 3" xfId="26749"/>
    <cellStyle name="RowTitles-Detail 2 2 3 2 5 2 3" xfId="26750"/>
    <cellStyle name="RowTitles-Detail 2 2 3 2 5 2 3 2" xfId="26751"/>
    <cellStyle name="RowTitles-Detail 2 2 3 2 5 2 3 2 2" xfId="26752"/>
    <cellStyle name="RowTitles-Detail 2 2 3 2 5 2 4" xfId="26753"/>
    <cellStyle name="RowTitles-Detail 2 2 3 2 5 2 4 2" xfId="26754"/>
    <cellStyle name="RowTitles-Detail 2 2 3 2 5 2 5" xfId="26755"/>
    <cellStyle name="RowTitles-Detail 2 2 3 2 5 3" xfId="26756"/>
    <cellStyle name="RowTitles-Detail 2 2 3 2 5 3 2" xfId="26757"/>
    <cellStyle name="RowTitles-Detail 2 2 3 2 5 3 2 2" xfId="26758"/>
    <cellStyle name="RowTitles-Detail 2 2 3 2 5 3 2 2 2" xfId="26759"/>
    <cellStyle name="RowTitles-Detail 2 2 3 2 5 3 2 3" xfId="26760"/>
    <cellStyle name="RowTitles-Detail 2 2 3 2 5 3 3" xfId="26761"/>
    <cellStyle name="RowTitles-Detail 2 2 3 2 5 3 3 2" xfId="26762"/>
    <cellStyle name="RowTitles-Detail 2 2 3 2 5 3 3 2 2" xfId="26763"/>
    <cellStyle name="RowTitles-Detail 2 2 3 2 5 3 4" xfId="26764"/>
    <cellStyle name="RowTitles-Detail 2 2 3 2 5 3 4 2" xfId="26765"/>
    <cellStyle name="RowTitles-Detail 2 2 3 2 5 3 5" xfId="26766"/>
    <cellStyle name="RowTitles-Detail 2 2 3 2 5 4" xfId="26767"/>
    <cellStyle name="RowTitles-Detail 2 2 3 2 5 4 2" xfId="26768"/>
    <cellStyle name="RowTitles-Detail 2 2 3 2 5 4 2 2" xfId="26769"/>
    <cellStyle name="RowTitles-Detail 2 2 3 2 5 4 3" xfId="26770"/>
    <cellStyle name="RowTitles-Detail 2 2 3 2 5 5" xfId="26771"/>
    <cellStyle name="RowTitles-Detail 2 2 3 2 5 5 2" xfId="26772"/>
    <cellStyle name="RowTitles-Detail 2 2 3 2 5 5 2 2" xfId="26773"/>
    <cellStyle name="RowTitles-Detail 2 2 3 2 5 6" xfId="26774"/>
    <cellStyle name="RowTitles-Detail 2 2 3 2 5 6 2" xfId="26775"/>
    <cellStyle name="RowTitles-Detail 2 2 3 2 5 7" xfId="26776"/>
    <cellStyle name="RowTitles-Detail 2 2 3 2 6" xfId="26777"/>
    <cellStyle name="RowTitles-Detail 2 2 3 2 6 2" xfId="26778"/>
    <cellStyle name="RowTitles-Detail 2 2 3 2 6 2 2" xfId="26779"/>
    <cellStyle name="RowTitles-Detail 2 2 3 2 6 2 2 2" xfId="26780"/>
    <cellStyle name="RowTitles-Detail 2 2 3 2 6 2 2 2 2" xfId="26781"/>
    <cellStyle name="RowTitles-Detail 2 2 3 2 6 2 2 3" xfId="26782"/>
    <cellStyle name="RowTitles-Detail 2 2 3 2 6 2 3" xfId="26783"/>
    <cellStyle name="RowTitles-Detail 2 2 3 2 6 2 3 2" xfId="26784"/>
    <cellStyle name="RowTitles-Detail 2 2 3 2 6 2 3 2 2" xfId="26785"/>
    <cellStyle name="RowTitles-Detail 2 2 3 2 6 2 4" xfId="26786"/>
    <cellStyle name="RowTitles-Detail 2 2 3 2 6 2 4 2" xfId="26787"/>
    <cellStyle name="RowTitles-Detail 2 2 3 2 6 2 5" xfId="26788"/>
    <cellStyle name="RowTitles-Detail 2 2 3 2 6 3" xfId="26789"/>
    <cellStyle name="RowTitles-Detail 2 2 3 2 6 3 2" xfId="26790"/>
    <cellStyle name="RowTitles-Detail 2 2 3 2 6 3 2 2" xfId="26791"/>
    <cellStyle name="RowTitles-Detail 2 2 3 2 6 3 2 2 2" xfId="26792"/>
    <cellStyle name="RowTitles-Detail 2 2 3 2 6 3 2 3" xfId="26793"/>
    <cellStyle name="RowTitles-Detail 2 2 3 2 6 3 3" xfId="26794"/>
    <cellStyle name="RowTitles-Detail 2 2 3 2 6 3 3 2" xfId="26795"/>
    <cellStyle name="RowTitles-Detail 2 2 3 2 6 3 3 2 2" xfId="26796"/>
    <cellStyle name="RowTitles-Detail 2 2 3 2 6 3 4" xfId="26797"/>
    <cellStyle name="RowTitles-Detail 2 2 3 2 6 3 4 2" xfId="26798"/>
    <cellStyle name="RowTitles-Detail 2 2 3 2 6 3 5" xfId="26799"/>
    <cellStyle name="RowTitles-Detail 2 2 3 2 6 4" xfId="26800"/>
    <cellStyle name="RowTitles-Detail 2 2 3 2 6 4 2" xfId="26801"/>
    <cellStyle name="RowTitles-Detail 2 2 3 2 6 4 2 2" xfId="26802"/>
    <cellStyle name="RowTitles-Detail 2 2 3 2 6 4 3" xfId="26803"/>
    <cellStyle name="RowTitles-Detail 2 2 3 2 6 5" xfId="26804"/>
    <cellStyle name="RowTitles-Detail 2 2 3 2 6 5 2" xfId="26805"/>
    <cellStyle name="RowTitles-Detail 2 2 3 2 6 5 2 2" xfId="26806"/>
    <cellStyle name="RowTitles-Detail 2 2 3 2 6 6" xfId="26807"/>
    <cellStyle name="RowTitles-Detail 2 2 3 2 6 6 2" xfId="26808"/>
    <cellStyle name="RowTitles-Detail 2 2 3 2 6 7" xfId="26809"/>
    <cellStyle name="RowTitles-Detail 2 2 3 2 7" xfId="26810"/>
    <cellStyle name="RowTitles-Detail 2 2 3 2 7 2" xfId="26811"/>
    <cellStyle name="RowTitles-Detail 2 2 3 2 7 2 2" xfId="26812"/>
    <cellStyle name="RowTitles-Detail 2 2 3 2 7 2 2 2" xfId="26813"/>
    <cellStyle name="RowTitles-Detail 2 2 3 2 7 2 3" xfId="26814"/>
    <cellStyle name="RowTitles-Detail 2 2 3 2 7 3" xfId="26815"/>
    <cellStyle name="RowTitles-Detail 2 2 3 2 7 3 2" xfId="26816"/>
    <cellStyle name="RowTitles-Detail 2 2 3 2 7 3 2 2" xfId="26817"/>
    <cellStyle name="RowTitles-Detail 2 2 3 2 7 4" xfId="26818"/>
    <cellStyle name="RowTitles-Detail 2 2 3 2 7 4 2" xfId="26819"/>
    <cellStyle name="RowTitles-Detail 2 2 3 2 7 5" xfId="26820"/>
    <cellStyle name="RowTitles-Detail 2 2 3 2 8" xfId="26821"/>
    <cellStyle name="RowTitles-Detail 2 2 3 2 8 2" xfId="26822"/>
    <cellStyle name="RowTitles-Detail 2 2 3 2 9" xfId="26823"/>
    <cellStyle name="RowTitles-Detail 2 2 3 2 9 2" xfId="26824"/>
    <cellStyle name="RowTitles-Detail 2 2 3 2 9 2 2" xfId="26825"/>
    <cellStyle name="RowTitles-Detail 2 2 3 2_STUD aligned by INSTIT" xfId="26826"/>
    <cellStyle name="RowTitles-Detail 2 2 3 3" xfId="26827"/>
    <cellStyle name="RowTitles-Detail 2 2 3 3 2" xfId="26828"/>
    <cellStyle name="RowTitles-Detail 2 2 3 3 2 2" xfId="26829"/>
    <cellStyle name="RowTitles-Detail 2 2 3 3 2 2 2" xfId="26830"/>
    <cellStyle name="RowTitles-Detail 2 2 3 3 2 2 2 2" xfId="26831"/>
    <cellStyle name="RowTitles-Detail 2 2 3 3 2 2 2 2 2" xfId="26832"/>
    <cellStyle name="RowTitles-Detail 2 2 3 3 2 2 2 3" xfId="26833"/>
    <cellStyle name="RowTitles-Detail 2 2 3 3 2 2 3" xfId="26834"/>
    <cellStyle name="RowTitles-Detail 2 2 3 3 2 2 3 2" xfId="26835"/>
    <cellStyle name="RowTitles-Detail 2 2 3 3 2 2 3 2 2" xfId="26836"/>
    <cellStyle name="RowTitles-Detail 2 2 3 3 2 2 4" xfId="26837"/>
    <cellStyle name="RowTitles-Detail 2 2 3 3 2 2 4 2" xfId="26838"/>
    <cellStyle name="RowTitles-Detail 2 2 3 3 2 2 5" xfId="26839"/>
    <cellStyle name="RowTitles-Detail 2 2 3 3 2 3" xfId="26840"/>
    <cellStyle name="RowTitles-Detail 2 2 3 3 2 3 2" xfId="26841"/>
    <cellStyle name="RowTitles-Detail 2 2 3 3 2 3 2 2" xfId="26842"/>
    <cellStyle name="RowTitles-Detail 2 2 3 3 2 3 2 2 2" xfId="26843"/>
    <cellStyle name="RowTitles-Detail 2 2 3 3 2 3 2 3" xfId="26844"/>
    <cellStyle name="RowTitles-Detail 2 2 3 3 2 3 3" xfId="26845"/>
    <cellStyle name="RowTitles-Detail 2 2 3 3 2 3 3 2" xfId="26846"/>
    <cellStyle name="RowTitles-Detail 2 2 3 3 2 3 3 2 2" xfId="26847"/>
    <cellStyle name="RowTitles-Detail 2 2 3 3 2 3 4" xfId="26848"/>
    <cellStyle name="RowTitles-Detail 2 2 3 3 2 3 4 2" xfId="26849"/>
    <cellStyle name="RowTitles-Detail 2 2 3 3 2 3 5" xfId="26850"/>
    <cellStyle name="RowTitles-Detail 2 2 3 3 2 4" xfId="26851"/>
    <cellStyle name="RowTitles-Detail 2 2 3 3 2 4 2" xfId="26852"/>
    <cellStyle name="RowTitles-Detail 2 2 3 3 2 5" xfId="26853"/>
    <cellStyle name="RowTitles-Detail 2 2 3 3 2 5 2" xfId="26854"/>
    <cellStyle name="RowTitles-Detail 2 2 3 3 2 5 2 2" xfId="26855"/>
    <cellStyle name="RowTitles-Detail 2 2 3 3 2 5 3" xfId="26856"/>
    <cellStyle name="RowTitles-Detail 2 2 3 3 2 6" xfId="26857"/>
    <cellStyle name="RowTitles-Detail 2 2 3 3 2 6 2" xfId="26858"/>
    <cellStyle name="RowTitles-Detail 2 2 3 3 2 6 2 2" xfId="26859"/>
    <cellStyle name="RowTitles-Detail 2 2 3 3 2 7" xfId="26860"/>
    <cellStyle name="RowTitles-Detail 2 2 3 3 2 7 2" xfId="26861"/>
    <cellStyle name="RowTitles-Detail 2 2 3 3 2 8" xfId="26862"/>
    <cellStyle name="RowTitles-Detail 2 2 3 3 3" xfId="26863"/>
    <cellStyle name="RowTitles-Detail 2 2 3 3 3 2" xfId="26864"/>
    <cellStyle name="RowTitles-Detail 2 2 3 3 3 2 2" xfId="26865"/>
    <cellStyle name="RowTitles-Detail 2 2 3 3 3 2 2 2" xfId="26866"/>
    <cellStyle name="RowTitles-Detail 2 2 3 3 3 2 2 2 2" xfId="26867"/>
    <cellStyle name="RowTitles-Detail 2 2 3 3 3 2 2 3" xfId="26868"/>
    <cellStyle name="RowTitles-Detail 2 2 3 3 3 2 3" xfId="26869"/>
    <cellStyle name="RowTitles-Detail 2 2 3 3 3 2 3 2" xfId="26870"/>
    <cellStyle name="RowTitles-Detail 2 2 3 3 3 2 3 2 2" xfId="26871"/>
    <cellStyle name="RowTitles-Detail 2 2 3 3 3 2 4" xfId="26872"/>
    <cellStyle name="RowTitles-Detail 2 2 3 3 3 2 4 2" xfId="26873"/>
    <cellStyle name="RowTitles-Detail 2 2 3 3 3 2 5" xfId="26874"/>
    <cellStyle name="RowTitles-Detail 2 2 3 3 3 3" xfId="26875"/>
    <cellStyle name="RowTitles-Detail 2 2 3 3 3 3 2" xfId="26876"/>
    <cellStyle name="RowTitles-Detail 2 2 3 3 3 3 2 2" xfId="26877"/>
    <cellStyle name="RowTitles-Detail 2 2 3 3 3 3 2 2 2" xfId="26878"/>
    <cellStyle name="RowTitles-Detail 2 2 3 3 3 3 2 3" xfId="26879"/>
    <cellStyle name="RowTitles-Detail 2 2 3 3 3 3 3" xfId="26880"/>
    <cellStyle name="RowTitles-Detail 2 2 3 3 3 3 3 2" xfId="26881"/>
    <cellStyle name="RowTitles-Detail 2 2 3 3 3 3 3 2 2" xfId="26882"/>
    <cellStyle name="RowTitles-Detail 2 2 3 3 3 3 4" xfId="26883"/>
    <cellStyle name="RowTitles-Detail 2 2 3 3 3 3 4 2" xfId="26884"/>
    <cellStyle name="RowTitles-Detail 2 2 3 3 3 3 5" xfId="26885"/>
    <cellStyle name="RowTitles-Detail 2 2 3 3 3 4" xfId="26886"/>
    <cellStyle name="RowTitles-Detail 2 2 3 3 3 4 2" xfId="26887"/>
    <cellStyle name="RowTitles-Detail 2 2 3 3 3 5" xfId="26888"/>
    <cellStyle name="RowTitles-Detail 2 2 3 3 3 5 2" xfId="26889"/>
    <cellStyle name="RowTitles-Detail 2 2 3 3 3 5 2 2" xfId="26890"/>
    <cellStyle name="RowTitles-Detail 2 2 3 3 4" xfId="26891"/>
    <cellStyle name="RowTitles-Detail 2 2 3 3 4 2" xfId="26892"/>
    <cellStyle name="RowTitles-Detail 2 2 3 3 4 2 2" xfId="26893"/>
    <cellStyle name="RowTitles-Detail 2 2 3 3 4 2 2 2" xfId="26894"/>
    <cellStyle name="RowTitles-Detail 2 2 3 3 4 2 2 2 2" xfId="26895"/>
    <cellStyle name="RowTitles-Detail 2 2 3 3 4 2 2 3" xfId="26896"/>
    <cellStyle name="RowTitles-Detail 2 2 3 3 4 2 3" xfId="26897"/>
    <cellStyle name="RowTitles-Detail 2 2 3 3 4 2 3 2" xfId="26898"/>
    <cellStyle name="RowTitles-Detail 2 2 3 3 4 2 3 2 2" xfId="26899"/>
    <cellStyle name="RowTitles-Detail 2 2 3 3 4 2 4" xfId="26900"/>
    <cellStyle name="RowTitles-Detail 2 2 3 3 4 2 4 2" xfId="26901"/>
    <cellStyle name="RowTitles-Detail 2 2 3 3 4 2 5" xfId="26902"/>
    <cellStyle name="RowTitles-Detail 2 2 3 3 4 3" xfId="26903"/>
    <cellStyle name="RowTitles-Detail 2 2 3 3 4 3 2" xfId="26904"/>
    <cellStyle name="RowTitles-Detail 2 2 3 3 4 3 2 2" xfId="26905"/>
    <cellStyle name="RowTitles-Detail 2 2 3 3 4 3 2 2 2" xfId="26906"/>
    <cellStyle name="RowTitles-Detail 2 2 3 3 4 3 2 3" xfId="26907"/>
    <cellStyle name="RowTitles-Detail 2 2 3 3 4 3 3" xfId="26908"/>
    <cellStyle name="RowTitles-Detail 2 2 3 3 4 3 3 2" xfId="26909"/>
    <cellStyle name="RowTitles-Detail 2 2 3 3 4 3 3 2 2" xfId="26910"/>
    <cellStyle name="RowTitles-Detail 2 2 3 3 4 3 4" xfId="26911"/>
    <cellStyle name="RowTitles-Detail 2 2 3 3 4 3 4 2" xfId="26912"/>
    <cellStyle name="RowTitles-Detail 2 2 3 3 4 3 5" xfId="26913"/>
    <cellStyle name="RowTitles-Detail 2 2 3 3 4 4" xfId="26914"/>
    <cellStyle name="RowTitles-Detail 2 2 3 3 4 4 2" xfId="26915"/>
    <cellStyle name="RowTitles-Detail 2 2 3 3 4 4 2 2" xfId="26916"/>
    <cellStyle name="RowTitles-Detail 2 2 3 3 4 4 3" xfId="26917"/>
    <cellStyle name="RowTitles-Detail 2 2 3 3 4 5" xfId="26918"/>
    <cellStyle name="RowTitles-Detail 2 2 3 3 4 5 2" xfId="26919"/>
    <cellStyle name="RowTitles-Detail 2 2 3 3 4 5 2 2" xfId="26920"/>
    <cellStyle name="RowTitles-Detail 2 2 3 3 4 6" xfId="26921"/>
    <cellStyle name="RowTitles-Detail 2 2 3 3 4 6 2" xfId="26922"/>
    <cellStyle name="RowTitles-Detail 2 2 3 3 4 7" xfId="26923"/>
    <cellStyle name="RowTitles-Detail 2 2 3 3 5" xfId="26924"/>
    <cellStyle name="RowTitles-Detail 2 2 3 3 5 2" xfId="26925"/>
    <cellStyle name="RowTitles-Detail 2 2 3 3 5 2 2" xfId="26926"/>
    <cellStyle name="RowTitles-Detail 2 2 3 3 5 2 2 2" xfId="26927"/>
    <cellStyle name="RowTitles-Detail 2 2 3 3 5 2 2 2 2" xfId="26928"/>
    <cellStyle name="RowTitles-Detail 2 2 3 3 5 2 2 3" xfId="26929"/>
    <cellStyle name="RowTitles-Detail 2 2 3 3 5 2 3" xfId="26930"/>
    <cellStyle name="RowTitles-Detail 2 2 3 3 5 2 3 2" xfId="26931"/>
    <cellStyle name="RowTitles-Detail 2 2 3 3 5 2 3 2 2" xfId="26932"/>
    <cellStyle name="RowTitles-Detail 2 2 3 3 5 2 4" xfId="26933"/>
    <cellStyle name="RowTitles-Detail 2 2 3 3 5 2 4 2" xfId="26934"/>
    <cellStyle name="RowTitles-Detail 2 2 3 3 5 2 5" xfId="26935"/>
    <cellStyle name="RowTitles-Detail 2 2 3 3 5 3" xfId="26936"/>
    <cellStyle name="RowTitles-Detail 2 2 3 3 5 3 2" xfId="26937"/>
    <cellStyle name="RowTitles-Detail 2 2 3 3 5 3 2 2" xfId="26938"/>
    <cellStyle name="RowTitles-Detail 2 2 3 3 5 3 2 2 2" xfId="26939"/>
    <cellStyle name="RowTitles-Detail 2 2 3 3 5 3 2 3" xfId="26940"/>
    <cellStyle name="RowTitles-Detail 2 2 3 3 5 3 3" xfId="26941"/>
    <cellStyle name="RowTitles-Detail 2 2 3 3 5 3 3 2" xfId="26942"/>
    <cellStyle name="RowTitles-Detail 2 2 3 3 5 3 3 2 2" xfId="26943"/>
    <cellStyle name="RowTitles-Detail 2 2 3 3 5 3 4" xfId="26944"/>
    <cellStyle name="RowTitles-Detail 2 2 3 3 5 3 4 2" xfId="26945"/>
    <cellStyle name="RowTitles-Detail 2 2 3 3 5 3 5" xfId="26946"/>
    <cellStyle name="RowTitles-Detail 2 2 3 3 5 4" xfId="26947"/>
    <cellStyle name="RowTitles-Detail 2 2 3 3 5 4 2" xfId="26948"/>
    <cellStyle name="RowTitles-Detail 2 2 3 3 5 4 2 2" xfId="26949"/>
    <cellStyle name="RowTitles-Detail 2 2 3 3 5 4 3" xfId="26950"/>
    <cellStyle name="RowTitles-Detail 2 2 3 3 5 5" xfId="26951"/>
    <cellStyle name="RowTitles-Detail 2 2 3 3 5 5 2" xfId="26952"/>
    <cellStyle name="RowTitles-Detail 2 2 3 3 5 5 2 2" xfId="26953"/>
    <cellStyle name="RowTitles-Detail 2 2 3 3 5 6" xfId="26954"/>
    <cellStyle name="RowTitles-Detail 2 2 3 3 5 6 2" xfId="26955"/>
    <cellStyle name="RowTitles-Detail 2 2 3 3 5 7" xfId="26956"/>
    <cellStyle name="RowTitles-Detail 2 2 3 3 6" xfId="26957"/>
    <cellStyle name="RowTitles-Detail 2 2 3 3 6 2" xfId="26958"/>
    <cellStyle name="RowTitles-Detail 2 2 3 3 6 2 2" xfId="26959"/>
    <cellStyle name="RowTitles-Detail 2 2 3 3 6 2 2 2" xfId="26960"/>
    <cellStyle name="RowTitles-Detail 2 2 3 3 6 2 2 2 2" xfId="26961"/>
    <cellStyle name="RowTitles-Detail 2 2 3 3 6 2 2 3" xfId="26962"/>
    <cellStyle name="RowTitles-Detail 2 2 3 3 6 2 3" xfId="26963"/>
    <cellStyle name="RowTitles-Detail 2 2 3 3 6 2 3 2" xfId="26964"/>
    <cellStyle name="RowTitles-Detail 2 2 3 3 6 2 3 2 2" xfId="26965"/>
    <cellStyle name="RowTitles-Detail 2 2 3 3 6 2 4" xfId="26966"/>
    <cellStyle name="RowTitles-Detail 2 2 3 3 6 2 4 2" xfId="26967"/>
    <cellStyle name="RowTitles-Detail 2 2 3 3 6 2 5" xfId="26968"/>
    <cellStyle name="RowTitles-Detail 2 2 3 3 6 3" xfId="26969"/>
    <cellStyle name="RowTitles-Detail 2 2 3 3 6 3 2" xfId="26970"/>
    <cellStyle name="RowTitles-Detail 2 2 3 3 6 3 2 2" xfId="26971"/>
    <cellStyle name="RowTitles-Detail 2 2 3 3 6 3 2 2 2" xfId="26972"/>
    <cellStyle name="RowTitles-Detail 2 2 3 3 6 3 2 3" xfId="26973"/>
    <cellStyle name="RowTitles-Detail 2 2 3 3 6 3 3" xfId="26974"/>
    <cellStyle name="RowTitles-Detail 2 2 3 3 6 3 3 2" xfId="26975"/>
    <cellStyle name="RowTitles-Detail 2 2 3 3 6 3 3 2 2" xfId="26976"/>
    <cellStyle name="RowTitles-Detail 2 2 3 3 6 3 4" xfId="26977"/>
    <cellStyle name="RowTitles-Detail 2 2 3 3 6 3 4 2" xfId="26978"/>
    <cellStyle name="RowTitles-Detail 2 2 3 3 6 3 5" xfId="26979"/>
    <cellStyle name="RowTitles-Detail 2 2 3 3 6 4" xfId="26980"/>
    <cellStyle name="RowTitles-Detail 2 2 3 3 6 4 2" xfId="26981"/>
    <cellStyle name="RowTitles-Detail 2 2 3 3 6 4 2 2" xfId="26982"/>
    <cellStyle name="RowTitles-Detail 2 2 3 3 6 4 3" xfId="26983"/>
    <cellStyle name="RowTitles-Detail 2 2 3 3 6 5" xfId="26984"/>
    <cellStyle name="RowTitles-Detail 2 2 3 3 6 5 2" xfId="26985"/>
    <cellStyle name="RowTitles-Detail 2 2 3 3 6 5 2 2" xfId="26986"/>
    <cellStyle name="RowTitles-Detail 2 2 3 3 6 6" xfId="26987"/>
    <cellStyle name="RowTitles-Detail 2 2 3 3 6 6 2" xfId="26988"/>
    <cellStyle name="RowTitles-Detail 2 2 3 3 6 7" xfId="26989"/>
    <cellStyle name="RowTitles-Detail 2 2 3 3 7" xfId="26990"/>
    <cellStyle name="RowTitles-Detail 2 2 3 3 7 2" xfId="26991"/>
    <cellStyle name="RowTitles-Detail 2 2 3 3 7 2 2" xfId="26992"/>
    <cellStyle name="RowTitles-Detail 2 2 3 3 7 2 2 2" xfId="26993"/>
    <cellStyle name="RowTitles-Detail 2 2 3 3 7 2 3" xfId="26994"/>
    <cellStyle name="RowTitles-Detail 2 2 3 3 7 3" xfId="26995"/>
    <cellStyle name="RowTitles-Detail 2 2 3 3 7 3 2" xfId="26996"/>
    <cellStyle name="RowTitles-Detail 2 2 3 3 7 3 2 2" xfId="26997"/>
    <cellStyle name="RowTitles-Detail 2 2 3 3 7 4" xfId="26998"/>
    <cellStyle name="RowTitles-Detail 2 2 3 3 7 4 2" xfId="26999"/>
    <cellStyle name="RowTitles-Detail 2 2 3 3 7 5" xfId="27000"/>
    <cellStyle name="RowTitles-Detail 2 2 3 3 8" xfId="27001"/>
    <cellStyle name="RowTitles-Detail 2 2 3 3 8 2" xfId="27002"/>
    <cellStyle name="RowTitles-Detail 2 2 3 3 8 2 2" xfId="27003"/>
    <cellStyle name="RowTitles-Detail 2 2 3 3 8 2 2 2" xfId="27004"/>
    <cellStyle name="RowTitles-Detail 2 2 3 3 8 2 3" xfId="27005"/>
    <cellStyle name="RowTitles-Detail 2 2 3 3 8 3" xfId="27006"/>
    <cellStyle name="RowTitles-Detail 2 2 3 3 8 3 2" xfId="27007"/>
    <cellStyle name="RowTitles-Detail 2 2 3 3 8 3 2 2" xfId="27008"/>
    <cellStyle name="RowTitles-Detail 2 2 3 3 8 4" xfId="27009"/>
    <cellStyle name="RowTitles-Detail 2 2 3 3 8 4 2" xfId="27010"/>
    <cellStyle name="RowTitles-Detail 2 2 3 3 8 5" xfId="27011"/>
    <cellStyle name="RowTitles-Detail 2 2 3 3 9" xfId="27012"/>
    <cellStyle name="RowTitles-Detail 2 2 3 3 9 2" xfId="27013"/>
    <cellStyle name="RowTitles-Detail 2 2 3 3 9 2 2" xfId="27014"/>
    <cellStyle name="RowTitles-Detail 2 2 3 3_STUD aligned by INSTIT" xfId="27015"/>
    <cellStyle name="RowTitles-Detail 2 2 3 4" xfId="27016"/>
    <cellStyle name="RowTitles-Detail 2 2 3 4 2" xfId="27017"/>
    <cellStyle name="RowTitles-Detail 2 2 3 4 2 2" xfId="27018"/>
    <cellStyle name="RowTitles-Detail 2 2 3 4 2 2 2" xfId="27019"/>
    <cellStyle name="RowTitles-Detail 2 2 3 4 2 2 2 2" xfId="27020"/>
    <cellStyle name="RowTitles-Detail 2 2 3 4 2 2 2 2 2" xfId="27021"/>
    <cellStyle name="RowTitles-Detail 2 2 3 4 2 2 2 3" xfId="27022"/>
    <cellStyle name="RowTitles-Detail 2 2 3 4 2 2 3" xfId="27023"/>
    <cellStyle name="RowTitles-Detail 2 2 3 4 2 2 3 2" xfId="27024"/>
    <cellStyle name="RowTitles-Detail 2 2 3 4 2 2 3 2 2" xfId="27025"/>
    <cellStyle name="RowTitles-Detail 2 2 3 4 2 2 4" xfId="27026"/>
    <cellStyle name="RowTitles-Detail 2 2 3 4 2 2 4 2" xfId="27027"/>
    <cellStyle name="RowTitles-Detail 2 2 3 4 2 2 5" xfId="27028"/>
    <cellStyle name="RowTitles-Detail 2 2 3 4 2 3" xfId="27029"/>
    <cellStyle name="RowTitles-Detail 2 2 3 4 2 3 2" xfId="27030"/>
    <cellStyle name="RowTitles-Detail 2 2 3 4 2 3 2 2" xfId="27031"/>
    <cellStyle name="RowTitles-Detail 2 2 3 4 2 3 2 2 2" xfId="27032"/>
    <cellStyle name="RowTitles-Detail 2 2 3 4 2 3 2 3" xfId="27033"/>
    <cellStyle name="RowTitles-Detail 2 2 3 4 2 3 3" xfId="27034"/>
    <cellStyle name="RowTitles-Detail 2 2 3 4 2 3 3 2" xfId="27035"/>
    <cellStyle name="RowTitles-Detail 2 2 3 4 2 3 3 2 2" xfId="27036"/>
    <cellStyle name="RowTitles-Detail 2 2 3 4 2 3 4" xfId="27037"/>
    <cellStyle name="RowTitles-Detail 2 2 3 4 2 3 4 2" xfId="27038"/>
    <cellStyle name="RowTitles-Detail 2 2 3 4 2 3 5" xfId="27039"/>
    <cellStyle name="RowTitles-Detail 2 2 3 4 2 4" xfId="27040"/>
    <cellStyle name="RowTitles-Detail 2 2 3 4 2 4 2" xfId="27041"/>
    <cellStyle name="RowTitles-Detail 2 2 3 4 2 5" xfId="27042"/>
    <cellStyle name="RowTitles-Detail 2 2 3 4 2 5 2" xfId="27043"/>
    <cellStyle name="RowTitles-Detail 2 2 3 4 2 5 2 2" xfId="27044"/>
    <cellStyle name="RowTitles-Detail 2 2 3 4 2 5 3" xfId="27045"/>
    <cellStyle name="RowTitles-Detail 2 2 3 4 2 6" xfId="27046"/>
    <cellStyle name="RowTitles-Detail 2 2 3 4 2 6 2" xfId="27047"/>
    <cellStyle name="RowTitles-Detail 2 2 3 4 2 6 2 2" xfId="27048"/>
    <cellStyle name="RowTitles-Detail 2 2 3 4 3" xfId="27049"/>
    <cellStyle name="RowTitles-Detail 2 2 3 4 3 2" xfId="27050"/>
    <cellStyle name="RowTitles-Detail 2 2 3 4 3 2 2" xfId="27051"/>
    <cellStyle name="RowTitles-Detail 2 2 3 4 3 2 2 2" xfId="27052"/>
    <cellStyle name="RowTitles-Detail 2 2 3 4 3 2 2 2 2" xfId="27053"/>
    <cellStyle name="RowTitles-Detail 2 2 3 4 3 2 2 3" xfId="27054"/>
    <cellStyle name="RowTitles-Detail 2 2 3 4 3 2 3" xfId="27055"/>
    <cellStyle name="RowTitles-Detail 2 2 3 4 3 2 3 2" xfId="27056"/>
    <cellStyle name="RowTitles-Detail 2 2 3 4 3 2 3 2 2" xfId="27057"/>
    <cellStyle name="RowTitles-Detail 2 2 3 4 3 2 4" xfId="27058"/>
    <cellStyle name="RowTitles-Detail 2 2 3 4 3 2 4 2" xfId="27059"/>
    <cellStyle name="RowTitles-Detail 2 2 3 4 3 2 5" xfId="27060"/>
    <cellStyle name="RowTitles-Detail 2 2 3 4 3 3" xfId="27061"/>
    <cellStyle name="RowTitles-Detail 2 2 3 4 3 3 2" xfId="27062"/>
    <cellStyle name="RowTitles-Detail 2 2 3 4 3 3 2 2" xfId="27063"/>
    <cellStyle name="RowTitles-Detail 2 2 3 4 3 3 2 2 2" xfId="27064"/>
    <cellStyle name="RowTitles-Detail 2 2 3 4 3 3 2 3" xfId="27065"/>
    <cellStyle name="RowTitles-Detail 2 2 3 4 3 3 3" xfId="27066"/>
    <cellStyle name="RowTitles-Detail 2 2 3 4 3 3 3 2" xfId="27067"/>
    <cellStyle name="RowTitles-Detail 2 2 3 4 3 3 3 2 2" xfId="27068"/>
    <cellStyle name="RowTitles-Detail 2 2 3 4 3 3 4" xfId="27069"/>
    <cellStyle name="RowTitles-Detail 2 2 3 4 3 3 4 2" xfId="27070"/>
    <cellStyle name="RowTitles-Detail 2 2 3 4 3 3 5" xfId="27071"/>
    <cellStyle name="RowTitles-Detail 2 2 3 4 3 4" xfId="27072"/>
    <cellStyle name="RowTitles-Detail 2 2 3 4 3 4 2" xfId="27073"/>
    <cellStyle name="RowTitles-Detail 2 2 3 4 3 5" xfId="27074"/>
    <cellStyle name="RowTitles-Detail 2 2 3 4 3 5 2" xfId="27075"/>
    <cellStyle name="RowTitles-Detail 2 2 3 4 3 5 2 2" xfId="27076"/>
    <cellStyle name="RowTitles-Detail 2 2 3 4 3 6" xfId="27077"/>
    <cellStyle name="RowTitles-Detail 2 2 3 4 3 6 2" xfId="27078"/>
    <cellStyle name="RowTitles-Detail 2 2 3 4 3 7" xfId="27079"/>
    <cellStyle name="RowTitles-Detail 2 2 3 4 4" xfId="27080"/>
    <cellStyle name="RowTitles-Detail 2 2 3 4 4 2" xfId="27081"/>
    <cellStyle name="RowTitles-Detail 2 2 3 4 4 2 2" xfId="27082"/>
    <cellStyle name="RowTitles-Detail 2 2 3 4 4 2 2 2" xfId="27083"/>
    <cellStyle name="RowTitles-Detail 2 2 3 4 4 2 2 2 2" xfId="27084"/>
    <cellStyle name="RowTitles-Detail 2 2 3 4 4 2 2 3" xfId="27085"/>
    <cellStyle name="RowTitles-Detail 2 2 3 4 4 2 3" xfId="27086"/>
    <cellStyle name="RowTitles-Detail 2 2 3 4 4 2 3 2" xfId="27087"/>
    <cellStyle name="RowTitles-Detail 2 2 3 4 4 2 3 2 2" xfId="27088"/>
    <cellStyle name="RowTitles-Detail 2 2 3 4 4 2 4" xfId="27089"/>
    <cellStyle name="RowTitles-Detail 2 2 3 4 4 2 4 2" xfId="27090"/>
    <cellStyle name="RowTitles-Detail 2 2 3 4 4 2 5" xfId="27091"/>
    <cellStyle name="RowTitles-Detail 2 2 3 4 4 3" xfId="27092"/>
    <cellStyle name="RowTitles-Detail 2 2 3 4 4 3 2" xfId="27093"/>
    <cellStyle name="RowTitles-Detail 2 2 3 4 4 3 2 2" xfId="27094"/>
    <cellStyle name="RowTitles-Detail 2 2 3 4 4 3 2 2 2" xfId="27095"/>
    <cellStyle name="RowTitles-Detail 2 2 3 4 4 3 2 3" xfId="27096"/>
    <cellStyle name="RowTitles-Detail 2 2 3 4 4 3 3" xfId="27097"/>
    <cellStyle name="RowTitles-Detail 2 2 3 4 4 3 3 2" xfId="27098"/>
    <cellStyle name="RowTitles-Detail 2 2 3 4 4 3 3 2 2" xfId="27099"/>
    <cellStyle name="RowTitles-Detail 2 2 3 4 4 3 4" xfId="27100"/>
    <cellStyle name="RowTitles-Detail 2 2 3 4 4 3 4 2" xfId="27101"/>
    <cellStyle name="RowTitles-Detail 2 2 3 4 4 3 5" xfId="27102"/>
    <cellStyle name="RowTitles-Detail 2 2 3 4 4 4" xfId="27103"/>
    <cellStyle name="RowTitles-Detail 2 2 3 4 4 4 2" xfId="27104"/>
    <cellStyle name="RowTitles-Detail 2 2 3 4 4 5" xfId="27105"/>
    <cellStyle name="RowTitles-Detail 2 2 3 4 4 5 2" xfId="27106"/>
    <cellStyle name="RowTitles-Detail 2 2 3 4 4 5 2 2" xfId="27107"/>
    <cellStyle name="RowTitles-Detail 2 2 3 4 4 5 3" xfId="27108"/>
    <cellStyle name="RowTitles-Detail 2 2 3 4 4 6" xfId="27109"/>
    <cellStyle name="RowTitles-Detail 2 2 3 4 4 6 2" xfId="27110"/>
    <cellStyle name="RowTitles-Detail 2 2 3 4 4 6 2 2" xfId="27111"/>
    <cellStyle name="RowTitles-Detail 2 2 3 4 4 7" xfId="27112"/>
    <cellStyle name="RowTitles-Detail 2 2 3 4 4 7 2" xfId="27113"/>
    <cellStyle name="RowTitles-Detail 2 2 3 4 4 8" xfId="27114"/>
    <cellStyle name="RowTitles-Detail 2 2 3 4 5" xfId="27115"/>
    <cellStyle name="RowTitles-Detail 2 2 3 4 5 2" xfId="27116"/>
    <cellStyle name="RowTitles-Detail 2 2 3 4 5 2 2" xfId="27117"/>
    <cellStyle name="RowTitles-Detail 2 2 3 4 5 2 2 2" xfId="27118"/>
    <cellStyle name="RowTitles-Detail 2 2 3 4 5 2 2 2 2" xfId="27119"/>
    <cellStyle name="RowTitles-Detail 2 2 3 4 5 2 2 3" xfId="27120"/>
    <cellStyle name="RowTitles-Detail 2 2 3 4 5 2 3" xfId="27121"/>
    <cellStyle name="RowTitles-Detail 2 2 3 4 5 2 3 2" xfId="27122"/>
    <cellStyle name="RowTitles-Detail 2 2 3 4 5 2 3 2 2" xfId="27123"/>
    <cellStyle name="RowTitles-Detail 2 2 3 4 5 2 4" xfId="27124"/>
    <cellStyle name="RowTitles-Detail 2 2 3 4 5 2 4 2" xfId="27125"/>
    <cellStyle name="RowTitles-Detail 2 2 3 4 5 2 5" xfId="27126"/>
    <cellStyle name="RowTitles-Detail 2 2 3 4 5 3" xfId="27127"/>
    <cellStyle name="RowTitles-Detail 2 2 3 4 5 3 2" xfId="27128"/>
    <cellStyle name="RowTitles-Detail 2 2 3 4 5 3 2 2" xfId="27129"/>
    <cellStyle name="RowTitles-Detail 2 2 3 4 5 3 2 2 2" xfId="27130"/>
    <cellStyle name="RowTitles-Detail 2 2 3 4 5 3 2 3" xfId="27131"/>
    <cellStyle name="RowTitles-Detail 2 2 3 4 5 3 3" xfId="27132"/>
    <cellStyle name="RowTitles-Detail 2 2 3 4 5 3 3 2" xfId="27133"/>
    <cellStyle name="RowTitles-Detail 2 2 3 4 5 3 3 2 2" xfId="27134"/>
    <cellStyle name="RowTitles-Detail 2 2 3 4 5 3 4" xfId="27135"/>
    <cellStyle name="RowTitles-Detail 2 2 3 4 5 3 4 2" xfId="27136"/>
    <cellStyle name="RowTitles-Detail 2 2 3 4 5 3 5" xfId="27137"/>
    <cellStyle name="RowTitles-Detail 2 2 3 4 5 4" xfId="27138"/>
    <cellStyle name="RowTitles-Detail 2 2 3 4 5 4 2" xfId="27139"/>
    <cellStyle name="RowTitles-Detail 2 2 3 4 5 4 2 2" xfId="27140"/>
    <cellStyle name="RowTitles-Detail 2 2 3 4 5 4 3" xfId="27141"/>
    <cellStyle name="RowTitles-Detail 2 2 3 4 5 5" xfId="27142"/>
    <cellStyle name="RowTitles-Detail 2 2 3 4 5 5 2" xfId="27143"/>
    <cellStyle name="RowTitles-Detail 2 2 3 4 5 5 2 2" xfId="27144"/>
    <cellStyle name="RowTitles-Detail 2 2 3 4 5 6" xfId="27145"/>
    <cellStyle name="RowTitles-Detail 2 2 3 4 5 6 2" xfId="27146"/>
    <cellStyle name="RowTitles-Detail 2 2 3 4 5 7" xfId="27147"/>
    <cellStyle name="RowTitles-Detail 2 2 3 4 6" xfId="27148"/>
    <cellStyle name="RowTitles-Detail 2 2 3 4 6 2" xfId="27149"/>
    <cellStyle name="RowTitles-Detail 2 2 3 4 6 2 2" xfId="27150"/>
    <cellStyle name="RowTitles-Detail 2 2 3 4 6 2 2 2" xfId="27151"/>
    <cellStyle name="RowTitles-Detail 2 2 3 4 6 2 2 2 2" xfId="27152"/>
    <cellStyle name="RowTitles-Detail 2 2 3 4 6 2 2 3" xfId="27153"/>
    <cellStyle name="RowTitles-Detail 2 2 3 4 6 2 3" xfId="27154"/>
    <cellStyle name="RowTitles-Detail 2 2 3 4 6 2 3 2" xfId="27155"/>
    <cellStyle name="RowTitles-Detail 2 2 3 4 6 2 3 2 2" xfId="27156"/>
    <cellStyle name="RowTitles-Detail 2 2 3 4 6 2 4" xfId="27157"/>
    <cellStyle name="RowTitles-Detail 2 2 3 4 6 2 4 2" xfId="27158"/>
    <cellStyle name="RowTitles-Detail 2 2 3 4 6 2 5" xfId="27159"/>
    <cellStyle name="RowTitles-Detail 2 2 3 4 6 3" xfId="27160"/>
    <cellStyle name="RowTitles-Detail 2 2 3 4 6 3 2" xfId="27161"/>
    <cellStyle name="RowTitles-Detail 2 2 3 4 6 3 2 2" xfId="27162"/>
    <cellStyle name="RowTitles-Detail 2 2 3 4 6 3 2 2 2" xfId="27163"/>
    <cellStyle name="RowTitles-Detail 2 2 3 4 6 3 2 3" xfId="27164"/>
    <cellStyle name="RowTitles-Detail 2 2 3 4 6 3 3" xfId="27165"/>
    <cellStyle name="RowTitles-Detail 2 2 3 4 6 3 3 2" xfId="27166"/>
    <cellStyle name="RowTitles-Detail 2 2 3 4 6 3 3 2 2" xfId="27167"/>
    <cellStyle name="RowTitles-Detail 2 2 3 4 6 3 4" xfId="27168"/>
    <cellStyle name="RowTitles-Detail 2 2 3 4 6 3 4 2" xfId="27169"/>
    <cellStyle name="RowTitles-Detail 2 2 3 4 6 3 5" xfId="27170"/>
    <cellStyle name="RowTitles-Detail 2 2 3 4 6 4" xfId="27171"/>
    <cellStyle name="RowTitles-Detail 2 2 3 4 6 4 2" xfId="27172"/>
    <cellStyle name="RowTitles-Detail 2 2 3 4 6 4 2 2" xfId="27173"/>
    <cellStyle name="RowTitles-Detail 2 2 3 4 6 4 3" xfId="27174"/>
    <cellStyle name="RowTitles-Detail 2 2 3 4 6 5" xfId="27175"/>
    <cellStyle name="RowTitles-Detail 2 2 3 4 6 5 2" xfId="27176"/>
    <cellStyle name="RowTitles-Detail 2 2 3 4 6 5 2 2" xfId="27177"/>
    <cellStyle name="RowTitles-Detail 2 2 3 4 6 6" xfId="27178"/>
    <cellStyle name="RowTitles-Detail 2 2 3 4 6 6 2" xfId="27179"/>
    <cellStyle name="RowTitles-Detail 2 2 3 4 6 7" xfId="27180"/>
    <cellStyle name="RowTitles-Detail 2 2 3 4 7" xfId="27181"/>
    <cellStyle name="RowTitles-Detail 2 2 3 4 7 2" xfId="27182"/>
    <cellStyle name="RowTitles-Detail 2 2 3 4 7 2 2" xfId="27183"/>
    <cellStyle name="RowTitles-Detail 2 2 3 4 7 2 2 2" xfId="27184"/>
    <cellStyle name="RowTitles-Detail 2 2 3 4 7 2 3" xfId="27185"/>
    <cellStyle name="RowTitles-Detail 2 2 3 4 7 3" xfId="27186"/>
    <cellStyle name="RowTitles-Detail 2 2 3 4 7 3 2" xfId="27187"/>
    <cellStyle name="RowTitles-Detail 2 2 3 4 7 3 2 2" xfId="27188"/>
    <cellStyle name="RowTitles-Detail 2 2 3 4 7 4" xfId="27189"/>
    <cellStyle name="RowTitles-Detail 2 2 3 4 7 4 2" xfId="27190"/>
    <cellStyle name="RowTitles-Detail 2 2 3 4 7 5" xfId="27191"/>
    <cellStyle name="RowTitles-Detail 2 2 3 4 8" xfId="27192"/>
    <cellStyle name="RowTitles-Detail 2 2 3 4 8 2" xfId="27193"/>
    <cellStyle name="RowTitles-Detail 2 2 3 4 9" xfId="27194"/>
    <cellStyle name="RowTitles-Detail 2 2 3 4 9 2" xfId="27195"/>
    <cellStyle name="RowTitles-Detail 2 2 3 4 9 2 2" xfId="27196"/>
    <cellStyle name="RowTitles-Detail 2 2 3 4_STUD aligned by INSTIT" xfId="27197"/>
    <cellStyle name="RowTitles-Detail 2 2 3 5" xfId="27198"/>
    <cellStyle name="RowTitles-Detail 2 2 3 5 2" xfId="27199"/>
    <cellStyle name="RowTitles-Detail 2 2 3 5 2 2" xfId="27200"/>
    <cellStyle name="RowTitles-Detail 2 2 3 5 2 2 2" xfId="27201"/>
    <cellStyle name="RowTitles-Detail 2 2 3 5 2 2 2 2" xfId="27202"/>
    <cellStyle name="RowTitles-Detail 2 2 3 5 2 2 3" xfId="27203"/>
    <cellStyle name="RowTitles-Detail 2 2 3 5 2 3" xfId="27204"/>
    <cellStyle name="RowTitles-Detail 2 2 3 5 2 3 2" xfId="27205"/>
    <cellStyle name="RowTitles-Detail 2 2 3 5 2 3 2 2" xfId="27206"/>
    <cellStyle name="RowTitles-Detail 2 2 3 5 2 4" xfId="27207"/>
    <cellStyle name="RowTitles-Detail 2 2 3 5 2 4 2" xfId="27208"/>
    <cellStyle name="RowTitles-Detail 2 2 3 5 2 5" xfId="27209"/>
    <cellStyle name="RowTitles-Detail 2 2 3 5 3" xfId="27210"/>
    <cellStyle name="RowTitles-Detail 2 2 3 5 3 2" xfId="27211"/>
    <cellStyle name="RowTitles-Detail 2 2 3 5 3 2 2" xfId="27212"/>
    <cellStyle name="RowTitles-Detail 2 2 3 5 3 2 2 2" xfId="27213"/>
    <cellStyle name="RowTitles-Detail 2 2 3 5 3 2 3" xfId="27214"/>
    <cellStyle name="RowTitles-Detail 2 2 3 5 3 3" xfId="27215"/>
    <cellStyle name="RowTitles-Detail 2 2 3 5 3 3 2" xfId="27216"/>
    <cellStyle name="RowTitles-Detail 2 2 3 5 3 3 2 2" xfId="27217"/>
    <cellStyle name="RowTitles-Detail 2 2 3 5 3 4" xfId="27218"/>
    <cellStyle name="RowTitles-Detail 2 2 3 5 3 4 2" xfId="27219"/>
    <cellStyle name="RowTitles-Detail 2 2 3 5 3 5" xfId="27220"/>
    <cellStyle name="RowTitles-Detail 2 2 3 5 4" xfId="27221"/>
    <cellStyle name="RowTitles-Detail 2 2 3 5 4 2" xfId="27222"/>
    <cellStyle name="RowTitles-Detail 2 2 3 5 5" xfId="27223"/>
    <cellStyle name="RowTitles-Detail 2 2 3 5 5 2" xfId="27224"/>
    <cellStyle name="RowTitles-Detail 2 2 3 5 5 2 2" xfId="27225"/>
    <cellStyle name="RowTitles-Detail 2 2 3 5 5 3" xfId="27226"/>
    <cellStyle name="RowTitles-Detail 2 2 3 5 6" xfId="27227"/>
    <cellStyle name="RowTitles-Detail 2 2 3 5 6 2" xfId="27228"/>
    <cellStyle name="RowTitles-Detail 2 2 3 5 6 2 2" xfId="27229"/>
    <cellStyle name="RowTitles-Detail 2 2 3 6" xfId="27230"/>
    <cellStyle name="RowTitles-Detail 2 2 3 6 2" xfId="27231"/>
    <cellStyle name="RowTitles-Detail 2 2 3 6 2 2" xfId="27232"/>
    <cellStyle name="RowTitles-Detail 2 2 3 6 2 2 2" xfId="27233"/>
    <cellStyle name="RowTitles-Detail 2 2 3 6 2 2 2 2" xfId="27234"/>
    <cellStyle name="RowTitles-Detail 2 2 3 6 2 2 3" xfId="27235"/>
    <cellStyle name="RowTitles-Detail 2 2 3 6 2 3" xfId="27236"/>
    <cellStyle name="RowTitles-Detail 2 2 3 6 2 3 2" xfId="27237"/>
    <cellStyle name="RowTitles-Detail 2 2 3 6 2 3 2 2" xfId="27238"/>
    <cellStyle name="RowTitles-Detail 2 2 3 6 2 4" xfId="27239"/>
    <cellStyle name="RowTitles-Detail 2 2 3 6 2 4 2" xfId="27240"/>
    <cellStyle name="RowTitles-Detail 2 2 3 6 2 5" xfId="27241"/>
    <cellStyle name="RowTitles-Detail 2 2 3 6 3" xfId="27242"/>
    <cellStyle name="RowTitles-Detail 2 2 3 6 3 2" xfId="27243"/>
    <cellStyle name="RowTitles-Detail 2 2 3 6 3 2 2" xfId="27244"/>
    <cellStyle name="RowTitles-Detail 2 2 3 6 3 2 2 2" xfId="27245"/>
    <cellStyle name="RowTitles-Detail 2 2 3 6 3 2 3" xfId="27246"/>
    <cellStyle name="RowTitles-Detail 2 2 3 6 3 3" xfId="27247"/>
    <cellStyle name="RowTitles-Detail 2 2 3 6 3 3 2" xfId="27248"/>
    <cellStyle name="RowTitles-Detail 2 2 3 6 3 3 2 2" xfId="27249"/>
    <cellStyle name="RowTitles-Detail 2 2 3 6 3 4" xfId="27250"/>
    <cellStyle name="RowTitles-Detail 2 2 3 6 3 4 2" xfId="27251"/>
    <cellStyle name="RowTitles-Detail 2 2 3 6 3 5" xfId="27252"/>
    <cellStyle name="RowTitles-Detail 2 2 3 6 4" xfId="27253"/>
    <cellStyle name="RowTitles-Detail 2 2 3 6 4 2" xfId="27254"/>
    <cellStyle name="RowTitles-Detail 2 2 3 6 5" xfId="27255"/>
    <cellStyle name="RowTitles-Detail 2 2 3 6 5 2" xfId="27256"/>
    <cellStyle name="RowTitles-Detail 2 2 3 6 5 2 2" xfId="27257"/>
    <cellStyle name="RowTitles-Detail 2 2 3 6 6" xfId="27258"/>
    <cellStyle name="RowTitles-Detail 2 2 3 6 6 2" xfId="27259"/>
    <cellStyle name="RowTitles-Detail 2 2 3 6 7" xfId="27260"/>
    <cellStyle name="RowTitles-Detail 2 2 3 7" xfId="27261"/>
    <cellStyle name="RowTitles-Detail 2 2 3 7 2" xfId="27262"/>
    <cellStyle name="RowTitles-Detail 2 2 3 7 2 2" xfId="27263"/>
    <cellStyle name="RowTitles-Detail 2 2 3 7 2 2 2" xfId="27264"/>
    <cellStyle name="RowTitles-Detail 2 2 3 7 2 2 2 2" xfId="27265"/>
    <cellStyle name="RowTitles-Detail 2 2 3 7 2 2 3" xfId="27266"/>
    <cellStyle name="RowTitles-Detail 2 2 3 7 2 3" xfId="27267"/>
    <cellStyle name="RowTitles-Detail 2 2 3 7 2 3 2" xfId="27268"/>
    <cellStyle name="RowTitles-Detail 2 2 3 7 2 3 2 2" xfId="27269"/>
    <cellStyle name="RowTitles-Detail 2 2 3 7 2 4" xfId="27270"/>
    <cellStyle name="RowTitles-Detail 2 2 3 7 2 4 2" xfId="27271"/>
    <cellStyle name="RowTitles-Detail 2 2 3 7 2 5" xfId="27272"/>
    <cellStyle name="RowTitles-Detail 2 2 3 7 3" xfId="27273"/>
    <cellStyle name="RowTitles-Detail 2 2 3 7 3 2" xfId="27274"/>
    <cellStyle name="RowTitles-Detail 2 2 3 7 3 2 2" xfId="27275"/>
    <cellStyle name="RowTitles-Detail 2 2 3 7 3 2 2 2" xfId="27276"/>
    <cellStyle name="RowTitles-Detail 2 2 3 7 3 2 3" xfId="27277"/>
    <cellStyle name="RowTitles-Detail 2 2 3 7 3 3" xfId="27278"/>
    <cellStyle name="RowTitles-Detail 2 2 3 7 3 3 2" xfId="27279"/>
    <cellStyle name="RowTitles-Detail 2 2 3 7 3 3 2 2" xfId="27280"/>
    <cellStyle name="RowTitles-Detail 2 2 3 7 3 4" xfId="27281"/>
    <cellStyle name="RowTitles-Detail 2 2 3 7 3 4 2" xfId="27282"/>
    <cellStyle name="RowTitles-Detail 2 2 3 7 3 5" xfId="27283"/>
    <cellStyle name="RowTitles-Detail 2 2 3 7 4" xfId="27284"/>
    <cellStyle name="RowTitles-Detail 2 2 3 7 4 2" xfId="27285"/>
    <cellStyle name="RowTitles-Detail 2 2 3 7 5" xfId="27286"/>
    <cellStyle name="RowTitles-Detail 2 2 3 7 5 2" xfId="27287"/>
    <cellStyle name="RowTitles-Detail 2 2 3 7 5 2 2" xfId="27288"/>
    <cellStyle name="RowTitles-Detail 2 2 3 7 5 3" xfId="27289"/>
    <cellStyle name="RowTitles-Detail 2 2 3 7 6" xfId="27290"/>
    <cellStyle name="RowTitles-Detail 2 2 3 7 6 2" xfId="27291"/>
    <cellStyle name="RowTitles-Detail 2 2 3 7 6 2 2" xfId="27292"/>
    <cellStyle name="RowTitles-Detail 2 2 3 7 7" xfId="27293"/>
    <cellStyle name="RowTitles-Detail 2 2 3 7 7 2" xfId="27294"/>
    <cellStyle name="RowTitles-Detail 2 2 3 7 8" xfId="27295"/>
    <cellStyle name="RowTitles-Detail 2 2 3 8" xfId="27296"/>
    <cellStyle name="RowTitles-Detail 2 2 3 8 2" xfId="27297"/>
    <cellStyle name="RowTitles-Detail 2 2 3 8 2 2" xfId="27298"/>
    <cellStyle name="RowTitles-Detail 2 2 3 8 2 2 2" xfId="27299"/>
    <cellStyle name="RowTitles-Detail 2 2 3 8 2 2 2 2" xfId="27300"/>
    <cellStyle name="RowTitles-Detail 2 2 3 8 2 2 3" xfId="27301"/>
    <cellStyle name="RowTitles-Detail 2 2 3 8 2 3" xfId="27302"/>
    <cellStyle name="RowTitles-Detail 2 2 3 8 2 3 2" xfId="27303"/>
    <cellStyle name="RowTitles-Detail 2 2 3 8 2 3 2 2" xfId="27304"/>
    <cellStyle name="RowTitles-Detail 2 2 3 8 2 4" xfId="27305"/>
    <cellStyle name="RowTitles-Detail 2 2 3 8 2 4 2" xfId="27306"/>
    <cellStyle name="RowTitles-Detail 2 2 3 8 2 5" xfId="27307"/>
    <cellStyle name="RowTitles-Detail 2 2 3 8 3" xfId="27308"/>
    <cellStyle name="RowTitles-Detail 2 2 3 8 3 2" xfId="27309"/>
    <cellStyle name="RowTitles-Detail 2 2 3 8 3 2 2" xfId="27310"/>
    <cellStyle name="RowTitles-Detail 2 2 3 8 3 2 2 2" xfId="27311"/>
    <cellStyle name="RowTitles-Detail 2 2 3 8 3 2 3" xfId="27312"/>
    <cellStyle name="RowTitles-Detail 2 2 3 8 3 3" xfId="27313"/>
    <cellStyle name="RowTitles-Detail 2 2 3 8 3 3 2" xfId="27314"/>
    <cellStyle name="RowTitles-Detail 2 2 3 8 3 3 2 2" xfId="27315"/>
    <cellStyle name="RowTitles-Detail 2 2 3 8 3 4" xfId="27316"/>
    <cellStyle name="RowTitles-Detail 2 2 3 8 3 4 2" xfId="27317"/>
    <cellStyle name="RowTitles-Detail 2 2 3 8 3 5" xfId="27318"/>
    <cellStyle name="RowTitles-Detail 2 2 3 8 4" xfId="27319"/>
    <cellStyle name="RowTitles-Detail 2 2 3 8 4 2" xfId="27320"/>
    <cellStyle name="RowTitles-Detail 2 2 3 8 4 2 2" xfId="27321"/>
    <cellStyle name="RowTitles-Detail 2 2 3 8 4 3" xfId="27322"/>
    <cellStyle name="RowTitles-Detail 2 2 3 8 5" xfId="27323"/>
    <cellStyle name="RowTitles-Detail 2 2 3 8 5 2" xfId="27324"/>
    <cellStyle name="RowTitles-Detail 2 2 3 8 5 2 2" xfId="27325"/>
    <cellStyle name="RowTitles-Detail 2 2 3 8 6" xfId="27326"/>
    <cellStyle name="RowTitles-Detail 2 2 3 8 6 2" xfId="27327"/>
    <cellStyle name="RowTitles-Detail 2 2 3 8 7" xfId="27328"/>
    <cellStyle name="RowTitles-Detail 2 2 3 9" xfId="27329"/>
    <cellStyle name="RowTitles-Detail 2 2 3 9 2" xfId="27330"/>
    <cellStyle name="RowTitles-Detail 2 2 3 9 2 2" xfId="27331"/>
    <cellStyle name="RowTitles-Detail 2 2 3 9 2 2 2" xfId="27332"/>
    <cellStyle name="RowTitles-Detail 2 2 3 9 2 2 2 2" xfId="27333"/>
    <cellStyle name="RowTitles-Detail 2 2 3 9 2 2 3" xfId="27334"/>
    <cellStyle name="RowTitles-Detail 2 2 3 9 2 3" xfId="27335"/>
    <cellStyle name="RowTitles-Detail 2 2 3 9 2 3 2" xfId="27336"/>
    <cellStyle name="RowTitles-Detail 2 2 3 9 2 3 2 2" xfId="27337"/>
    <cellStyle name="RowTitles-Detail 2 2 3 9 2 4" xfId="27338"/>
    <cellStyle name="RowTitles-Detail 2 2 3 9 2 4 2" xfId="27339"/>
    <cellStyle name="RowTitles-Detail 2 2 3 9 2 5" xfId="27340"/>
    <cellStyle name="RowTitles-Detail 2 2 3 9 3" xfId="27341"/>
    <cellStyle name="RowTitles-Detail 2 2 3 9 3 2" xfId="27342"/>
    <cellStyle name="RowTitles-Detail 2 2 3 9 3 2 2" xfId="27343"/>
    <cellStyle name="RowTitles-Detail 2 2 3 9 3 2 2 2" xfId="27344"/>
    <cellStyle name="RowTitles-Detail 2 2 3 9 3 2 3" xfId="27345"/>
    <cellStyle name="RowTitles-Detail 2 2 3 9 3 3" xfId="27346"/>
    <cellStyle name="RowTitles-Detail 2 2 3 9 3 3 2" xfId="27347"/>
    <cellStyle name="RowTitles-Detail 2 2 3 9 3 3 2 2" xfId="27348"/>
    <cellStyle name="RowTitles-Detail 2 2 3 9 3 4" xfId="27349"/>
    <cellStyle name="RowTitles-Detail 2 2 3 9 3 4 2" xfId="27350"/>
    <cellStyle name="RowTitles-Detail 2 2 3 9 3 5" xfId="27351"/>
    <cellStyle name="RowTitles-Detail 2 2 3 9 4" xfId="27352"/>
    <cellStyle name="RowTitles-Detail 2 2 3 9 4 2" xfId="27353"/>
    <cellStyle name="RowTitles-Detail 2 2 3 9 4 2 2" xfId="27354"/>
    <cellStyle name="RowTitles-Detail 2 2 3 9 4 3" xfId="27355"/>
    <cellStyle name="RowTitles-Detail 2 2 3 9 5" xfId="27356"/>
    <cellStyle name="RowTitles-Detail 2 2 3 9 5 2" xfId="27357"/>
    <cellStyle name="RowTitles-Detail 2 2 3 9 5 2 2" xfId="27358"/>
    <cellStyle name="RowTitles-Detail 2 2 3 9 6" xfId="27359"/>
    <cellStyle name="RowTitles-Detail 2 2 3 9 6 2" xfId="27360"/>
    <cellStyle name="RowTitles-Detail 2 2 3 9 7" xfId="27361"/>
    <cellStyle name="RowTitles-Detail 2 2 3_STUD aligned by INSTIT" xfId="27362"/>
    <cellStyle name="RowTitles-Detail 2 2 4" xfId="27363"/>
    <cellStyle name="RowTitles-Detail 2 2 4 2" xfId="27364"/>
    <cellStyle name="RowTitles-Detail 2 2 4 2 2" xfId="27365"/>
    <cellStyle name="RowTitles-Detail 2 2 4 2 2 2" xfId="27366"/>
    <cellStyle name="RowTitles-Detail 2 2 4 2 2 2 2" xfId="27367"/>
    <cellStyle name="RowTitles-Detail 2 2 4 2 2 2 2 2" xfId="27368"/>
    <cellStyle name="RowTitles-Detail 2 2 4 2 2 2 3" xfId="27369"/>
    <cellStyle name="RowTitles-Detail 2 2 4 2 2 3" xfId="27370"/>
    <cellStyle name="RowTitles-Detail 2 2 4 2 2 3 2" xfId="27371"/>
    <cellStyle name="RowTitles-Detail 2 2 4 2 2 3 2 2" xfId="27372"/>
    <cellStyle name="RowTitles-Detail 2 2 4 2 2 4" xfId="27373"/>
    <cellStyle name="RowTitles-Detail 2 2 4 2 2 4 2" xfId="27374"/>
    <cellStyle name="RowTitles-Detail 2 2 4 2 2 5" xfId="27375"/>
    <cellStyle name="RowTitles-Detail 2 2 4 2 3" xfId="27376"/>
    <cellStyle name="RowTitles-Detail 2 2 4 2 3 2" xfId="27377"/>
    <cellStyle name="RowTitles-Detail 2 2 4 2 3 2 2" xfId="27378"/>
    <cellStyle name="RowTitles-Detail 2 2 4 2 3 2 2 2" xfId="27379"/>
    <cellStyle name="RowTitles-Detail 2 2 4 2 3 2 3" xfId="27380"/>
    <cellStyle name="RowTitles-Detail 2 2 4 2 3 3" xfId="27381"/>
    <cellStyle name="RowTitles-Detail 2 2 4 2 3 3 2" xfId="27382"/>
    <cellStyle name="RowTitles-Detail 2 2 4 2 3 3 2 2" xfId="27383"/>
    <cellStyle name="RowTitles-Detail 2 2 4 2 3 4" xfId="27384"/>
    <cellStyle name="RowTitles-Detail 2 2 4 2 3 4 2" xfId="27385"/>
    <cellStyle name="RowTitles-Detail 2 2 4 2 3 5" xfId="27386"/>
    <cellStyle name="RowTitles-Detail 2 2 4 2 4" xfId="27387"/>
    <cellStyle name="RowTitles-Detail 2 2 4 2 4 2" xfId="27388"/>
    <cellStyle name="RowTitles-Detail 2 2 4 2 5" xfId="27389"/>
    <cellStyle name="RowTitles-Detail 2 2 4 2 5 2" xfId="27390"/>
    <cellStyle name="RowTitles-Detail 2 2 4 2 5 2 2" xfId="27391"/>
    <cellStyle name="RowTitles-Detail 2 2 4 3" xfId="27392"/>
    <cellStyle name="RowTitles-Detail 2 2 4 3 2" xfId="27393"/>
    <cellStyle name="RowTitles-Detail 2 2 4 3 2 2" xfId="27394"/>
    <cellStyle name="RowTitles-Detail 2 2 4 3 2 2 2" xfId="27395"/>
    <cellStyle name="RowTitles-Detail 2 2 4 3 2 2 2 2" xfId="27396"/>
    <cellStyle name="RowTitles-Detail 2 2 4 3 2 2 3" xfId="27397"/>
    <cellStyle name="RowTitles-Detail 2 2 4 3 2 3" xfId="27398"/>
    <cellStyle name="RowTitles-Detail 2 2 4 3 2 3 2" xfId="27399"/>
    <cellStyle name="RowTitles-Detail 2 2 4 3 2 3 2 2" xfId="27400"/>
    <cellStyle name="RowTitles-Detail 2 2 4 3 2 4" xfId="27401"/>
    <cellStyle name="RowTitles-Detail 2 2 4 3 2 4 2" xfId="27402"/>
    <cellStyle name="RowTitles-Detail 2 2 4 3 2 5" xfId="27403"/>
    <cellStyle name="RowTitles-Detail 2 2 4 3 3" xfId="27404"/>
    <cellStyle name="RowTitles-Detail 2 2 4 3 3 2" xfId="27405"/>
    <cellStyle name="RowTitles-Detail 2 2 4 3 3 2 2" xfId="27406"/>
    <cellStyle name="RowTitles-Detail 2 2 4 3 3 2 2 2" xfId="27407"/>
    <cellStyle name="RowTitles-Detail 2 2 4 3 3 2 3" xfId="27408"/>
    <cellStyle name="RowTitles-Detail 2 2 4 3 3 3" xfId="27409"/>
    <cellStyle name="RowTitles-Detail 2 2 4 3 3 3 2" xfId="27410"/>
    <cellStyle name="RowTitles-Detail 2 2 4 3 3 3 2 2" xfId="27411"/>
    <cellStyle name="RowTitles-Detail 2 2 4 3 3 4" xfId="27412"/>
    <cellStyle name="RowTitles-Detail 2 2 4 3 3 4 2" xfId="27413"/>
    <cellStyle name="RowTitles-Detail 2 2 4 3 3 5" xfId="27414"/>
    <cellStyle name="RowTitles-Detail 2 2 4 3 4" xfId="27415"/>
    <cellStyle name="RowTitles-Detail 2 2 4 3 4 2" xfId="27416"/>
    <cellStyle name="RowTitles-Detail 2 2 4 3 5" xfId="27417"/>
    <cellStyle name="RowTitles-Detail 2 2 4 3 5 2" xfId="27418"/>
    <cellStyle name="RowTitles-Detail 2 2 4 3 5 2 2" xfId="27419"/>
    <cellStyle name="RowTitles-Detail 2 2 4 3 5 3" xfId="27420"/>
    <cellStyle name="RowTitles-Detail 2 2 4 3 6" xfId="27421"/>
    <cellStyle name="RowTitles-Detail 2 2 4 3 6 2" xfId="27422"/>
    <cellStyle name="RowTitles-Detail 2 2 4 3 6 2 2" xfId="27423"/>
    <cellStyle name="RowTitles-Detail 2 2 4 3 7" xfId="27424"/>
    <cellStyle name="RowTitles-Detail 2 2 4 3 7 2" xfId="27425"/>
    <cellStyle name="RowTitles-Detail 2 2 4 3 8" xfId="27426"/>
    <cellStyle name="RowTitles-Detail 2 2 4 4" xfId="27427"/>
    <cellStyle name="RowTitles-Detail 2 2 4 4 2" xfId="27428"/>
    <cellStyle name="RowTitles-Detail 2 2 4 4 2 2" xfId="27429"/>
    <cellStyle name="RowTitles-Detail 2 2 4 4 2 2 2" xfId="27430"/>
    <cellStyle name="RowTitles-Detail 2 2 4 4 2 2 2 2" xfId="27431"/>
    <cellStyle name="RowTitles-Detail 2 2 4 4 2 2 3" xfId="27432"/>
    <cellStyle name="RowTitles-Detail 2 2 4 4 2 3" xfId="27433"/>
    <cellStyle name="RowTitles-Detail 2 2 4 4 2 3 2" xfId="27434"/>
    <cellStyle name="RowTitles-Detail 2 2 4 4 2 3 2 2" xfId="27435"/>
    <cellStyle name="RowTitles-Detail 2 2 4 4 2 4" xfId="27436"/>
    <cellStyle name="RowTitles-Detail 2 2 4 4 2 4 2" xfId="27437"/>
    <cellStyle name="RowTitles-Detail 2 2 4 4 2 5" xfId="27438"/>
    <cellStyle name="RowTitles-Detail 2 2 4 4 3" xfId="27439"/>
    <cellStyle name="RowTitles-Detail 2 2 4 4 3 2" xfId="27440"/>
    <cellStyle name="RowTitles-Detail 2 2 4 4 3 2 2" xfId="27441"/>
    <cellStyle name="RowTitles-Detail 2 2 4 4 3 2 2 2" xfId="27442"/>
    <cellStyle name="RowTitles-Detail 2 2 4 4 3 2 3" xfId="27443"/>
    <cellStyle name="RowTitles-Detail 2 2 4 4 3 3" xfId="27444"/>
    <cellStyle name="RowTitles-Detail 2 2 4 4 3 3 2" xfId="27445"/>
    <cellStyle name="RowTitles-Detail 2 2 4 4 3 3 2 2" xfId="27446"/>
    <cellStyle name="RowTitles-Detail 2 2 4 4 3 4" xfId="27447"/>
    <cellStyle name="RowTitles-Detail 2 2 4 4 3 4 2" xfId="27448"/>
    <cellStyle name="RowTitles-Detail 2 2 4 4 3 5" xfId="27449"/>
    <cellStyle name="RowTitles-Detail 2 2 4 4 4" xfId="27450"/>
    <cellStyle name="RowTitles-Detail 2 2 4 4 4 2" xfId="27451"/>
    <cellStyle name="RowTitles-Detail 2 2 4 4 4 2 2" xfId="27452"/>
    <cellStyle name="RowTitles-Detail 2 2 4 4 4 3" xfId="27453"/>
    <cellStyle name="RowTitles-Detail 2 2 4 4 5" xfId="27454"/>
    <cellStyle name="RowTitles-Detail 2 2 4 4 5 2" xfId="27455"/>
    <cellStyle name="RowTitles-Detail 2 2 4 4 5 2 2" xfId="27456"/>
    <cellStyle name="RowTitles-Detail 2 2 4 4 6" xfId="27457"/>
    <cellStyle name="RowTitles-Detail 2 2 4 4 6 2" xfId="27458"/>
    <cellStyle name="RowTitles-Detail 2 2 4 4 7" xfId="27459"/>
    <cellStyle name="RowTitles-Detail 2 2 4 5" xfId="27460"/>
    <cellStyle name="RowTitles-Detail 2 2 4 5 2" xfId="27461"/>
    <cellStyle name="RowTitles-Detail 2 2 4 5 2 2" xfId="27462"/>
    <cellStyle name="RowTitles-Detail 2 2 4 5 2 2 2" xfId="27463"/>
    <cellStyle name="RowTitles-Detail 2 2 4 5 2 2 2 2" xfId="27464"/>
    <cellStyle name="RowTitles-Detail 2 2 4 5 2 2 3" xfId="27465"/>
    <cellStyle name="RowTitles-Detail 2 2 4 5 2 3" xfId="27466"/>
    <cellStyle name="RowTitles-Detail 2 2 4 5 2 3 2" xfId="27467"/>
    <cellStyle name="RowTitles-Detail 2 2 4 5 2 3 2 2" xfId="27468"/>
    <cellStyle name="RowTitles-Detail 2 2 4 5 2 4" xfId="27469"/>
    <cellStyle name="RowTitles-Detail 2 2 4 5 2 4 2" xfId="27470"/>
    <cellStyle name="RowTitles-Detail 2 2 4 5 2 5" xfId="27471"/>
    <cellStyle name="RowTitles-Detail 2 2 4 5 3" xfId="27472"/>
    <cellStyle name="RowTitles-Detail 2 2 4 5 3 2" xfId="27473"/>
    <cellStyle name="RowTitles-Detail 2 2 4 5 3 2 2" xfId="27474"/>
    <cellStyle name="RowTitles-Detail 2 2 4 5 3 2 2 2" xfId="27475"/>
    <cellStyle name="RowTitles-Detail 2 2 4 5 3 2 3" xfId="27476"/>
    <cellStyle name="RowTitles-Detail 2 2 4 5 3 3" xfId="27477"/>
    <cellStyle name="RowTitles-Detail 2 2 4 5 3 3 2" xfId="27478"/>
    <cellStyle name="RowTitles-Detail 2 2 4 5 3 3 2 2" xfId="27479"/>
    <cellStyle name="RowTitles-Detail 2 2 4 5 3 4" xfId="27480"/>
    <cellStyle name="RowTitles-Detail 2 2 4 5 3 4 2" xfId="27481"/>
    <cellStyle name="RowTitles-Detail 2 2 4 5 3 5" xfId="27482"/>
    <cellStyle name="RowTitles-Detail 2 2 4 5 4" xfId="27483"/>
    <cellStyle name="RowTitles-Detail 2 2 4 5 4 2" xfId="27484"/>
    <cellStyle name="RowTitles-Detail 2 2 4 5 4 2 2" xfId="27485"/>
    <cellStyle name="RowTitles-Detail 2 2 4 5 4 3" xfId="27486"/>
    <cellStyle name="RowTitles-Detail 2 2 4 5 5" xfId="27487"/>
    <cellStyle name="RowTitles-Detail 2 2 4 5 5 2" xfId="27488"/>
    <cellStyle name="RowTitles-Detail 2 2 4 5 5 2 2" xfId="27489"/>
    <cellStyle name="RowTitles-Detail 2 2 4 5 6" xfId="27490"/>
    <cellStyle name="RowTitles-Detail 2 2 4 5 6 2" xfId="27491"/>
    <cellStyle name="RowTitles-Detail 2 2 4 5 7" xfId="27492"/>
    <cellStyle name="RowTitles-Detail 2 2 4 6" xfId="27493"/>
    <cellStyle name="RowTitles-Detail 2 2 4 6 2" xfId="27494"/>
    <cellStyle name="RowTitles-Detail 2 2 4 6 2 2" xfId="27495"/>
    <cellStyle name="RowTitles-Detail 2 2 4 6 2 2 2" xfId="27496"/>
    <cellStyle name="RowTitles-Detail 2 2 4 6 2 2 2 2" xfId="27497"/>
    <cellStyle name="RowTitles-Detail 2 2 4 6 2 2 3" xfId="27498"/>
    <cellStyle name="RowTitles-Detail 2 2 4 6 2 3" xfId="27499"/>
    <cellStyle name="RowTitles-Detail 2 2 4 6 2 3 2" xfId="27500"/>
    <cellStyle name="RowTitles-Detail 2 2 4 6 2 3 2 2" xfId="27501"/>
    <cellStyle name="RowTitles-Detail 2 2 4 6 2 4" xfId="27502"/>
    <cellStyle name="RowTitles-Detail 2 2 4 6 2 4 2" xfId="27503"/>
    <cellStyle name="RowTitles-Detail 2 2 4 6 2 5" xfId="27504"/>
    <cellStyle name="RowTitles-Detail 2 2 4 6 3" xfId="27505"/>
    <cellStyle name="RowTitles-Detail 2 2 4 6 3 2" xfId="27506"/>
    <cellStyle name="RowTitles-Detail 2 2 4 6 3 2 2" xfId="27507"/>
    <cellStyle name="RowTitles-Detail 2 2 4 6 3 2 2 2" xfId="27508"/>
    <cellStyle name="RowTitles-Detail 2 2 4 6 3 2 3" xfId="27509"/>
    <cellStyle name="RowTitles-Detail 2 2 4 6 3 3" xfId="27510"/>
    <cellStyle name="RowTitles-Detail 2 2 4 6 3 3 2" xfId="27511"/>
    <cellStyle name="RowTitles-Detail 2 2 4 6 3 3 2 2" xfId="27512"/>
    <cellStyle name="RowTitles-Detail 2 2 4 6 3 4" xfId="27513"/>
    <cellStyle name="RowTitles-Detail 2 2 4 6 3 4 2" xfId="27514"/>
    <cellStyle name="RowTitles-Detail 2 2 4 6 3 5" xfId="27515"/>
    <cellStyle name="RowTitles-Detail 2 2 4 6 4" xfId="27516"/>
    <cellStyle name="RowTitles-Detail 2 2 4 6 4 2" xfId="27517"/>
    <cellStyle name="RowTitles-Detail 2 2 4 6 4 2 2" xfId="27518"/>
    <cellStyle name="RowTitles-Detail 2 2 4 6 4 3" xfId="27519"/>
    <cellStyle name="RowTitles-Detail 2 2 4 6 5" xfId="27520"/>
    <cellStyle name="RowTitles-Detail 2 2 4 6 5 2" xfId="27521"/>
    <cellStyle name="RowTitles-Detail 2 2 4 6 5 2 2" xfId="27522"/>
    <cellStyle name="RowTitles-Detail 2 2 4 6 6" xfId="27523"/>
    <cellStyle name="RowTitles-Detail 2 2 4 6 6 2" xfId="27524"/>
    <cellStyle name="RowTitles-Detail 2 2 4 6 7" xfId="27525"/>
    <cellStyle name="RowTitles-Detail 2 2 4 7" xfId="27526"/>
    <cellStyle name="RowTitles-Detail 2 2 4 7 2" xfId="27527"/>
    <cellStyle name="RowTitles-Detail 2 2 4 7 2 2" xfId="27528"/>
    <cellStyle name="RowTitles-Detail 2 2 4 7 2 2 2" xfId="27529"/>
    <cellStyle name="RowTitles-Detail 2 2 4 7 2 3" xfId="27530"/>
    <cellStyle name="RowTitles-Detail 2 2 4 7 3" xfId="27531"/>
    <cellStyle name="RowTitles-Detail 2 2 4 7 3 2" xfId="27532"/>
    <cellStyle name="RowTitles-Detail 2 2 4 7 3 2 2" xfId="27533"/>
    <cellStyle name="RowTitles-Detail 2 2 4 7 4" xfId="27534"/>
    <cellStyle name="RowTitles-Detail 2 2 4 7 4 2" xfId="27535"/>
    <cellStyle name="RowTitles-Detail 2 2 4 7 5" xfId="27536"/>
    <cellStyle name="RowTitles-Detail 2 2 4 8" xfId="27537"/>
    <cellStyle name="RowTitles-Detail 2 2 4 8 2" xfId="27538"/>
    <cellStyle name="RowTitles-Detail 2 2 4 9" xfId="27539"/>
    <cellStyle name="RowTitles-Detail 2 2 4 9 2" xfId="27540"/>
    <cellStyle name="RowTitles-Detail 2 2 4 9 2 2" xfId="27541"/>
    <cellStyle name="RowTitles-Detail 2 2 4_STUD aligned by INSTIT" xfId="27542"/>
    <cellStyle name="RowTitles-Detail 2 2 5" xfId="27543"/>
    <cellStyle name="RowTitles-Detail 2 2 5 2" xfId="27544"/>
    <cellStyle name="RowTitles-Detail 2 2 5 2 2" xfId="27545"/>
    <cellStyle name="RowTitles-Detail 2 2 5 2 2 2" xfId="27546"/>
    <cellStyle name="RowTitles-Detail 2 2 5 2 2 2 2" xfId="27547"/>
    <cellStyle name="RowTitles-Detail 2 2 5 2 2 2 2 2" xfId="27548"/>
    <cellStyle name="RowTitles-Detail 2 2 5 2 2 2 3" xfId="27549"/>
    <cellStyle name="RowTitles-Detail 2 2 5 2 2 3" xfId="27550"/>
    <cellStyle name="RowTitles-Detail 2 2 5 2 2 3 2" xfId="27551"/>
    <cellStyle name="RowTitles-Detail 2 2 5 2 2 3 2 2" xfId="27552"/>
    <cellStyle name="RowTitles-Detail 2 2 5 2 2 4" xfId="27553"/>
    <cellStyle name="RowTitles-Detail 2 2 5 2 2 4 2" xfId="27554"/>
    <cellStyle name="RowTitles-Detail 2 2 5 2 2 5" xfId="27555"/>
    <cellStyle name="RowTitles-Detail 2 2 5 2 3" xfId="27556"/>
    <cellStyle name="RowTitles-Detail 2 2 5 2 3 2" xfId="27557"/>
    <cellStyle name="RowTitles-Detail 2 2 5 2 3 2 2" xfId="27558"/>
    <cellStyle name="RowTitles-Detail 2 2 5 2 3 2 2 2" xfId="27559"/>
    <cellStyle name="RowTitles-Detail 2 2 5 2 3 2 3" xfId="27560"/>
    <cellStyle name="RowTitles-Detail 2 2 5 2 3 3" xfId="27561"/>
    <cellStyle name="RowTitles-Detail 2 2 5 2 3 3 2" xfId="27562"/>
    <cellStyle name="RowTitles-Detail 2 2 5 2 3 3 2 2" xfId="27563"/>
    <cellStyle name="RowTitles-Detail 2 2 5 2 3 4" xfId="27564"/>
    <cellStyle name="RowTitles-Detail 2 2 5 2 3 4 2" xfId="27565"/>
    <cellStyle name="RowTitles-Detail 2 2 5 2 3 5" xfId="27566"/>
    <cellStyle name="RowTitles-Detail 2 2 5 2 4" xfId="27567"/>
    <cellStyle name="RowTitles-Detail 2 2 5 2 4 2" xfId="27568"/>
    <cellStyle name="RowTitles-Detail 2 2 5 2 5" xfId="27569"/>
    <cellStyle name="RowTitles-Detail 2 2 5 2 5 2" xfId="27570"/>
    <cellStyle name="RowTitles-Detail 2 2 5 2 5 2 2" xfId="27571"/>
    <cellStyle name="RowTitles-Detail 2 2 5 2 5 3" xfId="27572"/>
    <cellStyle name="RowTitles-Detail 2 2 5 2 6" xfId="27573"/>
    <cellStyle name="RowTitles-Detail 2 2 5 2 6 2" xfId="27574"/>
    <cellStyle name="RowTitles-Detail 2 2 5 2 6 2 2" xfId="27575"/>
    <cellStyle name="RowTitles-Detail 2 2 5 2 7" xfId="27576"/>
    <cellStyle name="RowTitles-Detail 2 2 5 2 7 2" xfId="27577"/>
    <cellStyle name="RowTitles-Detail 2 2 5 2 8" xfId="27578"/>
    <cellStyle name="RowTitles-Detail 2 2 5 3" xfId="27579"/>
    <cellStyle name="RowTitles-Detail 2 2 5 3 2" xfId="27580"/>
    <cellStyle name="RowTitles-Detail 2 2 5 3 2 2" xfId="27581"/>
    <cellStyle name="RowTitles-Detail 2 2 5 3 2 2 2" xfId="27582"/>
    <cellStyle name="RowTitles-Detail 2 2 5 3 2 2 2 2" xfId="27583"/>
    <cellStyle name="RowTitles-Detail 2 2 5 3 2 2 3" xfId="27584"/>
    <cellStyle name="RowTitles-Detail 2 2 5 3 2 3" xfId="27585"/>
    <cellStyle name="RowTitles-Detail 2 2 5 3 2 3 2" xfId="27586"/>
    <cellStyle name="RowTitles-Detail 2 2 5 3 2 3 2 2" xfId="27587"/>
    <cellStyle name="RowTitles-Detail 2 2 5 3 2 4" xfId="27588"/>
    <cellStyle name="RowTitles-Detail 2 2 5 3 2 4 2" xfId="27589"/>
    <cellStyle name="RowTitles-Detail 2 2 5 3 2 5" xfId="27590"/>
    <cellStyle name="RowTitles-Detail 2 2 5 3 3" xfId="27591"/>
    <cellStyle name="RowTitles-Detail 2 2 5 3 3 2" xfId="27592"/>
    <cellStyle name="RowTitles-Detail 2 2 5 3 3 2 2" xfId="27593"/>
    <cellStyle name="RowTitles-Detail 2 2 5 3 3 2 2 2" xfId="27594"/>
    <cellStyle name="RowTitles-Detail 2 2 5 3 3 2 3" xfId="27595"/>
    <cellStyle name="RowTitles-Detail 2 2 5 3 3 3" xfId="27596"/>
    <cellStyle name="RowTitles-Detail 2 2 5 3 3 3 2" xfId="27597"/>
    <cellStyle name="RowTitles-Detail 2 2 5 3 3 3 2 2" xfId="27598"/>
    <cellStyle name="RowTitles-Detail 2 2 5 3 3 4" xfId="27599"/>
    <cellStyle name="RowTitles-Detail 2 2 5 3 3 4 2" xfId="27600"/>
    <cellStyle name="RowTitles-Detail 2 2 5 3 3 5" xfId="27601"/>
    <cellStyle name="RowTitles-Detail 2 2 5 3 4" xfId="27602"/>
    <cellStyle name="RowTitles-Detail 2 2 5 3 4 2" xfId="27603"/>
    <cellStyle name="RowTitles-Detail 2 2 5 3 5" xfId="27604"/>
    <cellStyle name="RowTitles-Detail 2 2 5 3 5 2" xfId="27605"/>
    <cellStyle name="RowTitles-Detail 2 2 5 3 5 2 2" xfId="27606"/>
    <cellStyle name="RowTitles-Detail 2 2 5 4" xfId="27607"/>
    <cellStyle name="RowTitles-Detail 2 2 5 4 2" xfId="27608"/>
    <cellStyle name="RowTitles-Detail 2 2 5 4 2 2" xfId="27609"/>
    <cellStyle name="RowTitles-Detail 2 2 5 4 2 2 2" xfId="27610"/>
    <cellStyle name="RowTitles-Detail 2 2 5 4 2 2 2 2" xfId="27611"/>
    <cellStyle name="RowTitles-Detail 2 2 5 4 2 2 3" xfId="27612"/>
    <cellStyle name="RowTitles-Detail 2 2 5 4 2 3" xfId="27613"/>
    <cellStyle name="RowTitles-Detail 2 2 5 4 2 3 2" xfId="27614"/>
    <cellStyle name="RowTitles-Detail 2 2 5 4 2 3 2 2" xfId="27615"/>
    <cellStyle name="RowTitles-Detail 2 2 5 4 2 4" xfId="27616"/>
    <cellStyle name="RowTitles-Detail 2 2 5 4 2 4 2" xfId="27617"/>
    <cellStyle name="RowTitles-Detail 2 2 5 4 2 5" xfId="27618"/>
    <cellStyle name="RowTitles-Detail 2 2 5 4 3" xfId="27619"/>
    <cellStyle name="RowTitles-Detail 2 2 5 4 3 2" xfId="27620"/>
    <cellStyle name="RowTitles-Detail 2 2 5 4 3 2 2" xfId="27621"/>
    <cellStyle name="RowTitles-Detail 2 2 5 4 3 2 2 2" xfId="27622"/>
    <cellStyle name="RowTitles-Detail 2 2 5 4 3 2 3" xfId="27623"/>
    <cellStyle name="RowTitles-Detail 2 2 5 4 3 3" xfId="27624"/>
    <cellStyle name="RowTitles-Detail 2 2 5 4 3 3 2" xfId="27625"/>
    <cellStyle name="RowTitles-Detail 2 2 5 4 3 3 2 2" xfId="27626"/>
    <cellStyle name="RowTitles-Detail 2 2 5 4 3 4" xfId="27627"/>
    <cellStyle name="RowTitles-Detail 2 2 5 4 3 4 2" xfId="27628"/>
    <cellStyle name="RowTitles-Detail 2 2 5 4 3 5" xfId="27629"/>
    <cellStyle name="RowTitles-Detail 2 2 5 4 4" xfId="27630"/>
    <cellStyle name="RowTitles-Detail 2 2 5 4 4 2" xfId="27631"/>
    <cellStyle name="RowTitles-Detail 2 2 5 4 4 2 2" xfId="27632"/>
    <cellStyle name="RowTitles-Detail 2 2 5 4 4 3" xfId="27633"/>
    <cellStyle name="RowTitles-Detail 2 2 5 4 5" xfId="27634"/>
    <cellStyle name="RowTitles-Detail 2 2 5 4 5 2" xfId="27635"/>
    <cellStyle name="RowTitles-Detail 2 2 5 4 5 2 2" xfId="27636"/>
    <cellStyle name="RowTitles-Detail 2 2 5 4 6" xfId="27637"/>
    <cellStyle name="RowTitles-Detail 2 2 5 4 6 2" xfId="27638"/>
    <cellStyle name="RowTitles-Detail 2 2 5 4 7" xfId="27639"/>
    <cellStyle name="RowTitles-Detail 2 2 5 5" xfId="27640"/>
    <cellStyle name="RowTitles-Detail 2 2 5 5 2" xfId="27641"/>
    <cellStyle name="RowTitles-Detail 2 2 5 5 2 2" xfId="27642"/>
    <cellStyle name="RowTitles-Detail 2 2 5 5 2 2 2" xfId="27643"/>
    <cellStyle name="RowTitles-Detail 2 2 5 5 2 2 2 2" xfId="27644"/>
    <cellStyle name="RowTitles-Detail 2 2 5 5 2 2 3" xfId="27645"/>
    <cellStyle name="RowTitles-Detail 2 2 5 5 2 3" xfId="27646"/>
    <cellStyle name="RowTitles-Detail 2 2 5 5 2 3 2" xfId="27647"/>
    <cellStyle name="RowTitles-Detail 2 2 5 5 2 3 2 2" xfId="27648"/>
    <cellStyle name="RowTitles-Detail 2 2 5 5 2 4" xfId="27649"/>
    <cellStyle name="RowTitles-Detail 2 2 5 5 2 4 2" xfId="27650"/>
    <cellStyle name="RowTitles-Detail 2 2 5 5 2 5" xfId="27651"/>
    <cellStyle name="RowTitles-Detail 2 2 5 5 3" xfId="27652"/>
    <cellStyle name="RowTitles-Detail 2 2 5 5 3 2" xfId="27653"/>
    <cellStyle name="RowTitles-Detail 2 2 5 5 3 2 2" xfId="27654"/>
    <cellStyle name="RowTitles-Detail 2 2 5 5 3 2 2 2" xfId="27655"/>
    <cellStyle name="RowTitles-Detail 2 2 5 5 3 2 3" xfId="27656"/>
    <cellStyle name="RowTitles-Detail 2 2 5 5 3 3" xfId="27657"/>
    <cellStyle name="RowTitles-Detail 2 2 5 5 3 3 2" xfId="27658"/>
    <cellStyle name="RowTitles-Detail 2 2 5 5 3 3 2 2" xfId="27659"/>
    <cellStyle name="RowTitles-Detail 2 2 5 5 3 4" xfId="27660"/>
    <cellStyle name="RowTitles-Detail 2 2 5 5 3 4 2" xfId="27661"/>
    <cellStyle name="RowTitles-Detail 2 2 5 5 3 5" xfId="27662"/>
    <cellStyle name="RowTitles-Detail 2 2 5 5 4" xfId="27663"/>
    <cellStyle name="RowTitles-Detail 2 2 5 5 4 2" xfId="27664"/>
    <cellStyle name="RowTitles-Detail 2 2 5 5 4 2 2" xfId="27665"/>
    <cellStyle name="RowTitles-Detail 2 2 5 5 4 3" xfId="27666"/>
    <cellStyle name="RowTitles-Detail 2 2 5 5 5" xfId="27667"/>
    <cellStyle name="RowTitles-Detail 2 2 5 5 5 2" xfId="27668"/>
    <cellStyle name="RowTitles-Detail 2 2 5 5 5 2 2" xfId="27669"/>
    <cellStyle name="RowTitles-Detail 2 2 5 5 6" xfId="27670"/>
    <cellStyle name="RowTitles-Detail 2 2 5 5 6 2" xfId="27671"/>
    <cellStyle name="RowTitles-Detail 2 2 5 5 7" xfId="27672"/>
    <cellStyle name="RowTitles-Detail 2 2 5 6" xfId="27673"/>
    <cellStyle name="RowTitles-Detail 2 2 5 6 2" xfId="27674"/>
    <cellStyle name="RowTitles-Detail 2 2 5 6 2 2" xfId="27675"/>
    <cellStyle name="RowTitles-Detail 2 2 5 6 2 2 2" xfId="27676"/>
    <cellStyle name="RowTitles-Detail 2 2 5 6 2 2 2 2" xfId="27677"/>
    <cellStyle name="RowTitles-Detail 2 2 5 6 2 2 3" xfId="27678"/>
    <cellStyle name="RowTitles-Detail 2 2 5 6 2 3" xfId="27679"/>
    <cellStyle name="RowTitles-Detail 2 2 5 6 2 3 2" xfId="27680"/>
    <cellStyle name="RowTitles-Detail 2 2 5 6 2 3 2 2" xfId="27681"/>
    <cellStyle name="RowTitles-Detail 2 2 5 6 2 4" xfId="27682"/>
    <cellStyle name="RowTitles-Detail 2 2 5 6 2 4 2" xfId="27683"/>
    <cellStyle name="RowTitles-Detail 2 2 5 6 2 5" xfId="27684"/>
    <cellStyle name="RowTitles-Detail 2 2 5 6 3" xfId="27685"/>
    <cellStyle name="RowTitles-Detail 2 2 5 6 3 2" xfId="27686"/>
    <cellStyle name="RowTitles-Detail 2 2 5 6 3 2 2" xfId="27687"/>
    <cellStyle name="RowTitles-Detail 2 2 5 6 3 2 2 2" xfId="27688"/>
    <cellStyle name="RowTitles-Detail 2 2 5 6 3 2 3" xfId="27689"/>
    <cellStyle name="RowTitles-Detail 2 2 5 6 3 3" xfId="27690"/>
    <cellStyle name="RowTitles-Detail 2 2 5 6 3 3 2" xfId="27691"/>
    <cellStyle name="RowTitles-Detail 2 2 5 6 3 3 2 2" xfId="27692"/>
    <cellStyle name="RowTitles-Detail 2 2 5 6 3 4" xfId="27693"/>
    <cellStyle name="RowTitles-Detail 2 2 5 6 3 4 2" xfId="27694"/>
    <cellStyle name="RowTitles-Detail 2 2 5 6 3 5" xfId="27695"/>
    <cellStyle name="RowTitles-Detail 2 2 5 6 4" xfId="27696"/>
    <cellStyle name="RowTitles-Detail 2 2 5 6 4 2" xfId="27697"/>
    <cellStyle name="RowTitles-Detail 2 2 5 6 4 2 2" xfId="27698"/>
    <cellStyle name="RowTitles-Detail 2 2 5 6 4 3" xfId="27699"/>
    <cellStyle name="RowTitles-Detail 2 2 5 6 5" xfId="27700"/>
    <cellStyle name="RowTitles-Detail 2 2 5 6 5 2" xfId="27701"/>
    <cellStyle name="RowTitles-Detail 2 2 5 6 5 2 2" xfId="27702"/>
    <cellStyle name="RowTitles-Detail 2 2 5 6 6" xfId="27703"/>
    <cellStyle name="RowTitles-Detail 2 2 5 6 6 2" xfId="27704"/>
    <cellStyle name="RowTitles-Detail 2 2 5 6 7" xfId="27705"/>
    <cellStyle name="RowTitles-Detail 2 2 5 7" xfId="27706"/>
    <cellStyle name="RowTitles-Detail 2 2 5 7 2" xfId="27707"/>
    <cellStyle name="RowTitles-Detail 2 2 5 7 2 2" xfId="27708"/>
    <cellStyle name="RowTitles-Detail 2 2 5 7 2 2 2" xfId="27709"/>
    <cellStyle name="RowTitles-Detail 2 2 5 7 2 3" xfId="27710"/>
    <cellStyle name="RowTitles-Detail 2 2 5 7 3" xfId="27711"/>
    <cellStyle name="RowTitles-Detail 2 2 5 7 3 2" xfId="27712"/>
    <cellStyle name="RowTitles-Detail 2 2 5 7 3 2 2" xfId="27713"/>
    <cellStyle name="RowTitles-Detail 2 2 5 7 4" xfId="27714"/>
    <cellStyle name="RowTitles-Detail 2 2 5 7 4 2" xfId="27715"/>
    <cellStyle name="RowTitles-Detail 2 2 5 7 5" xfId="27716"/>
    <cellStyle name="RowTitles-Detail 2 2 5 8" xfId="27717"/>
    <cellStyle name="RowTitles-Detail 2 2 5 8 2" xfId="27718"/>
    <cellStyle name="RowTitles-Detail 2 2 5 8 2 2" xfId="27719"/>
    <cellStyle name="RowTitles-Detail 2 2 5 8 2 2 2" xfId="27720"/>
    <cellStyle name="RowTitles-Detail 2 2 5 8 2 3" xfId="27721"/>
    <cellStyle name="RowTitles-Detail 2 2 5 8 3" xfId="27722"/>
    <cellStyle name="RowTitles-Detail 2 2 5 8 3 2" xfId="27723"/>
    <cellStyle name="RowTitles-Detail 2 2 5 8 3 2 2" xfId="27724"/>
    <cellStyle name="RowTitles-Detail 2 2 5 8 4" xfId="27725"/>
    <cellStyle name="RowTitles-Detail 2 2 5 8 4 2" xfId="27726"/>
    <cellStyle name="RowTitles-Detail 2 2 5 8 5" xfId="27727"/>
    <cellStyle name="RowTitles-Detail 2 2 5 9" xfId="27728"/>
    <cellStyle name="RowTitles-Detail 2 2 5 9 2" xfId="27729"/>
    <cellStyle name="RowTitles-Detail 2 2 5 9 2 2" xfId="27730"/>
    <cellStyle name="RowTitles-Detail 2 2 5_STUD aligned by INSTIT" xfId="27731"/>
    <cellStyle name="RowTitles-Detail 2 2 6" xfId="27732"/>
    <cellStyle name="RowTitles-Detail 2 2 6 2" xfId="27733"/>
    <cellStyle name="RowTitles-Detail 2 2 6 2 2" xfId="27734"/>
    <cellStyle name="RowTitles-Detail 2 2 6 2 2 2" xfId="27735"/>
    <cellStyle name="RowTitles-Detail 2 2 6 2 2 2 2" xfId="27736"/>
    <cellStyle name="RowTitles-Detail 2 2 6 2 2 2 2 2" xfId="27737"/>
    <cellStyle name="RowTitles-Detail 2 2 6 2 2 2 3" xfId="27738"/>
    <cellStyle name="RowTitles-Detail 2 2 6 2 2 3" xfId="27739"/>
    <cellStyle name="RowTitles-Detail 2 2 6 2 2 3 2" xfId="27740"/>
    <cellStyle name="RowTitles-Detail 2 2 6 2 2 3 2 2" xfId="27741"/>
    <cellStyle name="RowTitles-Detail 2 2 6 2 2 4" xfId="27742"/>
    <cellStyle name="RowTitles-Detail 2 2 6 2 2 4 2" xfId="27743"/>
    <cellStyle name="RowTitles-Detail 2 2 6 2 2 5" xfId="27744"/>
    <cellStyle name="RowTitles-Detail 2 2 6 2 3" xfId="27745"/>
    <cellStyle name="RowTitles-Detail 2 2 6 2 3 2" xfId="27746"/>
    <cellStyle name="RowTitles-Detail 2 2 6 2 3 2 2" xfId="27747"/>
    <cellStyle name="RowTitles-Detail 2 2 6 2 3 2 2 2" xfId="27748"/>
    <cellStyle name="RowTitles-Detail 2 2 6 2 3 2 3" xfId="27749"/>
    <cellStyle name="RowTitles-Detail 2 2 6 2 3 3" xfId="27750"/>
    <cellStyle name="RowTitles-Detail 2 2 6 2 3 3 2" xfId="27751"/>
    <cellStyle name="RowTitles-Detail 2 2 6 2 3 3 2 2" xfId="27752"/>
    <cellStyle name="RowTitles-Detail 2 2 6 2 3 4" xfId="27753"/>
    <cellStyle name="RowTitles-Detail 2 2 6 2 3 4 2" xfId="27754"/>
    <cellStyle name="RowTitles-Detail 2 2 6 2 3 5" xfId="27755"/>
    <cellStyle name="RowTitles-Detail 2 2 6 2 4" xfId="27756"/>
    <cellStyle name="RowTitles-Detail 2 2 6 2 4 2" xfId="27757"/>
    <cellStyle name="RowTitles-Detail 2 2 6 2 5" xfId="27758"/>
    <cellStyle name="RowTitles-Detail 2 2 6 2 5 2" xfId="27759"/>
    <cellStyle name="RowTitles-Detail 2 2 6 2 5 2 2" xfId="27760"/>
    <cellStyle name="RowTitles-Detail 2 2 6 2 5 3" xfId="27761"/>
    <cellStyle name="RowTitles-Detail 2 2 6 2 6" xfId="27762"/>
    <cellStyle name="RowTitles-Detail 2 2 6 2 6 2" xfId="27763"/>
    <cellStyle name="RowTitles-Detail 2 2 6 2 6 2 2" xfId="27764"/>
    <cellStyle name="RowTitles-Detail 2 2 6 3" xfId="27765"/>
    <cellStyle name="RowTitles-Detail 2 2 6 3 2" xfId="27766"/>
    <cellStyle name="RowTitles-Detail 2 2 6 3 2 2" xfId="27767"/>
    <cellStyle name="RowTitles-Detail 2 2 6 3 2 2 2" xfId="27768"/>
    <cellStyle name="RowTitles-Detail 2 2 6 3 2 2 2 2" xfId="27769"/>
    <cellStyle name="RowTitles-Detail 2 2 6 3 2 2 3" xfId="27770"/>
    <cellStyle name="RowTitles-Detail 2 2 6 3 2 3" xfId="27771"/>
    <cellStyle name="RowTitles-Detail 2 2 6 3 2 3 2" xfId="27772"/>
    <cellStyle name="RowTitles-Detail 2 2 6 3 2 3 2 2" xfId="27773"/>
    <cellStyle name="RowTitles-Detail 2 2 6 3 2 4" xfId="27774"/>
    <cellStyle name="RowTitles-Detail 2 2 6 3 2 4 2" xfId="27775"/>
    <cellStyle name="RowTitles-Detail 2 2 6 3 2 5" xfId="27776"/>
    <cellStyle name="RowTitles-Detail 2 2 6 3 3" xfId="27777"/>
    <cellStyle name="RowTitles-Detail 2 2 6 3 3 2" xfId="27778"/>
    <cellStyle name="RowTitles-Detail 2 2 6 3 3 2 2" xfId="27779"/>
    <cellStyle name="RowTitles-Detail 2 2 6 3 3 2 2 2" xfId="27780"/>
    <cellStyle name="RowTitles-Detail 2 2 6 3 3 2 3" xfId="27781"/>
    <cellStyle name="RowTitles-Detail 2 2 6 3 3 3" xfId="27782"/>
    <cellStyle name="RowTitles-Detail 2 2 6 3 3 3 2" xfId="27783"/>
    <cellStyle name="RowTitles-Detail 2 2 6 3 3 3 2 2" xfId="27784"/>
    <cellStyle name="RowTitles-Detail 2 2 6 3 3 4" xfId="27785"/>
    <cellStyle name="RowTitles-Detail 2 2 6 3 3 4 2" xfId="27786"/>
    <cellStyle name="RowTitles-Detail 2 2 6 3 3 5" xfId="27787"/>
    <cellStyle name="RowTitles-Detail 2 2 6 3 4" xfId="27788"/>
    <cellStyle name="RowTitles-Detail 2 2 6 3 4 2" xfId="27789"/>
    <cellStyle name="RowTitles-Detail 2 2 6 3 5" xfId="27790"/>
    <cellStyle name="RowTitles-Detail 2 2 6 3 5 2" xfId="27791"/>
    <cellStyle name="RowTitles-Detail 2 2 6 3 5 2 2" xfId="27792"/>
    <cellStyle name="RowTitles-Detail 2 2 6 3 6" xfId="27793"/>
    <cellStyle name="RowTitles-Detail 2 2 6 3 6 2" xfId="27794"/>
    <cellStyle name="RowTitles-Detail 2 2 6 3 7" xfId="27795"/>
    <cellStyle name="RowTitles-Detail 2 2 6 4" xfId="27796"/>
    <cellStyle name="RowTitles-Detail 2 2 6 4 2" xfId="27797"/>
    <cellStyle name="RowTitles-Detail 2 2 6 4 2 2" xfId="27798"/>
    <cellStyle name="RowTitles-Detail 2 2 6 4 2 2 2" xfId="27799"/>
    <cellStyle name="RowTitles-Detail 2 2 6 4 2 2 2 2" xfId="27800"/>
    <cellStyle name="RowTitles-Detail 2 2 6 4 2 2 3" xfId="27801"/>
    <cellStyle name="RowTitles-Detail 2 2 6 4 2 3" xfId="27802"/>
    <cellStyle name="RowTitles-Detail 2 2 6 4 2 3 2" xfId="27803"/>
    <cellStyle name="RowTitles-Detail 2 2 6 4 2 3 2 2" xfId="27804"/>
    <cellStyle name="RowTitles-Detail 2 2 6 4 2 4" xfId="27805"/>
    <cellStyle name="RowTitles-Detail 2 2 6 4 2 4 2" xfId="27806"/>
    <cellStyle name="RowTitles-Detail 2 2 6 4 2 5" xfId="27807"/>
    <cellStyle name="RowTitles-Detail 2 2 6 4 3" xfId="27808"/>
    <cellStyle name="RowTitles-Detail 2 2 6 4 3 2" xfId="27809"/>
    <cellStyle name="RowTitles-Detail 2 2 6 4 3 2 2" xfId="27810"/>
    <cellStyle name="RowTitles-Detail 2 2 6 4 3 2 2 2" xfId="27811"/>
    <cellStyle name="RowTitles-Detail 2 2 6 4 3 2 3" xfId="27812"/>
    <cellStyle name="RowTitles-Detail 2 2 6 4 3 3" xfId="27813"/>
    <cellStyle name="RowTitles-Detail 2 2 6 4 3 3 2" xfId="27814"/>
    <cellStyle name="RowTitles-Detail 2 2 6 4 3 3 2 2" xfId="27815"/>
    <cellStyle name="RowTitles-Detail 2 2 6 4 3 4" xfId="27816"/>
    <cellStyle name="RowTitles-Detail 2 2 6 4 3 4 2" xfId="27817"/>
    <cellStyle name="RowTitles-Detail 2 2 6 4 3 5" xfId="27818"/>
    <cellStyle name="RowTitles-Detail 2 2 6 4 4" xfId="27819"/>
    <cellStyle name="RowTitles-Detail 2 2 6 4 4 2" xfId="27820"/>
    <cellStyle name="RowTitles-Detail 2 2 6 4 5" xfId="27821"/>
    <cellStyle name="RowTitles-Detail 2 2 6 4 5 2" xfId="27822"/>
    <cellStyle name="RowTitles-Detail 2 2 6 4 5 2 2" xfId="27823"/>
    <cellStyle name="RowTitles-Detail 2 2 6 4 5 3" xfId="27824"/>
    <cellStyle name="RowTitles-Detail 2 2 6 4 6" xfId="27825"/>
    <cellStyle name="RowTitles-Detail 2 2 6 4 6 2" xfId="27826"/>
    <cellStyle name="RowTitles-Detail 2 2 6 4 6 2 2" xfId="27827"/>
    <cellStyle name="RowTitles-Detail 2 2 6 4 7" xfId="27828"/>
    <cellStyle name="RowTitles-Detail 2 2 6 4 7 2" xfId="27829"/>
    <cellStyle name="RowTitles-Detail 2 2 6 4 8" xfId="27830"/>
    <cellStyle name="RowTitles-Detail 2 2 6 5" xfId="27831"/>
    <cellStyle name="RowTitles-Detail 2 2 6 5 2" xfId="27832"/>
    <cellStyle name="RowTitles-Detail 2 2 6 5 2 2" xfId="27833"/>
    <cellStyle name="RowTitles-Detail 2 2 6 5 2 2 2" xfId="27834"/>
    <cellStyle name="RowTitles-Detail 2 2 6 5 2 2 2 2" xfId="27835"/>
    <cellStyle name="RowTitles-Detail 2 2 6 5 2 2 3" xfId="27836"/>
    <cellStyle name="RowTitles-Detail 2 2 6 5 2 3" xfId="27837"/>
    <cellStyle name="RowTitles-Detail 2 2 6 5 2 3 2" xfId="27838"/>
    <cellStyle name="RowTitles-Detail 2 2 6 5 2 3 2 2" xfId="27839"/>
    <cellStyle name="RowTitles-Detail 2 2 6 5 2 4" xfId="27840"/>
    <cellStyle name="RowTitles-Detail 2 2 6 5 2 4 2" xfId="27841"/>
    <cellStyle name="RowTitles-Detail 2 2 6 5 2 5" xfId="27842"/>
    <cellStyle name="RowTitles-Detail 2 2 6 5 3" xfId="27843"/>
    <cellStyle name="RowTitles-Detail 2 2 6 5 3 2" xfId="27844"/>
    <cellStyle name="RowTitles-Detail 2 2 6 5 3 2 2" xfId="27845"/>
    <cellStyle name="RowTitles-Detail 2 2 6 5 3 2 2 2" xfId="27846"/>
    <cellStyle name="RowTitles-Detail 2 2 6 5 3 2 3" xfId="27847"/>
    <cellStyle name="RowTitles-Detail 2 2 6 5 3 3" xfId="27848"/>
    <cellStyle name="RowTitles-Detail 2 2 6 5 3 3 2" xfId="27849"/>
    <cellStyle name="RowTitles-Detail 2 2 6 5 3 3 2 2" xfId="27850"/>
    <cellStyle name="RowTitles-Detail 2 2 6 5 3 4" xfId="27851"/>
    <cellStyle name="RowTitles-Detail 2 2 6 5 3 4 2" xfId="27852"/>
    <cellStyle name="RowTitles-Detail 2 2 6 5 3 5" xfId="27853"/>
    <cellStyle name="RowTitles-Detail 2 2 6 5 4" xfId="27854"/>
    <cellStyle name="RowTitles-Detail 2 2 6 5 4 2" xfId="27855"/>
    <cellStyle name="RowTitles-Detail 2 2 6 5 4 2 2" xfId="27856"/>
    <cellStyle name="RowTitles-Detail 2 2 6 5 4 3" xfId="27857"/>
    <cellStyle name="RowTitles-Detail 2 2 6 5 5" xfId="27858"/>
    <cellStyle name="RowTitles-Detail 2 2 6 5 5 2" xfId="27859"/>
    <cellStyle name="RowTitles-Detail 2 2 6 5 5 2 2" xfId="27860"/>
    <cellStyle name="RowTitles-Detail 2 2 6 5 6" xfId="27861"/>
    <cellStyle name="RowTitles-Detail 2 2 6 5 6 2" xfId="27862"/>
    <cellStyle name="RowTitles-Detail 2 2 6 5 7" xfId="27863"/>
    <cellStyle name="RowTitles-Detail 2 2 6 6" xfId="27864"/>
    <cellStyle name="RowTitles-Detail 2 2 6 6 2" xfId="27865"/>
    <cellStyle name="RowTitles-Detail 2 2 6 6 2 2" xfId="27866"/>
    <cellStyle name="RowTitles-Detail 2 2 6 6 2 2 2" xfId="27867"/>
    <cellStyle name="RowTitles-Detail 2 2 6 6 2 2 2 2" xfId="27868"/>
    <cellStyle name="RowTitles-Detail 2 2 6 6 2 2 3" xfId="27869"/>
    <cellStyle name="RowTitles-Detail 2 2 6 6 2 3" xfId="27870"/>
    <cellStyle name="RowTitles-Detail 2 2 6 6 2 3 2" xfId="27871"/>
    <cellStyle name="RowTitles-Detail 2 2 6 6 2 3 2 2" xfId="27872"/>
    <cellStyle name="RowTitles-Detail 2 2 6 6 2 4" xfId="27873"/>
    <cellStyle name="RowTitles-Detail 2 2 6 6 2 4 2" xfId="27874"/>
    <cellStyle name="RowTitles-Detail 2 2 6 6 2 5" xfId="27875"/>
    <cellStyle name="RowTitles-Detail 2 2 6 6 3" xfId="27876"/>
    <cellStyle name="RowTitles-Detail 2 2 6 6 3 2" xfId="27877"/>
    <cellStyle name="RowTitles-Detail 2 2 6 6 3 2 2" xfId="27878"/>
    <cellStyle name="RowTitles-Detail 2 2 6 6 3 2 2 2" xfId="27879"/>
    <cellStyle name="RowTitles-Detail 2 2 6 6 3 2 3" xfId="27880"/>
    <cellStyle name="RowTitles-Detail 2 2 6 6 3 3" xfId="27881"/>
    <cellStyle name="RowTitles-Detail 2 2 6 6 3 3 2" xfId="27882"/>
    <cellStyle name="RowTitles-Detail 2 2 6 6 3 3 2 2" xfId="27883"/>
    <cellStyle name="RowTitles-Detail 2 2 6 6 3 4" xfId="27884"/>
    <cellStyle name="RowTitles-Detail 2 2 6 6 3 4 2" xfId="27885"/>
    <cellStyle name="RowTitles-Detail 2 2 6 6 3 5" xfId="27886"/>
    <cellStyle name="RowTitles-Detail 2 2 6 6 4" xfId="27887"/>
    <cellStyle name="RowTitles-Detail 2 2 6 6 4 2" xfId="27888"/>
    <cellStyle name="RowTitles-Detail 2 2 6 6 4 2 2" xfId="27889"/>
    <cellStyle name="RowTitles-Detail 2 2 6 6 4 3" xfId="27890"/>
    <cellStyle name="RowTitles-Detail 2 2 6 6 5" xfId="27891"/>
    <cellStyle name="RowTitles-Detail 2 2 6 6 5 2" xfId="27892"/>
    <cellStyle name="RowTitles-Detail 2 2 6 6 5 2 2" xfId="27893"/>
    <cellStyle name="RowTitles-Detail 2 2 6 6 6" xfId="27894"/>
    <cellStyle name="RowTitles-Detail 2 2 6 6 6 2" xfId="27895"/>
    <cellStyle name="RowTitles-Detail 2 2 6 6 7" xfId="27896"/>
    <cellStyle name="RowTitles-Detail 2 2 6 7" xfId="27897"/>
    <cellStyle name="RowTitles-Detail 2 2 6 7 2" xfId="27898"/>
    <cellStyle name="RowTitles-Detail 2 2 6 7 2 2" xfId="27899"/>
    <cellStyle name="RowTitles-Detail 2 2 6 7 2 2 2" xfId="27900"/>
    <cellStyle name="RowTitles-Detail 2 2 6 7 2 3" xfId="27901"/>
    <cellStyle name="RowTitles-Detail 2 2 6 7 3" xfId="27902"/>
    <cellStyle name="RowTitles-Detail 2 2 6 7 3 2" xfId="27903"/>
    <cellStyle name="RowTitles-Detail 2 2 6 7 3 2 2" xfId="27904"/>
    <cellStyle name="RowTitles-Detail 2 2 6 7 4" xfId="27905"/>
    <cellStyle name="RowTitles-Detail 2 2 6 7 4 2" xfId="27906"/>
    <cellStyle name="RowTitles-Detail 2 2 6 7 5" xfId="27907"/>
    <cellStyle name="RowTitles-Detail 2 2 6 8" xfId="27908"/>
    <cellStyle name="RowTitles-Detail 2 2 6 8 2" xfId="27909"/>
    <cellStyle name="RowTitles-Detail 2 2 6 9" xfId="27910"/>
    <cellStyle name="RowTitles-Detail 2 2 6 9 2" xfId="27911"/>
    <cellStyle name="RowTitles-Detail 2 2 6 9 2 2" xfId="27912"/>
    <cellStyle name="RowTitles-Detail 2 2 6_STUD aligned by INSTIT" xfId="27913"/>
    <cellStyle name="RowTitles-Detail 2 2 7" xfId="27914"/>
    <cellStyle name="RowTitles-Detail 2 2 7 2" xfId="27915"/>
    <cellStyle name="RowTitles-Detail 2 2 7 2 2" xfId="27916"/>
    <cellStyle name="RowTitles-Detail 2 2 7 2 2 2" xfId="27917"/>
    <cellStyle name="RowTitles-Detail 2 2 7 2 2 2 2" xfId="27918"/>
    <cellStyle name="RowTitles-Detail 2 2 7 2 2 3" xfId="27919"/>
    <cellStyle name="RowTitles-Detail 2 2 7 2 3" xfId="27920"/>
    <cellStyle name="RowTitles-Detail 2 2 7 2 3 2" xfId="27921"/>
    <cellStyle name="RowTitles-Detail 2 2 7 2 3 2 2" xfId="27922"/>
    <cellStyle name="RowTitles-Detail 2 2 7 2 4" xfId="27923"/>
    <cellStyle name="RowTitles-Detail 2 2 7 2 4 2" xfId="27924"/>
    <cellStyle name="RowTitles-Detail 2 2 7 2 5" xfId="27925"/>
    <cellStyle name="RowTitles-Detail 2 2 7 3" xfId="27926"/>
    <cellStyle name="RowTitles-Detail 2 2 7 3 2" xfId="27927"/>
    <cellStyle name="RowTitles-Detail 2 2 7 3 2 2" xfId="27928"/>
    <cellStyle name="RowTitles-Detail 2 2 7 3 2 2 2" xfId="27929"/>
    <cellStyle name="RowTitles-Detail 2 2 7 3 2 3" xfId="27930"/>
    <cellStyle name="RowTitles-Detail 2 2 7 3 3" xfId="27931"/>
    <cellStyle name="RowTitles-Detail 2 2 7 3 3 2" xfId="27932"/>
    <cellStyle name="RowTitles-Detail 2 2 7 3 3 2 2" xfId="27933"/>
    <cellStyle name="RowTitles-Detail 2 2 7 3 4" xfId="27934"/>
    <cellStyle name="RowTitles-Detail 2 2 7 3 4 2" xfId="27935"/>
    <cellStyle name="RowTitles-Detail 2 2 7 3 5" xfId="27936"/>
    <cellStyle name="RowTitles-Detail 2 2 7 4" xfId="27937"/>
    <cellStyle name="RowTitles-Detail 2 2 7 4 2" xfId="27938"/>
    <cellStyle name="RowTitles-Detail 2 2 7 5" xfId="27939"/>
    <cellStyle name="RowTitles-Detail 2 2 7 5 2" xfId="27940"/>
    <cellStyle name="RowTitles-Detail 2 2 7 5 2 2" xfId="27941"/>
    <cellStyle name="RowTitles-Detail 2 2 7 5 3" xfId="27942"/>
    <cellStyle name="RowTitles-Detail 2 2 7 6" xfId="27943"/>
    <cellStyle name="RowTitles-Detail 2 2 7 6 2" xfId="27944"/>
    <cellStyle name="RowTitles-Detail 2 2 7 6 2 2" xfId="27945"/>
    <cellStyle name="RowTitles-Detail 2 2 8" xfId="27946"/>
    <cellStyle name="RowTitles-Detail 2 2 8 2" xfId="27947"/>
    <cellStyle name="RowTitles-Detail 2 2 8 2 2" xfId="27948"/>
    <cellStyle name="RowTitles-Detail 2 2 8 2 2 2" xfId="27949"/>
    <cellStyle name="RowTitles-Detail 2 2 8 2 2 2 2" xfId="27950"/>
    <cellStyle name="RowTitles-Detail 2 2 8 2 2 3" xfId="27951"/>
    <cellStyle name="RowTitles-Detail 2 2 8 2 3" xfId="27952"/>
    <cellStyle name="RowTitles-Detail 2 2 8 2 3 2" xfId="27953"/>
    <cellStyle name="RowTitles-Detail 2 2 8 2 3 2 2" xfId="27954"/>
    <cellStyle name="RowTitles-Detail 2 2 8 2 4" xfId="27955"/>
    <cellStyle name="RowTitles-Detail 2 2 8 2 4 2" xfId="27956"/>
    <cellStyle name="RowTitles-Detail 2 2 8 2 5" xfId="27957"/>
    <cellStyle name="RowTitles-Detail 2 2 8 3" xfId="27958"/>
    <cellStyle name="RowTitles-Detail 2 2 8 3 2" xfId="27959"/>
    <cellStyle name="RowTitles-Detail 2 2 8 3 2 2" xfId="27960"/>
    <cellStyle name="RowTitles-Detail 2 2 8 3 2 2 2" xfId="27961"/>
    <cellStyle name="RowTitles-Detail 2 2 8 3 2 3" xfId="27962"/>
    <cellStyle name="RowTitles-Detail 2 2 8 3 3" xfId="27963"/>
    <cellStyle name="RowTitles-Detail 2 2 8 3 3 2" xfId="27964"/>
    <cellStyle name="RowTitles-Detail 2 2 8 3 3 2 2" xfId="27965"/>
    <cellStyle name="RowTitles-Detail 2 2 8 3 4" xfId="27966"/>
    <cellStyle name="RowTitles-Detail 2 2 8 3 4 2" xfId="27967"/>
    <cellStyle name="RowTitles-Detail 2 2 8 3 5" xfId="27968"/>
    <cellStyle name="RowTitles-Detail 2 2 8 4" xfId="27969"/>
    <cellStyle name="RowTitles-Detail 2 2 8 4 2" xfId="27970"/>
    <cellStyle name="RowTitles-Detail 2 2 8 5" xfId="27971"/>
    <cellStyle name="RowTitles-Detail 2 2 8 5 2" xfId="27972"/>
    <cellStyle name="RowTitles-Detail 2 2 8 5 2 2" xfId="27973"/>
    <cellStyle name="RowTitles-Detail 2 2 8 6" xfId="27974"/>
    <cellStyle name="RowTitles-Detail 2 2 8 6 2" xfId="27975"/>
    <cellStyle name="RowTitles-Detail 2 2 8 7" xfId="27976"/>
    <cellStyle name="RowTitles-Detail 2 2 9" xfId="27977"/>
    <cellStyle name="RowTitles-Detail 2 2 9 2" xfId="27978"/>
    <cellStyle name="RowTitles-Detail 2 2 9 2 2" xfId="27979"/>
    <cellStyle name="RowTitles-Detail 2 2 9 2 2 2" xfId="27980"/>
    <cellStyle name="RowTitles-Detail 2 2 9 2 2 2 2" xfId="27981"/>
    <cellStyle name="RowTitles-Detail 2 2 9 2 2 3" xfId="27982"/>
    <cellStyle name="RowTitles-Detail 2 2 9 2 3" xfId="27983"/>
    <cellStyle name="RowTitles-Detail 2 2 9 2 3 2" xfId="27984"/>
    <cellStyle name="RowTitles-Detail 2 2 9 2 3 2 2" xfId="27985"/>
    <cellStyle name="RowTitles-Detail 2 2 9 2 4" xfId="27986"/>
    <cellStyle name="RowTitles-Detail 2 2 9 2 4 2" xfId="27987"/>
    <cellStyle name="RowTitles-Detail 2 2 9 2 5" xfId="27988"/>
    <cellStyle name="RowTitles-Detail 2 2 9 3" xfId="27989"/>
    <cellStyle name="RowTitles-Detail 2 2 9 3 2" xfId="27990"/>
    <cellStyle name="RowTitles-Detail 2 2 9 3 2 2" xfId="27991"/>
    <cellStyle name="RowTitles-Detail 2 2 9 3 2 2 2" xfId="27992"/>
    <cellStyle name="RowTitles-Detail 2 2 9 3 2 3" xfId="27993"/>
    <cellStyle name="RowTitles-Detail 2 2 9 3 3" xfId="27994"/>
    <cellStyle name="RowTitles-Detail 2 2 9 3 3 2" xfId="27995"/>
    <cellStyle name="RowTitles-Detail 2 2 9 3 3 2 2" xfId="27996"/>
    <cellStyle name="RowTitles-Detail 2 2 9 3 4" xfId="27997"/>
    <cellStyle name="RowTitles-Detail 2 2 9 3 4 2" xfId="27998"/>
    <cellStyle name="RowTitles-Detail 2 2 9 3 5" xfId="27999"/>
    <cellStyle name="RowTitles-Detail 2 2 9 4" xfId="28000"/>
    <cellStyle name="RowTitles-Detail 2 2 9 4 2" xfId="28001"/>
    <cellStyle name="RowTitles-Detail 2 2 9 5" xfId="28002"/>
    <cellStyle name="RowTitles-Detail 2 2 9 5 2" xfId="28003"/>
    <cellStyle name="RowTitles-Detail 2 2 9 5 2 2" xfId="28004"/>
    <cellStyle name="RowTitles-Detail 2 2 9 5 3" xfId="28005"/>
    <cellStyle name="RowTitles-Detail 2 2 9 6" xfId="28006"/>
    <cellStyle name="RowTitles-Detail 2 2 9 6 2" xfId="28007"/>
    <cellStyle name="RowTitles-Detail 2 2 9 6 2 2" xfId="28008"/>
    <cellStyle name="RowTitles-Detail 2 2 9 7" xfId="28009"/>
    <cellStyle name="RowTitles-Detail 2 2 9 7 2" xfId="28010"/>
    <cellStyle name="RowTitles-Detail 2 2 9 8" xfId="28011"/>
    <cellStyle name="RowTitles-Detail 2 2_STUD aligned by INSTIT" xfId="28012"/>
    <cellStyle name="RowTitles-Detail 2 3" xfId="28013"/>
    <cellStyle name="RowTitles-Detail 2 3 10" xfId="28014"/>
    <cellStyle name="RowTitles-Detail 2 3 10 2" xfId="28015"/>
    <cellStyle name="RowTitles-Detail 2 3 10 2 2" xfId="28016"/>
    <cellStyle name="RowTitles-Detail 2 3 10 2 2 2" xfId="28017"/>
    <cellStyle name="RowTitles-Detail 2 3 10 2 2 2 2" xfId="28018"/>
    <cellStyle name="RowTitles-Detail 2 3 10 2 2 3" xfId="28019"/>
    <cellStyle name="RowTitles-Detail 2 3 10 2 3" xfId="28020"/>
    <cellStyle name="RowTitles-Detail 2 3 10 2 3 2" xfId="28021"/>
    <cellStyle name="RowTitles-Detail 2 3 10 2 3 2 2" xfId="28022"/>
    <cellStyle name="RowTitles-Detail 2 3 10 2 4" xfId="28023"/>
    <cellStyle name="RowTitles-Detail 2 3 10 2 4 2" xfId="28024"/>
    <cellStyle name="RowTitles-Detail 2 3 10 2 5" xfId="28025"/>
    <cellStyle name="RowTitles-Detail 2 3 10 3" xfId="28026"/>
    <cellStyle name="RowTitles-Detail 2 3 10 3 2" xfId="28027"/>
    <cellStyle name="RowTitles-Detail 2 3 10 3 2 2" xfId="28028"/>
    <cellStyle name="RowTitles-Detail 2 3 10 3 2 2 2" xfId="28029"/>
    <cellStyle name="RowTitles-Detail 2 3 10 3 2 3" xfId="28030"/>
    <cellStyle name="RowTitles-Detail 2 3 10 3 3" xfId="28031"/>
    <cellStyle name="RowTitles-Detail 2 3 10 3 3 2" xfId="28032"/>
    <cellStyle name="RowTitles-Detail 2 3 10 3 3 2 2" xfId="28033"/>
    <cellStyle name="RowTitles-Detail 2 3 10 3 4" xfId="28034"/>
    <cellStyle name="RowTitles-Detail 2 3 10 3 4 2" xfId="28035"/>
    <cellStyle name="RowTitles-Detail 2 3 10 3 5" xfId="28036"/>
    <cellStyle name="RowTitles-Detail 2 3 10 4" xfId="28037"/>
    <cellStyle name="RowTitles-Detail 2 3 10 4 2" xfId="28038"/>
    <cellStyle name="RowTitles-Detail 2 3 10 4 2 2" xfId="28039"/>
    <cellStyle name="RowTitles-Detail 2 3 10 4 3" xfId="28040"/>
    <cellStyle name="RowTitles-Detail 2 3 10 5" xfId="28041"/>
    <cellStyle name="RowTitles-Detail 2 3 10 5 2" xfId="28042"/>
    <cellStyle name="RowTitles-Detail 2 3 10 5 2 2" xfId="28043"/>
    <cellStyle name="RowTitles-Detail 2 3 10 6" xfId="28044"/>
    <cellStyle name="RowTitles-Detail 2 3 10 6 2" xfId="28045"/>
    <cellStyle name="RowTitles-Detail 2 3 10 7" xfId="28046"/>
    <cellStyle name="RowTitles-Detail 2 3 11" xfId="28047"/>
    <cellStyle name="RowTitles-Detail 2 3 11 2" xfId="28048"/>
    <cellStyle name="RowTitles-Detail 2 3 11 2 2" xfId="28049"/>
    <cellStyle name="RowTitles-Detail 2 3 11 2 2 2" xfId="28050"/>
    <cellStyle name="RowTitles-Detail 2 3 11 2 2 2 2" xfId="28051"/>
    <cellStyle name="RowTitles-Detail 2 3 11 2 2 3" xfId="28052"/>
    <cellStyle name="RowTitles-Detail 2 3 11 2 3" xfId="28053"/>
    <cellStyle name="RowTitles-Detail 2 3 11 2 3 2" xfId="28054"/>
    <cellStyle name="RowTitles-Detail 2 3 11 2 3 2 2" xfId="28055"/>
    <cellStyle name="RowTitles-Detail 2 3 11 2 4" xfId="28056"/>
    <cellStyle name="RowTitles-Detail 2 3 11 2 4 2" xfId="28057"/>
    <cellStyle name="RowTitles-Detail 2 3 11 2 5" xfId="28058"/>
    <cellStyle name="RowTitles-Detail 2 3 11 3" xfId="28059"/>
    <cellStyle name="RowTitles-Detail 2 3 11 3 2" xfId="28060"/>
    <cellStyle name="RowTitles-Detail 2 3 11 3 2 2" xfId="28061"/>
    <cellStyle name="RowTitles-Detail 2 3 11 3 2 2 2" xfId="28062"/>
    <cellStyle name="RowTitles-Detail 2 3 11 3 2 3" xfId="28063"/>
    <cellStyle name="RowTitles-Detail 2 3 11 3 3" xfId="28064"/>
    <cellStyle name="RowTitles-Detail 2 3 11 3 3 2" xfId="28065"/>
    <cellStyle name="RowTitles-Detail 2 3 11 3 3 2 2" xfId="28066"/>
    <cellStyle name="RowTitles-Detail 2 3 11 3 4" xfId="28067"/>
    <cellStyle name="RowTitles-Detail 2 3 11 3 4 2" xfId="28068"/>
    <cellStyle name="RowTitles-Detail 2 3 11 3 5" xfId="28069"/>
    <cellStyle name="RowTitles-Detail 2 3 11 4" xfId="28070"/>
    <cellStyle name="RowTitles-Detail 2 3 11 4 2" xfId="28071"/>
    <cellStyle name="RowTitles-Detail 2 3 11 4 2 2" xfId="28072"/>
    <cellStyle name="RowTitles-Detail 2 3 11 4 3" xfId="28073"/>
    <cellStyle name="RowTitles-Detail 2 3 11 5" xfId="28074"/>
    <cellStyle name="RowTitles-Detail 2 3 11 5 2" xfId="28075"/>
    <cellStyle name="RowTitles-Detail 2 3 11 5 2 2" xfId="28076"/>
    <cellStyle name="RowTitles-Detail 2 3 11 6" xfId="28077"/>
    <cellStyle name="RowTitles-Detail 2 3 11 6 2" xfId="28078"/>
    <cellStyle name="RowTitles-Detail 2 3 11 7" xfId="28079"/>
    <cellStyle name="RowTitles-Detail 2 3 12" xfId="28080"/>
    <cellStyle name="RowTitles-Detail 2 3 12 2" xfId="28081"/>
    <cellStyle name="RowTitles-Detail 2 3 12 2 2" xfId="28082"/>
    <cellStyle name="RowTitles-Detail 2 3 12 2 2 2" xfId="28083"/>
    <cellStyle name="RowTitles-Detail 2 3 12 2 3" xfId="28084"/>
    <cellStyle name="RowTitles-Detail 2 3 12 3" xfId="28085"/>
    <cellStyle name="RowTitles-Detail 2 3 12 3 2" xfId="28086"/>
    <cellStyle name="RowTitles-Detail 2 3 12 3 2 2" xfId="28087"/>
    <cellStyle name="RowTitles-Detail 2 3 12 4" xfId="28088"/>
    <cellStyle name="RowTitles-Detail 2 3 12 4 2" xfId="28089"/>
    <cellStyle name="RowTitles-Detail 2 3 12 5" xfId="28090"/>
    <cellStyle name="RowTitles-Detail 2 3 13" xfId="28091"/>
    <cellStyle name="RowTitles-Detail 2 3 13 2" xfId="28092"/>
    <cellStyle name="RowTitles-Detail 2 3 13 2 2" xfId="28093"/>
    <cellStyle name="RowTitles-Detail 2 3 14" xfId="28094"/>
    <cellStyle name="RowTitles-Detail 2 3 14 2" xfId="28095"/>
    <cellStyle name="RowTitles-Detail 2 3 15" xfId="28096"/>
    <cellStyle name="RowTitles-Detail 2 3 15 2" xfId="28097"/>
    <cellStyle name="RowTitles-Detail 2 3 15 2 2" xfId="28098"/>
    <cellStyle name="RowTitles-Detail 2 3 2" xfId="28099"/>
    <cellStyle name="RowTitles-Detail 2 3 2 10" xfId="28100"/>
    <cellStyle name="RowTitles-Detail 2 3 2 10 2" xfId="28101"/>
    <cellStyle name="RowTitles-Detail 2 3 2 10 2 2" xfId="28102"/>
    <cellStyle name="RowTitles-Detail 2 3 2 10 2 2 2" xfId="28103"/>
    <cellStyle name="RowTitles-Detail 2 3 2 10 2 2 2 2" xfId="28104"/>
    <cellStyle name="RowTitles-Detail 2 3 2 10 2 2 3" xfId="28105"/>
    <cellStyle name="RowTitles-Detail 2 3 2 10 2 3" xfId="28106"/>
    <cellStyle name="RowTitles-Detail 2 3 2 10 2 3 2" xfId="28107"/>
    <cellStyle name="RowTitles-Detail 2 3 2 10 2 3 2 2" xfId="28108"/>
    <cellStyle name="RowTitles-Detail 2 3 2 10 2 4" xfId="28109"/>
    <cellStyle name="RowTitles-Detail 2 3 2 10 2 4 2" xfId="28110"/>
    <cellStyle name="RowTitles-Detail 2 3 2 10 2 5" xfId="28111"/>
    <cellStyle name="RowTitles-Detail 2 3 2 10 3" xfId="28112"/>
    <cellStyle name="RowTitles-Detail 2 3 2 10 3 2" xfId="28113"/>
    <cellStyle name="RowTitles-Detail 2 3 2 10 3 2 2" xfId="28114"/>
    <cellStyle name="RowTitles-Detail 2 3 2 10 3 2 2 2" xfId="28115"/>
    <cellStyle name="RowTitles-Detail 2 3 2 10 3 2 3" xfId="28116"/>
    <cellStyle name="RowTitles-Detail 2 3 2 10 3 3" xfId="28117"/>
    <cellStyle name="RowTitles-Detail 2 3 2 10 3 3 2" xfId="28118"/>
    <cellStyle name="RowTitles-Detail 2 3 2 10 3 3 2 2" xfId="28119"/>
    <cellStyle name="RowTitles-Detail 2 3 2 10 3 4" xfId="28120"/>
    <cellStyle name="RowTitles-Detail 2 3 2 10 3 4 2" xfId="28121"/>
    <cellStyle name="RowTitles-Detail 2 3 2 10 3 5" xfId="28122"/>
    <cellStyle name="RowTitles-Detail 2 3 2 10 4" xfId="28123"/>
    <cellStyle name="RowTitles-Detail 2 3 2 10 4 2" xfId="28124"/>
    <cellStyle name="RowTitles-Detail 2 3 2 10 4 2 2" xfId="28125"/>
    <cellStyle name="RowTitles-Detail 2 3 2 10 4 3" xfId="28126"/>
    <cellStyle name="RowTitles-Detail 2 3 2 10 5" xfId="28127"/>
    <cellStyle name="RowTitles-Detail 2 3 2 10 5 2" xfId="28128"/>
    <cellStyle name="RowTitles-Detail 2 3 2 10 5 2 2" xfId="28129"/>
    <cellStyle name="RowTitles-Detail 2 3 2 10 6" xfId="28130"/>
    <cellStyle name="RowTitles-Detail 2 3 2 10 6 2" xfId="28131"/>
    <cellStyle name="RowTitles-Detail 2 3 2 10 7" xfId="28132"/>
    <cellStyle name="RowTitles-Detail 2 3 2 11" xfId="28133"/>
    <cellStyle name="RowTitles-Detail 2 3 2 11 2" xfId="28134"/>
    <cellStyle name="RowTitles-Detail 2 3 2 11 2 2" xfId="28135"/>
    <cellStyle name="RowTitles-Detail 2 3 2 11 2 2 2" xfId="28136"/>
    <cellStyle name="RowTitles-Detail 2 3 2 11 2 3" xfId="28137"/>
    <cellStyle name="RowTitles-Detail 2 3 2 11 3" xfId="28138"/>
    <cellStyle name="RowTitles-Detail 2 3 2 11 3 2" xfId="28139"/>
    <cellStyle name="RowTitles-Detail 2 3 2 11 3 2 2" xfId="28140"/>
    <cellStyle name="RowTitles-Detail 2 3 2 11 4" xfId="28141"/>
    <cellStyle name="RowTitles-Detail 2 3 2 11 4 2" xfId="28142"/>
    <cellStyle name="RowTitles-Detail 2 3 2 11 5" xfId="28143"/>
    <cellStyle name="RowTitles-Detail 2 3 2 12" xfId="28144"/>
    <cellStyle name="RowTitles-Detail 2 3 2 12 2" xfId="28145"/>
    <cellStyle name="RowTitles-Detail 2 3 2 13" xfId="28146"/>
    <cellStyle name="RowTitles-Detail 2 3 2 13 2" xfId="28147"/>
    <cellStyle name="RowTitles-Detail 2 3 2 13 2 2" xfId="28148"/>
    <cellStyle name="RowTitles-Detail 2 3 2 2" xfId="28149"/>
    <cellStyle name="RowTitles-Detail 2 3 2 2 10" xfId="28150"/>
    <cellStyle name="RowTitles-Detail 2 3 2 2 10 2" xfId="28151"/>
    <cellStyle name="RowTitles-Detail 2 3 2 2 10 2 2" xfId="28152"/>
    <cellStyle name="RowTitles-Detail 2 3 2 2 10 2 2 2" xfId="28153"/>
    <cellStyle name="RowTitles-Detail 2 3 2 2 10 2 3" xfId="28154"/>
    <cellStyle name="RowTitles-Detail 2 3 2 2 10 3" xfId="28155"/>
    <cellStyle name="RowTitles-Detail 2 3 2 2 10 3 2" xfId="28156"/>
    <cellStyle name="RowTitles-Detail 2 3 2 2 10 3 2 2" xfId="28157"/>
    <cellStyle name="RowTitles-Detail 2 3 2 2 10 4" xfId="28158"/>
    <cellStyle name="RowTitles-Detail 2 3 2 2 10 4 2" xfId="28159"/>
    <cellStyle name="RowTitles-Detail 2 3 2 2 10 5" xfId="28160"/>
    <cellStyle name="RowTitles-Detail 2 3 2 2 11" xfId="28161"/>
    <cellStyle name="RowTitles-Detail 2 3 2 2 11 2" xfId="28162"/>
    <cellStyle name="RowTitles-Detail 2 3 2 2 12" xfId="28163"/>
    <cellStyle name="RowTitles-Detail 2 3 2 2 12 2" xfId="28164"/>
    <cellStyle name="RowTitles-Detail 2 3 2 2 12 2 2" xfId="28165"/>
    <cellStyle name="RowTitles-Detail 2 3 2 2 2" xfId="28166"/>
    <cellStyle name="RowTitles-Detail 2 3 2 2 2 2" xfId="28167"/>
    <cellStyle name="RowTitles-Detail 2 3 2 2 2 2 2" xfId="28168"/>
    <cellStyle name="RowTitles-Detail 2 3 2 2 2 2 2 2" xfId="28169"/>
    <cellStyle name="RowTitles-Detail 2 3 2 2 2 2 2 2 2" xfId="28170"/>
    <cellStyle name="RowTitles-Detail 2 3 2 2 2 2 2 2 2 2" xfId="28171"/>
    <cellStyle name="RowTitles-Detail 2 3 2 2 2 2 2 2 3" xfId="28172"/>
    <cellStyle name="RowTitles-Detail 2 3 2 2 2 2 2 3" xfId="28173"/>
    <cellStyle name="RowTitles-Detail 2 3 2 2 2 2 2 3 2" xfId="28174"/>
    <cellStyle name="RowTitles-Detail 2 3 2 2 2 2 2 3 2 2" xfId="28175"/>
    <cellStyle name="RowTitles-Detail 2 3 2 2 2 2 2 4" xfId="28176"/>
    <cellStyle name="RowTitles-Detail 2 3 2 2 2 2 2 4 2" xfId="28177"/>
    <cellStyle name="RowTitles-Detail 2 3 2 2 2 2 2 5" xfId="28178"/>
    <cellStyle name="RowTitles-Detail 2 3 2 2 2 2 3" xfId="28179"/>
    <cellStyle name="RowTitles-Detail 2 3 2 2 2 2 3 2" xfId="28180"/>
    <cellStyle name="RowTitles-Detail 2 3 2 2 2 2 3 2 2" xfId="28181"/>
    <cellStyle name="RowTitles-Detail 2 3 2 2 2 2 3 2 2 2" xfId="28182"/>
    <cellStyle name="RowTitles-Detail 2 3 2 2 2 2 3 2 3" xfId="28183"/>
    <cellStyle name="RowTitles-Detail 2 3 2 2 2 2 3 3" xfId="28184"/>
    <cellStyle name="RowTitles-Detail 2 3 2 2 2 2 3 3 2" xfId="28185"/>
    <cellStyle name="RowTitles-Detail 2 3 2 2 2 2 3 3 2 2" xfId="28186"/>
    <cellStyle name="RowTitles-Detail 2 3 2 2 2 2 3 4" xfId="28187"/>
    <cellStyle name="RowTitles-Detail 2 3 2 2 2 2 3 4 2" xfId="28188"/>
    <cellStyle name="RowTitles-Detail 2 3 2 2 2 2 3 5" xfId="28189"/>
    <cellStyle name="RowTitles-Detail 2 3 2 2 2 2 4" xfId="28190"/>
    <cellStyle name="RowTitles-Detail 2 3 2 2 2 2 4 2" xfId="28191"/>
    <cellStyle name="RowTitles-Detail 2 3 2 2 2 2 5" xfId="28192"/>
    <cellStyle name="RowTitles-Detail 2 3 2 2 2 2 5 2" xfId="28193"/>
    <cellStyle name="RowTitles-Detail 2 3 2 2 2 2 5 2 2" xfId="28194"/>
    <cellStyle name="RowTitles-Detail 2 3 2 2 2 3" xfId="28195"/>
    <cellStyle name="RowTitles-Detail 2 3 2 2 2 3 2" xfId="28196"/>
    <cellStyle name="RowTitles-Detail 2 3 2 2 2 3 2 2" xfId="28197"/>
    <cellStyle name="RowTitles-Detail 2 3 2 2 2 3 2 2 2" xfId="28198"/>
    <cellStyle name="RowTitles-Detail 2 3 2 2 2 3 2 2 2 2" xfId="28199"/>
    <cellStyle name="RowTitles-Detail 2 3 2 2 2 3 2 2 3" xfId="28200"/>
    <cellStyle name="RowTitles-Detail 2 3 2 2 2 3 2 3" xfId="28201"/>
    <cellStyle name="RowTitles-Detail 2 3 2 2 2 3 2 3 2" xfId="28202"/>
    <cellStyle name="RowTitles-Detail 2 3 2 2 2 3 2 3 2 2" xfId="28203"/>
    <cellStyle name="RowTitles-Detail 2 3 2 2 2 3 2 4" xfId="28204"/>
    <cellStyle name="RowTitles-Detail 2 3 2 2 2 3 2 4 2" xfId="28205"/>
    <cellStyle name="RowTitles-Detail 2 3 2 2 2 3 2 5" xfId="28206"/>
    <cellStyle name="RowTitles-Detail 2 3 2 2 2 3 3" xfId="28207"/>
    <cellStyle name="RowTitles-Detail 2 3 2 2 2 3 3 2" xfId="28208"/>
    <cellStyle name="RowTitles-Detail 2 3 2 2 2 3 3 2 2" xfId="28209"/>
    <cellStyle name="RowTitles-Detail 2 3 2 2 2 3 3 2 2 2" xfId="28210"/>
    <cellStyle name="RowTitles-Detail 2 3 2 2 2 3 3 2 3" xfId="28211"/>
    <cellStyle name="RowTitles-Detail 2 3 2 2 2 3 3 3" xfId="28212"/>
    <cellStyle name="RowTitles-Detail 2 3 2 2 2 3 3 3 2" xfId="28213"/>
    <cellStyle name="RowTitles-Detail 2 3 2 2 2 3 3 3 2 2" xfId="28214"/>
    <cellStyle name="RowTitles-Detail 2 3 2 2 2 3 3 4" xfId="28215"/>
    <cellStyle name="RowTitles-Detail 2 3 2 2 2 3 3 4 2" xfId="28216"/>
    <cellStyle name="RowTitles-Detail 2 3 2 2 2 3 3 5" xfId="28217"/>
    <cellStyle name="RowTitles-Detail 2 3 2 2 2 3 4" xfId="28218"/>
    <cellStyle name="RowTitles-Detail 2 3 2 2 2 3 4 2" xfId="28219"/>
    <cellStyle name="RowTitles-Detail 2 3 2 2 2 3 5" xfId="28220"/>
    <cellStyle name="RowTitles-Detail 2 3 2 2 2 3 5 2" xfId="28221"/>
    <cellStyle name="RowTitles-Detail 2 3 2 2 2 3 5 2 2" xfId="28222"/>
    <cellStyle name="RowTitles-Detail 2 3 2 2 2 3 5 3" xfId="28223"/>
    <cellStyle name="RowTitles-Detail 2 3 2 2 2 3 6" xfId="28224"/>
    <cellStyle name="RowTitles-Detail 2 3 2 2 2 3 6 2" xfId="28225"/>
    <cellStyle name="RowTitles-Detail 2 3 2 2 2 3 6 2 2" xfId="28226"/>
    <cellStyle name="RowTitles-Detail 2 3 2 2 2 3 7" xfId="28227"/>
    <cellStyle name="RowTitles-Detail 2 3 2 2 2 3 7 2" xfId="28228"/>
    <cellStyle name="RowTitles-Detail 2 3 2 2 2 3 8" xfId="28229"/>
    <cellStyle name="RowTitles-Detail 2 3 2 2 2 4" xfId="28230"/>
    <cellStyle name="RowTitles-Detail 2 3 2 2 2 4 2" xfId="28231"/>
    <cellStyle name="RowTitles-Detail 2 3 2 2 2 4 2 2" xfId="28232"/>
    <cellStyle name="RowTitles-Detail 2 3 2 2 2 4 2 2 2" xfId="28233"/>
    <cellStyle name="RowTitles-Detail 2 3 2 2 2 4 2 2 2 2" xfId="28234"/>
    <cellStyle name="RowTitles-Detail 2 3 2 2 2 4 2 2 3" xfId="28235"/>
    <cellStyle name="RowTitles-Detail 2 3 2 2 2 4 2 3" xfId="28236"/>
    <cellStyle name="RowTitles-Detail 2 3 2 2 2 4 2 3 2" xfId="28237"/>
    <cellStyle name="RowTitles-Detail 2 3 2 2 2 4 2 3 2 2" xfId="28238"/>
    <cellStyle name="RowTitles-Detail 2 3 2 2 2 4 2 4" xfId="28239"/>
    <cellStyle name="RowTitles-Detail 2 3 2 2 2 4 2 4 2" xfId="28240"/>
    <cellStyle name="RowTitles-Detail 2 3 2 2 2 4 2 5" xfId="28241"/>
    <cellStyle name="RowTitles-Detail 2 3 2 2 2 4 3" xfId="28242"/>
    <cellStyle name="RowTitles-Detail 2 3 2 2 2 4 3 2" xfId="28243"/>
    <cellStyle name="RowTitles-Detail 2 3 2 2 2 4 3 2 2" xfId="28244"/>
    <cellStyle name="RowTitles-Detail 2 3 2 2 2 4 3 2 2 2" xfId="28245"/>
    <cellStyle name="RowTitles-Detail 2 3 2 2 2 4 3 2 3" xfId="28246"/>
    <cellStyle name="RowTitles-Detail 2 3 2 2 2 4 3 3" xfId="28247"/>
    <cellStyle name="RowTitles-Detail 2 3 2 2 2 4 3 3 2" xfId="28248"/>
    <cellStyle name="RowTitles-Detail 2 3 2 2 2 4 3 3 2 2" xfId="28249"/>
    <cellStyle name="RowTitles-Detail 2 3 2 2 2 4 3 4" xfId="28250"/>
    <cellStyle name="RowTitles-Detail 2 3 2 2 2 4 3 4 2" xfId="28251"/>
    <cellStyle name="RowTitles-Detail 2 3 2 2 2 4 3 5" xfId="28252"/>
    <cellStyle name="RowTitles-Detail 2 3 2 2 2 4 4" xfId="28253"/>
    <cellStyle name="RowTitles-Detail 2 3 2 2 2 4 4 2" xfId="28254"/>
    <cellStyle name="RowTitles-Detail 2 3 2 2 2 4 4 2 2" xfId="28255"/>
    <cellStyle name="RowTitles-Detail 2 3 2 2 2 4 4 3" xfId="28256"/>
    <cellStyle name="RowTitles-Detail 2 3 2 2 2 4 5" xfId="28257"/>
    <cellStyle name="RowTitles-Detail 2 3 2 2 2 4 5 2" xfId="28258"/>
    <cellStyle name="RowTitles-Detail 2 3 2 2 2 4 5 2 2" xfId="28259"/>
    <cellStyle name="RowTitles-Detail 2 3 2 2 2 4 6" xfId="28260"/>
    <cellStyle name="RowTitles-Detail 2 3 2 2 2 4 6 2" xfId="28261"/>
    <cellStyle name="RowTitles-Detail 2 3 2 2 2 4 7" xfId="28262"/>
    <cellStyle name="RowTitles-Detail 2 3 2 2 2 5" xfId="28263"/>
    <cellStyle name="RowTitles-Detail 2 3 2 2 2 5 2" xfId="28264"/>
    <cellStyle name="RowTitles-Detail 2 3 2 2 2 5 2 2" xfId="28265"/>
    <cellStyle name="RowTitles-Detail 2 3 2 2 2 5 2 2 2" xfId="28266"/>
    <cellStyle name="RowTitles-Detail 2 3 2 2 2 5 2 2 2 2" xfId="28267"/>
    <cellStyle name="RowTitles-Detail 2 3 2 2 2 5 2 2 3" xfId="28268"/>
    <cellStyle name="RowTitles-Detail 2 3 2 2 2 5 2 3" xfId="28269"/>
    <cellStyle name="RowTitles-Detail 2 3 2 2 2 5 2 3 2" xfId="28270"/>
    <cellStyle name="RowTitles-Detail 2 3 2 2 2 5 2 3 2 2" xfId="28271"/>
    <cellStyle name="RowTitles-Detail 2 3 2 2 2 5 2 4" xfId="28272"/>
    <cellStyle name="RowTitles-Detail 2 3 2 2 2 5 2 4 2" xfId="28273"/>
    <cellStyle name="RowTitles-Detail 2 3 2 2 2 5 2 5" xfId="28274"/>
    <cellStyle name="RowTitles-Detail 2 3 2 2 2 5 3" xfId="28275"/>
    <cellStyle name="RowTitles-Detail 2 3 2 2 2 5 3 2" xfId="28276"/>
    <cellStyle name="RowTitles-Detail 2 3 2 2 2 5 3 2 2" xfId="28277"/>
    <cellStyle name="RowTitles-Detail 2 3 2 2 2 5 3 2 2 2" xfId="28278"/>
    <cellStyle name="RowTitles-Detail 2 3 2 2 2 5 3 2 3" xfId="28279"/>
    <cellStyle name="RowTitles-Detail 2 3 2 2 2 5 3 3" xfId="28280"/>
    <cellStyle name="RowTitles-Detail 2 3 2 2 2 5 3 3 2" xfId="28281"/>
    <cellStyle name="RowTitles-Detail 2 3 2 2 2 5 3 3 2 2" xfId="28282"/>
    <cellStyle name="RowTitles-Detail 2 3 2 2 2 5 3 4" xfId="28283"/>
    <cellStyle name="RowTitles-Detail 2 3 2 2 2 5 3 4 2" xfId="28284"/>
    <cellStyle name="RowTitles-Detail 2 3 2 2 2 5 3 5" xfId="28285"/>
    <cellStyle name="RowTitles-Detail 2 3 2 2 2 5 4" xfId="28286"/>
    <cellStyle name="RowTitles-Detail 2 3 2 2 2 5 4 2" xfId="28287"/>
    <cellStyle name="RowTitles-Detail 2 3 2 2 2 5 4 2 2" xfId="28288"/>
    <cellStyle name="RowTitles-Detail 2 3 2 2 2 5 4 3" xfId="28289"/>
    <cellStyle name="RowTitles-Detail 2 3 2 2 2 5 5" xfId="28290"/>
    <cellStyle name="RowTitles-Detail 2 3 2 2 2 5 5 2" xfId="28291"/>
    <cellStyle name="RowTitles-Detail 2 3 2 2 2 5 5 2 2" xfId="28292"/>
    <cellStyle name="RowTitles-Detail 2 3 2 2 2 5 6" xfId="28293"/>
    <cellStyle name="RowTitles-Detail 2 3 2 2 2 5 6 2" xfId="28294"/>
    <cellStyle name="RowTitles-Detail 2 3 2 2 2 5 7" xfId="28295"/>
    <cellStyle name="RowTitles-Detail 2 3 2 2 2 6" xfId="28296"/>
    <cellStyle name="RowTitles-Detail 2 3 2 2 2 6 2" xfId="28297"/>
    <cellStyle name="RowTitles-Detail 2 3 2 2 2 6 2 2" xfId="28298"/>
    <cellStyle name="RowTitles-Detail 2 3 2 2 2 6 2 2 2" xfId="28299"/>
    <cellStyle name="RowTitles-Detail 2 3 2 2 2 6 2 2 2 2" xfId="28300"/>
    <cellStyle name="RowTitles-Detail 2 3 2 2 2 6 2 2 3" xfId="28301"/>
    <cellStyle name="RowTitles-Detail 2 3 2 2 2 6 2 3" xfId="28302"/>
    <cellStyle name="RowTitles-Detail 2 3 2 2 2 6 2 3 2" xfId="28303"/>
    <cellStyle name="RowTitles-Detail 2 3 2 2 2 6 2 3 2 2" xfId="28304"/>
    <cellStyle name="RowTitles-Detail 2 3 2 2 2 6 2 4" xfId="28305"/>
    <cellStyle name="RowTitles-Detail 2 3 2 2 2 6 2 4 2" xfId="28306"/>
    <cellStyle name="RowTitles-Detail 2 3 2 2 2 6 2 5" xfId="28307"/>
    <cellStyle name="RowTitles-Detail 2 3 2 2 2 6 3" xfId="28308"/>
    <cellStyle name="RowTitles-Detail 2 3 2 2 2 6 3 2" xfId="28309"/>
    <cellStyle name="RowTitles-Detail 2 3 2 2 2 6 3 2 2" xfId="28310"/>
    <cellStyle name="RowTitles-Detail 2 3 2 2 2 6 3 2 2 2" xfId="28311"/>
    <cellStyle name="RowTitles-Detail 2 3 2 2 2 6 3 2 3" xfId="28312"/>
    <cellStyle name="RowTitles-Detail 2 3 2 2 2 6 3 3" xfId="28313"/>
    <cellStyle name="RowTitles-Detail 2 3 2 2 2 6 3 3 2" xfId="28314"/>
    <cellStyle name="RowTitles-Detail 2 3 2 2 2 6 3 3 2 2" xfId="28315"/>
    <cellStyle name="RowTitles-Detail 2 3 2 2 2 6 3 4" xfId="28316"/>
    <cellStyle name="RowTitles-Detail 2 3 2 2 2 6 3 4 2" xfId="28317"/>
    <cellStyle name="RowTitles-Detail 2 3 2 2 2 6 3 5" xfId="28318"/>
    <cellStyle name="RowTitles-Detail 2 3 2 2 2 6 4" xfId="28319"/>
    <cellStyle name="RowTitles-Detail 2 3 2 2 2 6 4 2" xfId="28320"/>
    <cellStyle name="RowTitles-Detail 2 3 2 2 2 6 4 2 2" xfId="28321"/>
    <cellStyle name="RowTitles-Detail 2 3 2 2 2 6 4 3" xfId="28322"/>
    <cellStyle name="RowTitles-Detail 2 3 2 2 2 6 5" xfId="28323"/>
    <cellStyle name="RowTitles-Detail 2 3 2 2 2 6 5 2" xfId="28324"/>
    <cellStyle name="RowTitles-Detail 2 3 2 2 2 6 5 2 2" xfId="28325"/>
    <cellStyle name="RowTitles-Detail 2 3 2 2 2 6 6" xfId="28326"/>
    <cellStyle name="RowTitles-Detail 2 3 2 2 2 6 6 2" xfId="28327"/>
    <cellStyle name="RowTitles-Detail 2 3 2 2 2 6 7" xfId="28328"/>
    <cellStyle name="RowTitles-Detail 2 3 2 2 2 7" xfId="28329"/>
    <cellStyle name="RowTitles-Detail 2 3 2 2 2 7 2" xfId="28330"/>
    <cellStyle name="RowTitles-Detail 2 3 2 2 2 7 2 2" xfId="28331"/>
    <cellStyle name="RowTitles-Detail 2 3 2 2 2 7 2 2 2" xfId="28332"/>
    <cellStyle name="RowTitles-Detail 2 3 2 2 2 7 2 3" xfId="28333"/>
    <cellStyle name="RowTitles-Detail 2 3 2 2 2 7 3" xfId="28334"/>
    <cellStyle name="RowTitles-Detail 2 3 2 2 2 7 3 2" xfId="28335"/>
    <cellStyle name="RowTitles-Detail 2 3 2 2 2 7 3 2 2" xfId="28336"/>
    <cellStyle name="RowTitles-Detail 2 3 2 2 2 7 4" xfId="28337"/>
    <cellStyle name="RowTitles-Detail 2 3 2 2 2 7 4 2" xfId="28338"/>
    <cellStyle name="RowTitles-Detail 2 3 2 2 2 7 5" xfId="28339"/>
    <cellStyle name="RowTitles-Detail 2 3 2 2 2 8" xfId="28340"/>
    <cellStyle name="RowTitles-Detail 2 3 2 2 2 8 2" xfId="28341"/>
    <cellStyle name="RowTitles-Detail 2 3 2 2 2 9" xfId="28342"/>
    <cellStyle name="RowTitles-Detail 2 3 2 2 2 9 2" xfId="28343"/>
    <cellStyle name="RowTitles-Detail 2 3 2 2 2 9 2 2" xfId="28344"/>
    <cellStyle name="RowTitles-Detail 2 3 2 2 2_STUD aligned by INSTIT" xfId="28345"/>
    <cellStyle name="RowTitles-Detail 2 3 2 2 3" xfId="28346"/>
    <cellStyle name="RowTitles-Detail 2 3 2 2 3 2" xfId="28347"/>
    <cellStyle name="RowTitles-Detail 2 3 2 2 3 2 2" xfId="28348"/>
    <cellStyle name="RowTitles-Detail 2 3 2 2 3 2 2 2" xfId="28349"/>
    <cellStyle name="RowTitles-Detail 2 3 2 2 3 2 2 2 2" xfId="28350"/>
    <cellStyle name="RowTitles-Detail 2 3 2 2 3 2 2 2 2 2" xfId="28351"/>
    <cellStyle name="RowTitles-Detail 2 3 2 2 3 2 2 2 3" xfId="28352"/>
    <cellStyle name="RowTitles-Detail 2 3 2 2 3 2 2 3" xfId="28353"/>
    <cellStyle name="RowTitles-Detail 2 3 2 2 3 2 2 3 2" xfId="28354"/>
    <cellStyle name="RowTitles-Detail 2 3 2 2 3 2 2 3 2 2" xfId="28355"/>
    <cellStyle name="RowTitles-Detail 2 3 2 2 3 2 2 4" xfId="28356"/>
    <cellStyle name="RowTitles-Detail 2 3 2 2 3 2 2 4 2" xfId="28357"/>
    <cellStyle name="RowTitles-Detail 2 3 2 2 3 2 2 5" xfId="28358"/>
    <cellStyle name="RowTitles-Detail 2 3 2 2 3 2 3" xfId="28359"/>
    <cellStyle name="RowTitles-Detail 2 3 2 2 3 2 3 2" xfId="28360"/>
    <cellStyle name="RowTitles-Detail 2 3 2 2 3 2 3 2 2" xfId="28361"/>
    <cellStyle name="RowTitles-Detail 2 3 2 2 3 2 3 2 2 2" xfId="28362"/>
    <cellStyle name="RowTitles-Detail 2 3 2 2 3 2 3 2 3" xfId="28363"/>
    <cellStyle name="RowTitles-Detail 2 3 2 2 3 2 3 3" xfId="28364"/>
    <cellStyle name="RowTitles-Detail 2 3 2 2 3 2 3 3 2" xfId="28365"/>
    <cellStyle name="RowTitles-Detail 2 3 2 2 3 2 3 3 2 2" xfId="28366"/>
    <cellStyle name="RowTitles-Detail 2 3 2 2 3 2 3 4" xfId="28367"/>
    <cellStyle name="RowTitles-Detail 2 3 2 2 3 2 3 4 2" xfId="28368"/>
    <cellStyle name="RowTitles-Detail 2 3 2 2 3 2 3 5" xfId="28369"/>
    <cellStyle name="RowTitles-Detail 2 3 2 2 3 2 4" xfId="28370"/>
    <cellStyle name="RowTitles-Detail 2 3 2 2 3 2 4 2" xfId="28371"/>
    <cellStyle name="RowTitles-Detail 2 3 2 2 3 2 5" xfId="28372"/>
    <cellStyle name="RowTitles-Detail 2 3 2 2 3 2 5 2" xfId="28373"/>
    <cellStyle name="RowTitles-Detail 2 3 2 2 3 2 5 2 2" xfId="28374"/>
    <cellStyle name="RowTitles-Detail 2 3 2 2 3 2 5 3" xfId="28375"/>
    <cellStyle name="RowTitles-Detail 2 3 2 2 3 2 6" xfId="28376"/>
    <cellStyle name="RowTitles-Detail 2 3 2 2 3 2 6 2" xfId="28377"/>
    <cellStyle name="RowTitles-Detail 2 3 2 2 3 2 6 2 2" xfId="28378"/>
    <cellStyle name="RowTitles-Detail 2 3 2 2 3 2 7" xfId="28379"/>
    <cellStyle name="RowTitles-Detail 2 3 2 2 3 2 7 2" xfId="28380"/>
    <cellStyle name="RowTitles-Detail 2 3 2 2 3 2 8" xfId="28381"/>
    <cellStyle name="RowTitles-Detail 2 3 2 2 3 3" xfId="28382"/>
    <cellStyle name="RowTitles-Detail 2 3 2 2 3 3 2" xfId="28383"/>
    <cellStyle name="RowTitles-Detail 2 3 2 2 3 3 2 2" xfId="28384"/>
    <cellStyle name="RowTitles-Detail 2 3 2 2 3 3 2 2 2" xfId="28385"/>
    <cellStyle name="RowTitles-Detail 2 3 2 2 3 3 2 2 2 2" xfId="28386"/>
    <cellStyle name="RowTitles-Detail 2 3 2 2 3 3 2 2 3" xfId="28387"/>
    <cellStyle name="RowTitles-Detail 2 3 2 2 3 3 2 3" xfId="28388"/>
    <cellStyle name="RowTitles-Detail 2 3 2 2 3 3 2 3 2" xfId="28389"/>
    <cellStyle name="RowTitles-Detail 2 3 2 2 3 3 2 3 2 2" xfId="28390"/>
    <cellStyle name="RowTitles-Detail 2 3 2 2 3 3 2 4" xfId="28391"/>
    <cellStyle name="RowTitles-Detail 2 3 2 2 3 3 2 4 2" xfId="28392"/>
    <cellStyle name="RowTitles-Detail 2 3 2 2 3 3 2 5" xfId="28393"/>
    <cellStyle name="RowTitles-Detail 2 3 2 2 3 3 3" xfId="28394"/>
    <cellStyle name="RowTitles-Detail 2 3 2 2 3 3 3 2" xfId="28395"/>
    <cellStyle name="RowTitles-Detail 2 3 2 2 3 3 3 2 2" xfId="28396"/>
    <cellStyle name="RowTitles-Detail 2 3 2 2 3 3 3 2 2 2" xfId="28397"/>
    <cellStyle name="RowTitles-Detail 2 3 2 2 3 3 3 2 3" xfId="28398"/>
    <cellStyle name="RowTitles-Detail 2 3 2 2 3 3 3 3" xfId="28399"/>
    <cellStyle name="RowTitles-Detail 2 3 2 2 3 3 3 3 2" xfId="28400"/>
    <cellStyle name="RowTitles-Detail 2 3 2 2 3 3 3 3 2 2" xfId="28401"/>
    <cellStyle name="RowTitles-Detail 2 3 2 2 3 3 3 4" xfId="28402"/>
    <cellStyle name="RowTitles-Detail 2 3 2 2 3 3 3 4 2" xfId="28403"/>
    <cellStyle name="RowTitles-Detail 2 3 2 2 3 3 3 5" xfId="28404"/>
    <cellStyle name="RowTitles-Detail 2 3 2 2 3 3 4" xfId="28405"/>
    <cellStyle name="RowTitles-Detail 2 3 2 2 3 3 4 2" xfId="28406"/>
    <cellStyle name="RowTitles-Detail 2 3 2 2 3 3 5" xfId="28407"/>
    <cellStyle name="RowTitles-Detail 2 3 2 2 3 3 5 2" xfId="28408"/>
    <cellStyle name="RowTitles-Detail 2 3 2 2 3 3 5 2 2" xfId="28409"/>
    <cellStyle name="RowTitles-Detail 2 3 2 2 3 4" xfId="28410"/>
    <cellStyle name="RowTitles-Detail 2 3 2 2 3 4 2" xfId="28411"/>
    <cellStyle name="RowTitles-Detail 2 3 2 2 3 4 2 2" xfId="28412"/>
    <cellStyle name="RowTitles-Detail 2 3 2 2 3 4 2 2 2" xfId="28413"/>
    <cellStyle name="RowTitles-Detail 2 3 2 2 3 4 2 2 2 2" xfId="28414"/>
    <cellStyle name="RowTitles-Detail 2 3 2 2 3 4 2 2 3" xfId="28415"/>
    <cellStyle name="RowTitles-Detail 2 3 2 2 3 4 2 3" xfId="28416"/>
    <cellStyle name="RowTitles-Detail 2 3 2 2 3 4 2 3 2" xfId="28417"/>
    <cellStyle name="RowTitles-Detail 2 3 2 2 3 4 2 3 2 2" xfId="28418"/>
    <cellStyle name="RowTitles-Detail 2 3 2 2 3 4 2 4" xfId="28419"/>
    <cellStyle name="RowTitles-Detail 2 3 2 2 3 4 2 4 2" xfId="28420"/>
    <cellStyle name="RowTitles-Detail 2 3 2 2 3 4 2 5" xfId="28421"/>
    <cellStyle name="RowTitles-Detail 2 3 2 2 3 4 3" xfId="28422"/>
    <cellStyle name="RowTitles-Detail 2 3 2 2 3 4 3 2" xfId="28423"/>
    <cellStyle name="RowTitles-Detail 2 3 2 2 3 4 3 2 2" xfId="28424"/>
    <cellStyle name="RowTitles-Detail 2 3 2 2 3 4 3 2 2 2" xfId="28425"/>
    <cellStyle name="RowTitles-Detail 2 3 2 2 3 4 3 2 3" xfId="28426"/>
    <cellStyle name="RowTitles-Detail 2 3 2 2 3 4 3 3" xfId="28427"/>
    <cellStyle name="RowTitles-Detail 2 3 2 2 3 4 3 3 2" xfId="28428"/>
    <cellStyle name="RowTitles-Detail 2 3 2 2 3 4 3 3 2 2" xfId="28429"/>
    <cellStyle name="RowTitles-Detail 2 3 2 2 3 4 3 4" xfId="28430"/>
    <cellStyle name="RowTitles-Detail 2 3 2 2 3 4 3 4 2" xfId="28431"/>
    <cellStyle name="RowTitles-Detail 2 3 2 2 3 4 3 5" xfId="28432"/>
    <cellStyle name="RowTitles-Detail 2 3 2 2 3 4 4" xfId="28433"/>
    <cellStyle name="RowTitles-Detail 2 3 2 2 3 4 4 2" xfId="28434"/>
    <cellStyle name="RowTitles-Detail 2 3 2 2 3 4 4 2 2" xfId="28435"/>
    <cellStyle name="RowTitles-Detail 2 3 2 2 3 4 4 3" xfId="28436"/>
    <cellStyle name="RowTitles-Detail 2 3 2 2 3 4 5" xfId="28437"/>
    <cellStyle name="RowTitles-Detail 2 3 2 2 3 4 5 2" xfId="28438"/>
    <cellStyle name="RowTitles-Detail 2 3 2 2 3 4 5 2 2" xfId="28439"/>
    <cellStyle name="RowTitles-Detail 2 3 2 2 3 4 6" xfId="28440"/>
    <cellStyle name="RowTitles-Detail 2 3 2 2 3 4 6 2" xfId="28441"/>
    <cellStyle name="RowTitles-Detail 2 3 2 2 3 4 7" xfId="28442"/>
    <cellStyle name="RowTitles-Detail 2 3 2 2 3 5" xfId="28443"/>
    <cellStyle name="RowTitles-Detail 2 3 2 2 3 5 2" xfId="28444"/>
    <cellStyle name="RowTitles-Detail 2 3 2 2 3 5 2 2" xfId="28445"/>
    <cellStyle name="RowTitles-Detail 2 3 2 2 3 5 2 2 2" xfId="28446"/>
    <cellStyle name="RowTitles-Detail 2 3 2 2 3 5 2 2 2 2" xfId="28447"/>
    <cellStyle name="RowTitles-Detail 2 3 2 2 3 5 2 2 3" xfId="28448"/>
    <cellStyle name="RowTitles-Detail 2 3 2 2 3 5 2 3" xfId="28449"/>
    <cellStyle name="RowTitles-Detail 2 3 2 2 3 5 2 3 2" xfId="28450"/>
    <cellStyle name="RowTitles-Detail 2 3 2 2 3 5 2 3 2 2" xfId="28451"/>
    <cellStyle name="RowTitles-Detail 2 3 2 2 3 5 2 4" xfId="28452"/>
    <cellStyle name="RowTitles-Detail 2 3 2 2 3 5 2 4 2" xfId="28453"/>
    <cellStyle name="RowTitles-Detail 2 3 2 2 3 5 2 5" xfId="28454"/>
    <cellStyle name="RowTitles-Detail 2 3 2 2 3 5 3" xfId="28455"/>
    <cellStyle name="RowTitles-Detail 2 3 2 2 3 5 3 2" xfId="28456"/>
    <cellStyle name="RowTitles-Detail 2 3 2 2 3 5 3 2 2" xfId="28457"/>
    <cellStyle name="RowTitles-Detail 2 3 2 2 3 5 3 2 2 2" xfId="28458"/>
    <cellStyle name="RowTitles-Detail 2 3 2 2 3 5 3 2 3" xfId="28459"/>
    <cellStyle name="RowTitles-Detail 2 3 2 2 3 5 3 3" xfId="28460"/>
    <cellStyle name="RowTitles-Detail 2 3 2 2 3 5 3 3 2" xfId="28461"/>
    <cellStyle name="RowTitles-Detail 2 3 2 2 3 5 3 3 2 2" xfId="28462"/>
    <cellStyle name="RowTitles-Detail 2 3 2 2 3 5 3 4" xfId="28463"/>
    <cellStyle name="RowTitles-Detail 2 3 2 2 3 5 3 4 2" xfId="28464"/>
    <cellStyle name="RowTitles-Detail 2 3 2 2 3 5 3 5" xfId="28465"/>
    <cellStyle name="RowTitles-Detail 2 3 2 2 3 5 4" xfId="28466"/>
    <cellStyle name="RowTitles-Detail 2 3 2 2 3 5 4 2" xfId="28467"/>
    <cellStyle name="RowTitles-Detail 2 3 2 2 3 5 4 2 2" xfId="28468"/>
    <cellStyle name="RowTitles-Detail 2 3 2 2 3 5 4 3" xfId="28469"/>
    <cellStyle name="RowTitles-Detail 2 3 2 2 3 5 5" xfId="28470"/>
    <cellStyle name="RowTitles-Detail 2 3 2 2 3 5 5 2" xfId="28471"/>
    <cellStyle name="RowTitles-Detail 2 3 2 2 3 5 5 2 2" xfId="28472"/>
    <cellStyle name="RowTitles-Detail 2 3 2 2 3 5 6" xfId="28473"/>
    <cellStyle name="RowTitles-Detail 2 3 2 2 3 5 6 2" xfId="28474"/>
    <cellStyle name="RowTitles-Detail 2 3 2 2 3 5 7" xfId="28475"/>
    <cellStyle name="RowTitles-Detail 2 3 2 2 3 6" xfId="28476"/>
    <cellStyle name="RowTitles-Detail 2 3 2 2 3 6 2" xfId="28477"/>
    <cellStyle name="RowTitles-Detail 2 3 2 2 3 6 2 2" xfId="28478"/>
    <cellStyle name="RowTitles-Detail 2 3 2 2 3 6 2 2 2" xfId="28479"/>
    <cellStyle name="RowTitles-Detail 2 3 2 2 3 6 2 2 2 2" xfId="28480"/>
    <cellStyle name="RowTitles-Detail 2 3 2 2 3 6 2 2 3" xfId="28481"/>
    <cellStyle name="RowTitles-Detail 2 3 2 2 3 6 2 3" xfId="28482"/>
    <cellStyle name="RowTitles-Detail 2 3 2 2 3 6 2 3 2" xfId="28483"/>
    <cellStyle name="RowTitles-Detail 2 3 2 2 3 6 2 3 2 2" xfId="28484"/>
    <cellStyle name="RowTitles-Detail 2 3 2 2 3 6 2 4" xfId="28485"/>
    <cellStyle name="RowTitles-Detail 2 3 2 2 3 6 2 4 2" xfId="28486"/>
    <cellStyle name="RowTitles-Detail 2 3 2 2 3 6 2 5" xfId="28487"/>
    <cellStyle name="RowTitles-Detail 2 3 2 2 3 6 3" xfId="28488"/>
    <cellStyle name="RowTitles-Detail 2 3 2 2 3 6 3 2" xfId="28489"/>
    <cellStyle name="RowTitles-Detail 2 3 2 2 3 6 3 2 2" xfId="28490"/>
    <cellStyle name="RowTitles-Detail 2 3 2 2 3 6 3 2 2 2" xfId="28491"/>
    <cellStyle name="RowTitles-Detail 2 3 2 2 3 6 3 2 3" xfId="28492"/>
    <cellStyle name="RowTitles-Detail 2 3 2 2 3 6 3 3" xfId="28493"/>
    <cellStyle name="RowTitles-Detail 2 3 2 2 3 6 3 3 2" xfId="28494"/>
    <cellStyle name="RowTitles-Detail 2 3 2 2 3 6 3 3 2 2" xfId="28495"/>
    <cellStyle name="RowTitles-Detail 2 3 2 2 3 6 3 4" xfId="28496"/>
    <cellStyle name="RowTitles-Detail 2 3 2 2 3 6 3 4 2" xfId="28497"/>
    <cellStyle name="RowTitles-Detail 2 3 2 2 3 6 3 5" xfId="28498"/>
    <cellStyle name="RowTitles-Detail 2 3 2 2 3 6 4" xfId="28499"/>
    <cellStyle name="RowTitles-Detail 2 3 2 2 3 6 4 2" xfId="28500"/>
    <cellStyle name="RowTitles-Detail 2 3 2 2 3 6 4 2 2" xfId="28501"/>
    <cellStyle name="RowTitles-Detail 2 3 2 2 3 6 4 3" xfId="28502"/>
    <cellStyle name="RowTitles-Detail 2 3 2 2 3 6 5" xfId="28503"/>
    <cellStyle name="RowTitles-Detail 2 3 2 2 3 6 5 2" xfId="28504"/>
    <cellStyle name="RowTitles-Detail 2 3 2 2 3 6 5 2 2" xfId="28505"/>
    <cellStyle name="RowTitles-Detail 2 3 2 2 3 6 6" xfId="28506"/>
    <cellStyle name="RowTitles-Detail 2 3 2 2 3 6 6 2" xfId="28507"/>
    <cellStyle name="RowTitles-Detail 2 3 2 2 3 6 7" xfId="28508"/>
    <cellStyle name="RowTitles-Detail 2 3 2 2 3 7" xfId="28509"/>
    <cellStyle name="RowTitles-Detail 2 3 2 2 3 7 2" xfId="28510"/>
    <cellStyle name="RowTitles-Detail 2 3 2 2 3 7 2 2" xfId="28511"/>
    <cellStyle name="RowTitles-Detail 2 3 2 2 3 7 2 2 2" xfId="28512"/>
    <cellStyle name="RowTitles-Detail 2 3 2 2 3 7 2 3" xfId="28513"/>
    <cellStyle name="RowTitles-Detail 2 3 2 2 3 7 3" xfId="28514"/>
    <cellStyle name="RowTitles-Detail 2 3 2 2 3 7 3 2" xfId="28515"/>
    <cellStyle name="RowTitles-Detail 2 3 2 2 3 7 3 2 2" xfId="28516"/>
    <cellStyle name="RowTitles-Detail 2 3 2 2 3 7 4" xfId="28517"/>
    <cellStyle name="RowTitles-Detail 2 3 2 2 3 7 4 2" xfId="28518"/>
    <cellStyle name="RowTitles-Detail 2 3 2 2 3 7 5" xfId="28519"/>
    <cellStyle name="RowTitles-Detail 2 3 2 2 3 8" xfId="28520"/>
    <cellStyle name="RowTitles-Detail 2 3 2 2 3 8 2" xfId="28521"/>
    <cellStyle name="RowTitles-Detail 2 3 2 2 3 8 2 2" xfId="28522"/>
    <cellStyle name="RowTitles-Detail 2 3 2 2 3 8 2 2 2" xfId="28523"/>
    <cellStyle name="RowTitles-Detail 2 3 2 2 3 8 2 3" xfId="28524"/>
    <cellStyle name="RowTitles-Detail 2 3 2 2 3 8 3" xfId="28525"/>
    <cellStyle name="RowTitles-Detail 2 3 2 2 3 8 3 2" xfId="28526"/>
    <cellStyle name="RowTitles-Detail 2 3 2 2 3 8 3 2 2" xfId="28527"/>
    <cellStyle name="RowTitles-Detail 2 3 2 2 3 8 4" xfId="28528"/>
    <cellStyle name="RowTitles-Detail 2 3 2 2 3 8 4 2" xfId="28529"/>
    <cellStyle name="RowTitles-Detail 2 3 2 2 3 8 5" xfId="28530"/>
    <cellStyle name="RowTitles-Detail 2 3 2 2 3 9" xfId="28531"/>
    <cellStyle name="RowTitles-Detail 2 3 2 2 3 9 2" xfId="28532"/>
    <cellStyle name="RowTitles-Detail 2 3 2 2 3 9 2 2" xfId="28533"/>
    <cellStyle name="RowTitles-Detail 2 3 2 2 3_STUD aligned by INSTIT" xfId="28534"/>
    <cellStyle name="RowTitles-Detail 2 3 2 2 4" xfId="28535"/>
    <cellStyle name="RowTitles-Detail 2 3 2 2 4 2" xfId="28536"/>
    <cellStyle name="RowTitles-Detail 2 3 2 2 4 2 2" xfId="28537"/>
    <cellStyle name="RowTitles-Detail 2 3 2 2 4 2 2 2" xfId="28538"/>
    <cellStyle name="RowTitles-Detail 2 3 2 2 4 2 2 2 2" xfId="28539"/>
    <cellStyle name="RowTitles-Detail 2 3 2 2 4 2 2 2 2 2" xfId="28540"/>
    <cellStyle name="RowTitles-Detail 2 3 2 2 4 2 2 2 3" xfId="28541"/>
    <cellStyle name="RowTitles-Detail 2 3 2 2 4 2 2 3" xfId="28542"/>
    <cellStyle name="RowTitles-Detail 2 3 2 2 4 2 2 3 2" xfId="28543"/>
    <cellStyle name="RowTitles-Detail 2 3 2 2 4 2 2 3 2 2" xfId="28544"/>
    <cellStyle name="RowTitles-Detail 2 3 2 2 4 2 2 4" xfId="28545"/>
    <cellStyle name="RowTitles-Detail 2 3 2 2 4 2 2 4 2" xfId="28546"/>
    <cellStyle name="RowTitles-Detail 2 3 2 2 4 2 2 5" xfId="28547"/>
    <cellStyle name="RowTitles-Detail 2 3 2 2 4 2 3" xfId="28548"/>
    <cellStyle name="RowTitles-Detail 2 3 2 2 4 2 3 2" xfId="28549"/>
    <cellStyle name="RowTitles-Detail 2 3 2 2 4 2 3 2 2" xfId="28550"/>
    <cellStyle name="RowTitles-Detail 2 3 2 2 4 2 3 2 2 2" xfId="28551"/>
    <cellStyle name="RowTitles-Detail 2 3 2 2 4 2 3 2 3" xfId="28552"/>
    <cellStyle name="RowTitles-Detail 2 3 2 2 4 2 3 3" xfId="28553"/>
    <cellStyle name="RowTitles-Detail 2 3 2 2 4 2 3 3 2" xfId="28554"/>
    <cellStyle name="RowTitles-Detail 2 3 2 2 4 2 3 3 2 2" xfId="28555"/>
    <cellStyle name="RowTitles-Detail 2 3 2 2 4 2 3 4" xfId="28556"/>
    <cellStyle name="RowTitles-Detail 2 3 2 2 4 2 3 4 2" xfId="28557"/>
    <cellStyle name="RowTitles-Detail 2 3 2 2 4 2 3 5" xfId="28558"/>
    <cellStyle name="RowTitles-Detail 2 3 2 2 4 2 4" xfId="28559"/>
    <cellStyle name="RowTitles-Detail 2 3 2 2 4 2 4 2" xfId="28560"/>
    <cellStyle name="RowTitles-Detail 2 3 2 2 4 2 5" xfId="28561"/>
    <cellStyle name="RowTitles-Detail 2 3 2 2 4 2 5 2" xfId="28562"/>
    <cellStyle name="RowTitles-Detail 2 3 2 2 4 2 5 2 2" xfId="28563"/>
    <cellStyle name="RowTitles-Detail 2 3 2 2 4 2 5 3" xfId="28564"/>
    <cellStyle name="RowTitles-Detail 2 3 2 2 4 2 6" xfId="28565"/>
    <cellStyle name="RowTitles-Detail 2 3 2 2 4 2 6 2" xfId="28566"/>
    <cellStyle name="RowTitles-Detail 2 3 2 2 4 2 6 2 2" xfId="28567"/>
    <cellStyle name="RowTitles-Detail 2 3 2 2 4 3" xfId="28568"/>
    <cellStyle name="RowTitles-Detail 2 3 2 2 4 3 2" xfId="28569"/>
    <cellStyle name="RowTitles-Detail 2 3 2 2 4 3 2 2" xfId="28570"/>
    <cellStyle name="RowTitles-Detail 2 3 2 2 4 3 2 2 2" xfId="28571"/>
    <cellStyle name="RowTitles-Detail 2 3 2 2 4 3 2 2 2 2" xfId="28572"/>
    <cellStyle name="RowTitles-Detail 2 3 2 2 4 3 2 2 3" xfId="28573"/>
    <cellStyle name="RowTitles-Detail 2 3 2 2 4 3 2 3" xfId="28574"/>
    <cellStyle name="RowTitles-Detail 2 3 2 2 4 3 2 3 2" xfId="28575"/>
    <cellStyle name="RowTitles-Detail 2 3 2 2 4 3 2 3 2 2" xfId="28576"/>
    <cellStyle name="RowTitles-Detail 2 3 2 2 4 3 2 4" xfId="28577"/>
    <cellStyle name="RowTitles-Detail 2 3 2 2 4 3 2 4 2" xfId="28578"/>
    <cellStyle name="RowTitles-Detail 2 3 2 2 4 3 2 5" xfId="28579"/>
    <cellStyle name="RowTitles-Detail 2 3 2 2 4 3 3" xfId="28580"/>
    <cellStyle name="RowTitles-Detail 2 3 2 2 4 3 3 2" xfId="28581"/>
    <cellStyle name="RowTitles-Detail 2 3 2 2 4 3 3 2 2" xfId="28582"/>
    <cellStyle name="RowTitles-Detail 2 3 2 2 4 3 3 2 2 2" xfId="28583"/>
    <cellStyle name="RowTitles-Detail 2 3 2 2 4 3 3 2 3" xfId="28584"/>
    <cellStyle name="RowTitles-Detail 2 3 2 2 4 3 3 3" xfId="28585"/>
    <cellStyle name="RowTitles-Detail 2 3 2 2 4 3 3 3 2" xfId="28586"/>
    <cellStyle name="RowTitles-Detail 2 3 2 2 4 3 3 3 2 2" xfId="28587"/>
    <cellStyle name="RowTitles-Detail 2 3 2 2 4 3 3 4" xfId="28588"/>
    <cellStyle name="RowTitles-Detail 2 3 2 2 4 3 3 4 2" xfId="28589"/>
    <cellStyle name="RowTitles-Detail 2 3 2 2 4 3 3 5" xfId="28590"/>
    <cellStyle name="RowTitles-Detail 2 3 2 2 4 3 4" xfId="28591"/>
    <cellStyle name="RowTitles-Detail 2 3 2 2 4 3 4 2" xfId="28592"/>
    <cellStyle name="RowTitles-Detail 2 3 2 2 4 3 5" xfId="28593"/>
    <cellStyle name="RowTitles-Detail 2 3 2 2 4 3 5 2" xfId="28594"/>
    <cellStyle name="RowTitles-Detail 2 3 2 2 4 3 5 2 2" xfId="28595"/>
    <cellStyle name="RowTitles-Detail 2 3 2 2 4 3 6" xfId="28596"/>
    <cellStyle name="RowTitles-Detail 2 3 2 2 4 3 6 2" xfId="28597"/>
    <cellStyle name="RowTitles-Detail 2 3 2 2 4 3 7" xfId="28598"/>
    <cellStyle name="RowTitles-Detail 2 3 2 2 4 4" xfId="28599"/>
    <cellStyle name="RowTitles-Detail 2 3 2 2 4 4 2" xfId="28600"/>
    <cellStyle name="RowTitles-Detail 2 3 2 2 4 4 2 2" xfId="28601"/>
    <cellStyle name="RowTitles-Detail 2 3 2 2 4 4 2 2 2" xfId="28602"/>
    <cellStyle name="RowTitles-Detail 2 3 2 2 4 4 2 2 2 2" xfId="28603"/>
    <cellStyle name="RowTitles-Detail 2 3 2 2 4 4 2 2 3" xfId="28604"/>
    <cellStyle name="RowTitles-Detail 2 3 2 2 4 4 2 3" xfId="28605"/>
    <cellStyle name="RowTitles-Detail 2 3 2 2 4 4 2 3 2" xfId="28606"/>
    <cellStyle name="RowTitles-Detail 2 3 2 2 4 4 2 3 2 2" xfId="28607"/>
    <cellStyle name="RowTitles-Detail 2 3 2 2 4 4 2 4" xfId="28608"/>
    <cellStyle name="RowTitles-Detail 2 3 2 2 4 4 2 4 2" xfId="28609"/>
    <cellStyle name="RowTitles-Detail 2 3 2 2 4 4 2 5" xfId="28610"/>
    <cellStyle name="RowTitles-Detail 2 3 2 2 4 4 3" xfId="28611"/>
    <cellStyle name="RowTitles-Detail 2 3 2 2 4 4 3 2" xfId="28612"/>
    <cellStyle name="RowTitles-Detail 2 3 2 2 4 4 3 2 2" xfId="28613"/>
    <cellStyle name="RowTitles-Detail 2 3 2 2 4 4 3 2 2 2" xfId="28614"/>
    <cellStyle name="RowTitles-Detail 2 3 2 2 4 4 3 2 3" xfId="28615"/>
    <cellStyle name="RowTitles-Detail 2 3 2 2 4 4 3 3" xfId="28616"/>
    <cellStyle name="RowTitles-Detail 2 3 2 2 4 4 3 3 2" xfId="28617"/>
    <cellStyle name="RowTitles-Detail 2 3 2 2 4 4 3 3 2 2" xfId="28618"/>
    <cellStyle name="RowTitles-Detail 2 3 2 2 4 4 3 4" xfId="28619"/>
    <cellStyle name="RowTitles-Detail 2 3 2 2 4 4 3 4 2" xfId="28620"/>
    <cellStyle name="RowTitles-Detail 2 3 2 2 4 4 3 5" xfId="28621"/>
    <cellStyle name="RowTitles-Detail 2 3 2 2 4 4 4" xfId="28622"/>
    <cellStyle name="RowTitles-Detail 2 3 2 2 4 4 4 2" xfId="28623"/>
    <cellStyle name="RowTitles-Detail 2 3 2 2 4 4 5" xfId="28624"/>
    <cellStyle name="RowTitles-Detail 2 3 2 2 4 4 5 2" xfId="28625"/>
    <cellStyle name="RowTitles-Detail 2 3 2 2 4 4 5 2 2" xfId="28626"/>
    <cellStyle name="RowTitles-Detail 2 3 2 2 4 4 5 3" xfId="28627"/>
    <cellStyle name="RowTitles-Detail 2 3 2 2 4 4 6" xfId="28628"/>
    <cellStyle name="RowTitles-Detail 2 3 2 2 4 4 6 2" xfId="28629"/>
    <cellStyle name="RowTitles-Detail 2 3 2 2 4 4 6 2 2" xfId="28630"/>
    <cellStyle name="RowTitles-Detail 2 3 2 2 4 4 7" xfId="28631"/>
    <cellStyle name="RowTitles-Detail 2 3 2 2 4 4 7 2" xfId="28632"/>
    <cellStyle name="RowTitles-Detail 2 3 2 2 4 4 8" xfId="28633"/>
    <cellStyle name="RowTitles-Detail 2 3 2 2 4 5" xfId="28634"/>
    <cellStyle name="RowTitles-Detail 2 3 2 2 4 5 2" xfId="28635"/>
    <cellStyle name="RowTitles-Detail 2 3 2 2 4 5 2 2" xfId="28636"/>
    <cellStyle name="RowTitles-Detail 2 3 2 2 4 5 2 2 2" xfId="28637"/>
    <cellStyle name="RowTitles-Detail 2 3 2 2 4 5 2 2 2 2" xfId="28638"/>
    <cellStyle name="RowTitles-Detail 2 3 2 2 4 5 2 2 3" xfId="28639"/>
    <cellStyle name="RowTitles-Detail 2 3 2 2 4 5 2 3" xfId="28640"/>
    <cellStyle name="RowTitles-Detail 2 3 2 2 4 5 2 3 2" xfId="28641"/>
    <cellStyle name="RowTitles-Detail 2 3 2 2 4 5 2 3 2 2" xfId="28642"/>
    <cellStyle name="RowTitles-Detail 2 3 2 2 4 5 2 4" xfId="28643"/>
    <cellStyle name="RowTitles-Detail 2 3 2 2 4 5 2 4 2" xfId="28644"/>
    <cellStyle name="RowTitles-Detail 2 3 2 2 4 5 2 5" xfId="28645"/>
    <cellStyle name="RowTitles-Detail 2 3 2 2 4 5 3" xfId="28646"/>
    <cellStyle name="RowTitles-Detail 2 3 2 2 4 5 3 2" xfId="28647"/>
    <cellStyle name="RowTitles-Detail 2 3 2 2 4 5 3 2 2" xfId="28648"/>
    <cellStyle name="RowTitles-Detail 2 3 2 2 4 5 3 2 2 2" xfId="28649"/>
    <cellStyle name="RowTitles-Detail 2 3 2 2 4 5 3 2 3" xfId="28650"/>
    <cellStyle name="RowTitles-Detail 2 3 2 2 4 5 3 3" xfId="28651"/>
    <cellStyle name="RowTitles-Detail 2 3 2 2 4 5 3 3 2" xfId="28652"/>
    <cellStyle name="RowTitles-Detail 2 3 2 2 4 5 3 3 2 2" xfId="28653"/>
    <cellStyle name="RowTitles-Detail 2 3 2 2 4 5 3 4" xfId="28654"/>
    <cellStyle name="RowTitles-Detail 2 3 2 2 4 5 3 4 2" xfId="28655"/>
    <cellStyle name="RowTitles-Detail 2 3 2 2 4 5 3 5" xfId="28656"/>
    <cellStyle name="RowTitles-Detail 2 3 2 2 4 5 4" xfId="28657"/>
    <cellStyle name="RowTitles-Detail 2 3 2 2 4 5 4 2" xfId="28658"/>
    <cellStyle name="RowTitles-Detail 2 3 2 2 4 5 4 2 2" xfId="28659"/>
    <cellStyle name="RowTitles-Detail 2 3 2 2 4 5 4 3" xfId="28660"/>
    <cellStyle name="RowTitles-Detail 2 3 2 2 4 5 5" xfId="28661"/>
    <cellStyle name="RowTitles-Detail 2 3 2 2 4 5 5 2" xfId="28662"/>
    <cellStyle name="RowTitles-Detail 2 3 2 2 4 5 5 2 2" xfId="28663"/>
    <cellStyle name="RowTitles-Detail 2 3 2 2 4 5 6" xfId="28664"/>
    <cellStyle name="RowTitles-Detail 2 3 2 2 4 5 6 2" xfId="28665"/>
    <cellStyle name="RowTitles-Detail 2 3 2 2 4 5 7" xfId="28666"/>
    <cellStyle name="RowTitles-Detail 2 3 2 2 4 6" xfId="28667"/>
    <cellStyle name="RowTitles-Detail 2 3 2 2 4 6 2" xfId="28668"/>
    <cellStyle name="RowTitles-Detail 2 3 2 2 4 6 2 2" xfId="28669"/>
    <cellStyle name="RowTitles-Detail 2 3 2 2 4 6 2 2 2" xfId="28670"/>
    <cellStyle name="RowTitles-Detail 2 3 2 2 4 6 2 2 2 2" xfId="28671"/>
    <cellStyle name="RowTitles-Detail 2 3 2 2 4 6 2 2 3" xfId="28672"/>
    <cellStyle name="RowTitles-Detail 2 3 2 2 4 6 2 3" xfId="28673"/>
    <cellStyle name="RowTitles-Detail 2 3 2 2 4 6 2 3 2" xfId="28674"/>
    <cellStyle name="RowTitles-Detail 2 3 2 2 4 6 2 3 2 2" xfId="28675"/>
    <cellStyle name="RowTitles-Detail 2 3 2 2 4 6 2 4" xfId="28676"/>
    <cellStyle name="RowTitles-Detail 2 3 2 2 4 6 2 4 2" xfId="28677"/>
    <cellStyle name="RowTitles-Detail 2 3 2 2 4 6 2 5" xfId="28678"/>
    <cellStyle name="RowTitles-Detail 2 3 2 2 4 6 3" xfId="28679"/>
    <cellStyle name="RowTitles-Detail 2 3 2 2 4 6 3 2" xfId="28680"/>
    <cellStyle name="RowTitles-Detail 2 3 2 2 4 6 3 2 2" xfId="28681"/>
    <cellStyle name="RowTitles-Detail 2 3 2 2 4 6 3 2 2 2" xfId="28682"/>
    <cellStyle name="RowTitles-Detail 2 3 2 2 4 6 3 2 3" xfId="28683"/>
    <cellStyle name="RowTitles-Detail 2 3 2 2 4 6 3 3" xfId="28684"/>
    <cellStyle name="RowTitles-Detail 2 3 2 2 4 6 3 3 2" xfId="28685"/>
    <cellStyle name="RowTitles-Detail 2 3 2 2 4 6 3 3 2 2" xfId="28686"/>
    <cellStyle name="RowTitles-Detail 2 3 2 2 4 6 3 4" xfId="28687"/>
    <cellStyle name="RowTitles-Detail 2 3 2 2 4 6 3 4 2" xfId="28688"/>
    <cellStyle name="RowTitles-Detail 2 3 2 2 4 6 3 5" xfId="28689"/>
    <cellStyle name="RowTitles-Detail 2 3 2 2 4 6 4" xfId="28690"/>
    <cellStyle name="RowTitles-Detail 2 3 2 2 4 6 4 2" xfId="28691"/>
    <cellStyle name="RowTitles-Detail 2 3 2 2 4 6 4 2 2" xfId="28692"/>
    <cellStyle name="RowTitles-Detail 2 3 2 2 4 6 4 3" xfId="28693"/>
    <cellStyle name="RowTitles-Detail 2 3 2 2 4 6 5" xfId="28694"/>
    <cellStyle name="RowTitles-Detail 2 3 2 2 4 6 5 2" xfId="28695"/>
    <cellStyle name="RowTitles-Detail 2 3 2 2 4 6 5 2 2" xfId="28696"/>
    <cellStyle name="RowTitles-Detail 2 3 2 2 4 6 6" xfId="28697"/>
    <cellStyle name="RowTitles-Detail 2 3 2 2 4 6 6 2" xfId="28698"/>
    <cellStyle name="RowTitles-Detail 2 3 2 2 4 6 7" xfId="28699"/>
    <cellStyle name="RowTitles-Detail 2 3 2 2 4 7" xfId="28700"/>
    <cellStyle name="RowTitles-Detail 2 3 2 2 4 7 2" xfId="28701"/>
    <cellStyle name="RowTitles-Detail 2 3 2 2 4 7 2 2" xfId="28702"/>
    <cellStyle name="RowTitles-Detail 2 3 2 2 4 7 2 2 2" xfId="28703"/>
    <cellStyle name="RowTitles-Detail 2 3 2 2 4 7 2 3" xfId="28704"/>
    <cellStyle name="RowTitles-Detail 2 3 2 2 4 7 3" xfId="28705"/>
    <cellStyle name="RowTitles-Detail 2 3 2 2 4 7 3 2" xfId="28706"/>
    <cellStyle name="RowTitles-Detail 2 3 2 2 4 7 3 2 2" xfId="28707"/>
    <cellStyle name="RowTitles-Detail 2 3 2 2 4 7 4" xfId="28708"/>
    <cellStyle name="RowTitles-Detail 2 3 2 2 4 7 4 2" xfId="28709"/>
    <cellStyle name="RowTitles-Detail 2 3 2 2 4 7 5" xfId="28710"/>
    <cellStyle name="RowTitles-Detail 2 3 2 2 4 8" xfId="28711"/>
    <cellStyle name="RowTitles-Detail 2 3 2 2 4 8 2" xfId="28712"/>
    <cellStyle name="RowTitles-Detail 2 3 2 2 4 9" xfId="28713"/>
    <cellStyle name="RowTitles-Detail 2 3 2 2 4 9 2" xfId="28714"/>
    <cellStyle name="RowTitles-Detail 2 3 2 2 4 9 2 2" xfId="28715"/>
    <cellStyle name="RowTitles-Detail 2 3 2 2 4_STUD aligned by INSTIT" xfId="28716"/>
    <cellStyle name="RowTitles-Detail 2 3 2 2 5" xfId="28717"/>
    <cellStyle name="RowTitles-Detail 2 3 2 2 5 2" xfId="28718"/>
    <cellStyle name="RowTitles-Detail 2 3 2 2 5 2 2" xfId="28719"/>
    <cellStyle name="RowTitles-Detail 2 3 2 2 5 2 2 2" xfId="28720"/>
    <cellStyle name="RowTitles-Detail 2 3 2 2 5 2 2 2 2" xfId="28721"/>
    <cellStyle name="RowTitles-Detail 2 3 2 2 5 2 2 3" xfId="28722"/>
    <cellStyle name="RowTitles-Detail 2 3 2 2 5 2 3" xfId="28723"/>
    <cellStyle name="RowTitles-Detail 2 3 2 2 5 2 3 2" xfId="28724"/>
    <cellStyle name="RowTitles-Detail 2 3 2 2 5 2 3 2 2" xfId="28725"/>
    <cellStyle name="RowTitles-Detail 2 3 2 2 5 2 4" xfId="28726"/>
    <cellStyle name="RowTitles-Detail 2 3 2 2 5 2 4 2" xfId="28727"/>
    <cellStyle name="RowTitles-Detail 2 3 2 2 5 2 5" xfId="28728"/>
    <cellStyle name="RowTitles-Detail 2 3 2 2 5 3" xfId="28729"/>
    <cellStyle name="RowTitles-Detail 2 3 2 2 5 3 2" xfId="28730"/>
    <cellStyle name="RowTitles-Detail 2 3 2 2 5 3 2 2" xfId="28731"/>
    <cellStyle name="RowTitles-Detail 2 3 2 2 5 3 2 2 2" xfId="28732"/>
    <cellStyle name="RowTitles-Detail 2 3 2 2 5 3 2 3" xfId="28733"/>
    <cellStyle name="RowTitles-Detail 2 3 2 2 5 3 3" xfId="28734"/>
    <cellStyle name="RowTitles-Detail 2 3 2 2 5 3 3 2" xfId="28735"/>
    <cellStyle name="RowTitles-Detail 2 3 2 2 5 3 3 2 2" xfId="28736"/>
    <cellStyle name="RowTitles-Detail 2 3 2 2 5 3 4" xfId="28737"/>
    <cellStyle name="RowTitles-Detail 2 3 2 2 5 3 4 2" xfId="28738"/>
    <cellStyle name="RowTitles-Detail 2 3 2 2 5 3 5" xfId="28739"/>
    <cellStyle name="RowTitles-Detail 2 3 2 2 5 4" xfId="28740"/>
    <cellStyle name="RowTitles-Detail 2 3 2 2 5 4 2" xfId="28741"/>
    <cellStyle name="RowTitles-Detail 2 3 2 2 5 5" xfId="28742"/>
    <cellStyle name="RowTitles-Detail 2 3 2 2 5 5 2" xfId="28743"/>
    <cellStyle name="RowTitles-Detail 2 3 2 2 5 5 2 2" xfId="28744"/>
    <cellStyle name="RowTitles-Detail 2 3 2 2 5 5 3" xfId="28745"/>
    <cellStyle name="RowTitles-Detail 2 3 2 2 5 6" xfId="28746"/>
    <cellStyle name="RowTitles-Detail 2 3 2 2 5 6 2" xfId="28747"/>
    <cellStyle name="RowTitles-Detail 2 3 2 2 5 6 2 2" xfId="28748"/>
    <cellStyle name="RowTitles-Detail 2 3 2 2 6" xfId="28749"/>
    <cellStyle name="RowTitles-Detail 2 3 2 2 6 2" xfId="28750"/>
    <cellStyle name="RowTitles-Detail 2 3 2 2 6 2 2" xfId="28751"/>
    <cellStyle name="RowTitles-Detail 2 3 2 2 6 2 2 2" xfId="28752"/>
    <cellStyle name="RowTitles-Detail 2 3 2 2 6 2 2 2 2" xfId="28753"/>
    <cellStyle name="RowTitles-Detail 2 3 2 2 6 2 2 3" xfId="28754"/>
    <cellStyle name="RowTitles-Detail 2 3 2 2 6 2 3" xfId="28755"/>
    <cellStyle name="RowTitles-Detail 2 3 2 2 6 2 3 2" xfId="28756"/>
    <cellStyle name="RowTitles-Detail 2 3 2 2 6 2 3 2 2" xfId="28757"/>
    <cellStyle name="RowTitles-Detail 2 3 2 2 6 2 4" xfId="28758"/>
    <cellStyle name="RowTitles-Detail 2 3 2 2 6 2 4 2" xfId="28759"/>
    <cellStyle name="RowTitles-Detail 2 3 2 2 6 2 5" xfId="28760"/>
    <cellStyle name="RowTitles-Detail 2 3 2 2 6 3" xfId="28761"/>
    <cellStyle name="RowTitles-Detail 2 3 2 2 6 3 2" xfId="28762"/>
    <cellStyle name="RowTitles-Detail 2 3 2 2 6 3 2 2" xfId="28763"/>
    <cellStyle name="RowTitles-Detail 2 3 2 2 6 3 2 2 2" xfId="28764"/>
    <cellStyle name="RowTitles-Detail 2 3 2 2 6 3 2 3" xfId="28765"/>
    <cellStyle name="RowTitles-Detail 2 3 2 2 6 3 3" xfId="28766"/>
    <cellStyle name="RowTitles-Detail 2 3 2 2 6 3 3 2" xfId="28767"/>
    <cellStyle name="RowTitles-Detail 2 3 2 2 6 3 3 2 2" xfId="28768"/>
    <cellStyle name="RowTitles-Detail 2 3 2 2 6 3 4" xfId="28769"/>
    <cellStyle name="RowTitles-Detail 2 3 2 2 6 3 4 2" xfId="28770"/>
    <cellStyle name="RowTitles-Detail 2 3 2 2 6 3 5" xfId="28771"/>
    <cellStyle name="RowTitles-Detail 2 3 2 2 6 4" xfId="28772"/>
    <cellStyle name="RowTitles-Detail 2 3 2 2 6 4 2" xfId="28773"/>
    <cellStyle name="RowTitles-Detail 2 3 2 2 6 5" xfId="28774"/>
    <cellStyle name="RowTitles-Detail 2 3 2 2 6 5 2" xfId="28775"/>
    <cellStyle name="RowTitles-Detail 2 3 2 2 6 5 2 2" xfId="28776"/>
    <cellStyle name="RowTitles-Detail 2 3 2 2 6 6" xfId="28777"/>
    <cellStyle name="RowTitles-Detail 2 3 2 2 6 6 2" xfId="28778"/>
    <cellStyle name="RowTitles-Detail 2 3 2 2 6 7" xfId="28779"/>
    <cellStyle name="RowTitles-Detail 2 3 2 2 7" xfId="28780"/>
    <cellStyle name="RowTitles-Detail 2 3 2 2 7 2" xfId="28781"/>
    <cellStyle name="RowTitles-Detail 2 3 2 2 7 2 2" xfId="28782"/>
    <cellStyle name="RowTitles-Detail 2 3 2 2 7 2 2 2" xfId="28783"/>
    <cellStyle name="RowTitles-Detail 2 3 2 2 7 2 2 2 2" xfId="28784"/>
    <cellStyle name="RowTitles-Detail 2 3 2 2 7 2 2 3" xfId="28785"/>
    <cellStyle name="RowTitles-Detail 2 3 2 2 7 2 3" xfId="28786"/>
    <cellStyle name="RowTitles-Detail 2 3 2 2 7 2 3 2" xfId="28787"/>
    <cellStyle name="RowTitles-Detail 2 3 2 2 7 2 3 2 2" xfId="28788"/>
    <cellStyle name="RowTitles-Detail 2 3 2 2 7 2 4" xfId="28789"/>
    <cellStyle name="RowTitles-Detail 2 3 2 2 7 2 4 2" xfId="28790"/>
    <cellStyle name="RowTitles-Detail 2 3 2 2 7 2 5" xfId="28791"/>
    <cellStyle name="RowTitles-Detail 2 3 2 2 7 3" xfId="28792"/>
    <cellStyle name="RowTitles-Detail 2 3 2 2 7 3 2" xfId="28793"/>
    <cellStyle name="RowTitles-Detail 2 3 2 2 7 3 2 2" xfId="28794"/>
    <cellStyle name="RowTitles-Detail 2 3 2 2 7 3 2 2 2" xfId="28795"/>
    <cellStyle name="RowTitles-Detail 2 3 2 2 7 3 2 3" xfId="28796"/>
    <cellStyle name="RowTitles-Detail 2 3 2 2 7 3 3" xfId="28797"/>
    <cellStyle name="RowTitles-Detail 2 3 2 2 7 3 3 2" xfId="28798"/>
    <cellStyle name="RowTitles-Detail 2 3 2 2 7 3 3 2 2" xfId="28799"/>
    <cellStyle name="RowTitles-Detail 2 3 2 2 7 3 4" xfId="28800"/>
    <cellStyle name="RowTitles-Detail 2 3 2 2 7 3 4 2" xfId="28801"/>
    <cellStyle name="RowTitles-Detail 2 3 2 2 7 3 5" xfId="28802"/>
    <cellStyle name="RowTitles-Detail 2 3 2 2 7 4" xfId="28803"/>
    <cellStyle name="RowTitles-Detail 2 3 2 2 7 4 2" xfId="28804"/>
    <cellStyle name="RowTitles-Detail 2 3 2 2 7 5" xfId="28805"/>
    <cellStyle name="RowTitles-Detail 2 3 2 2 7 5 2" xfId="28806"/>
    <cellStyle name="RowTitles-Detail 2 3 2 2 7 5 2 2" xfId="28807"/>
    <cellStyle name="RowTitles-Detail 2 3 2 2 7 5 3" xfId="28808"/>
    <cellStyle name="RowTitles-Detail 2 3 2 2 7 6" xfId="28809"/>
    <cellStyle name="RowTitles-Detail 2 3 2 2 7 6 2" xfId="28810"/>
    <cellStyle name="RowTitles-Detail 2 3 2 2 7 6 2 2" xfId="28811"/>
    <cellStyle name="RowTitles-Detail 2 3 2 2 7 7" xfId="28812"/>
    <cellStyle name="RowTitles-Detail 2 3 2 2 7 7 2" xfId="28813"/>
    <cellStyle name="RowTitles-Detail 2 3 2 2 7 8" xfId="28814"/>
    <cellStyle name="RowTitles-Detail 2 3 2 2 8" xfId="28815"/>
    <cellStyle name="RowTitles-Detail 2 3 2 2 8 2" xfId="28816"/>
    <cellStyle name="RowTitles-Detail 2 3 2 2 8 2 2" xfId="28817"/>
    <cellStyle name="RowTitles-Detail 2 3 2 2 8 2 2 2" xfId="28818"/>
    <cellStyle name="RowTitles-Detail 2 3 2 2 8 2 2 2 2" xfId="28819"/>
    <cellStyle name="RowTitles-Detail 2 3 2 2 8 2 2 3" xfId="28820"/>
    <cellStyle name="RowTitles-Detail 2 3 2 2 8 2 3" xfId="28821"/>
    <cellStyle name="RowTitles-Detail 2 3 2 2 8 2 3 2" xfId="28822"/>
    <cellStyle name="RowTitles-Detail 2 3 2 2 8 2 3 2 2" xfId="28823"/>
    <cellStyle name="RowTitles-Detail 2 3 2 2 8 2 4" xfId="28824"/>
    <cellStyle name="RowTitles-Detail 2 3 2 2 8 2 4 2" xfId="28825"/>
    <cellStyle name="RowTitles-Detail 2 3 2 2 8 2 5" xfId="28826"/>
    <cellStyle name="RowTitles-Detail 2 3 2 2 8 3" xfId="28827"/>
    <cellStyle name="RowTitles-Detail 2 3 2 2 8 3 2" xfId="28828"/>
    <cellStyle name="RowTitles-Detail 2 3 2 2 8 3 2 2" xfId="28829"/>
    <cellStyle name="RowTitles-Detail 2 3 2 2 8 3 2 2 2" xfId="28830"/>
    <cellStyle name="RowTitles-Detail 2 3 2 2 8 3 2 3" xfId="28831"/>
    <cellStyle name="RowTitles-Detail 2 3 2 2 8 3 3" xfId="28832"/>
    <cellStyle name="RowTitles-Detail 2 3 2 2 8 3 3 2" xfId="28833"/>
    <cellStyle name="RowTitles-Detail 2 3 2 2 8 3 3 2 2" xfId="28834"/>
    <cellStyle name="RowTitles-Detail 2 3 2 2 8 3 4" xfId="28835"/>
    <cellStyle name="RowTitles-Detail 2 3 2 2 8 3 4 2" xfId="28836"/>
    <cellStyle name="RowTitles-Detail 2 3 2 2 8 3 5" xfId="28837"/>
    <cellStyle name="RowTitles-Detail 2 3 2 2 8 4" xfId="28838"/>
    <cellStyle name="RowTitles-Detail 2 3 2 2 8 4 2" xfId="28839"/>
    <cellStyle name="RowTitles-Detail 2 3 2 2 8 4 2 2" xfId="28840"/>
    <cellStyle name="RowTitles-Detail 2 3 2 2 8 4 3" xfId="28841"/>
    <cellStyle name="RowTitles-Detail 2 3 2 2 8 5" xfId="28842"/>
    <cellStyle name="RowTitles-Detail 2 3 2 2 8 5 2" xfId="28843"/>
    <cellStyle name="RowTitles-Detail 2 3 2 2 8 5 2 2" xfId="28844"/>
    <cellStyle name="RowTitles-Detail 2 3 2 2 8 6" xfId="28845"/>
    <cellStyle name="RowTitles-Detail 2 3 2 2 8 6 2" xfId="28846"/>
    <cellStyle name="RowTitles-Detail 2 3 2 2 8 7" xfId="28847"/>
    <cellStyle name="RowTitles-Detail 2 3 2 2 9" xfId="28848"/>
    <cellStyle name="RowTitles-Detail 2 3 2 2 9 2" xfId="28849"/>
    <cellStyle name="RowTitles-Detail 2 3 2 2 9 2 2" xfId="28850"/>
    <cellStyle name="RowTitles-Detail 2 3 2 2 9 2 2 2" xfId="28851"/>
    <cellStyle name="RowTitles-Detail 2 3 2 2 9 2 2 2 2" xfId="28852"/>
    <cellStyle name="RowTitles-Detail 2 3 2 2 9 2 2 3" xfId="28853"/>
    <cellStyle name="RowTitles-Detail 2 3 2 2 9 2 3" xfId="28854"/>
    <cellStyle name="RowTitles-Detail 2 3 2 2 9 2 3 2" xfId="28855"/>
    <cellStyle name="RowTitles-Detail 2 3 2 2 9 2 3 2 2" xfId="28856"/>
    <cellStyle name="RowTitles-Detail 2 3 2 2 9 2 4" xfId="28857"/>
    <cellStyle name="RowTitles-Detail 2 3 2 2 9 2 4 2" xfId="28858"/>
    <cellStyle name="RowTitles-Detail 2 3 2 2 9 2 5" xfId="28859"/>
    <cellStyle name="RowTitles-Detail 2 3 2 2 9 3" xfId="28860"/>
    <cellStyle name="RowTitles-Detail 2 3 2 2 9 3 2" xfId="28861"/>
    <cellStyle name="RowTitles-Detail 2 3 2 2 9 3 2 2" xfId="28862"/>
    <cellStyle name="RowTitles-Detail 2 3 2 2 9 3 2 2 2" xfId="28863"/>
    <cellStyle name="RowTitles-Detail 2 3 2 2 9 3 2 3" xfId="28864"/>
    <cellStyle name="RowTitles-Detail 2 3 2 2 9 3 3" xfId="28865"/>
    <cellStyle name="RowTitles-Detail 2 3 2 2 9 3 3 2" xfId="28866"/>
    <cellStyle name="RowTitles-Detail 2 3 2 2 9 3 3 2 2" xfId="28867"/>
    <cellStyle name="RowTitles-Detail 2 3 2 2 9 3 4" xfId="28868"/>
    <cellStyle name="RowTitles-Detail 2 3 2 2 9 3 4 2" xfId="28869"/>
    <cellStyle name="RowTitles-Detail 2 3 2 2 9 3 5" xfId="28870"/>
    <cellStyle name="RowTitles-Detail 2 3 2 2 9 4" xfId="28871"/>
    <cellStyle name="RowTitles-Detail 2 3 2 2 9 4 2" xfId="28872"/>
    <cellStyle name="RowTitles-Detail 2 3 2 2 9 4 2 2" xfId="28873"/>
    <cellStyle name="RowTitles-Detail 2 3 2 2 9 4 3" xfId="28874"/>
    <cellStyle name="RowTitles-Detail 2 3 2 2 9 5" xfId="28875"/>
    <cellStyle name="RowTitles-Detail 2 3 2 2 9 5 2" xfId="28876"/>
    <cellStyle name="RowTitles-Detail 2 3 2 2 9 5 2 2" xfId="28877"/>
    <cellStyle name="RowTitles-Detail 2 3 2 2 9 6" xfId="28878"/>
    <cellStyle name="RowTitles-Detail 2 3 2 2 9 6 2" xfId="28879"/>
    <cellStyle name="RowTitles-Detail 2 3 2 2 9 7" xfId="28880"/>
    <cellStyle name="RowTitles-Detail 2 3 2 2_STUD aligned by INSTIT" xfId="28881"/>
    <cellStyle name="RowTitles-Detail 2 3 2 3" xfId="28882"/>
    <cellStyle name="RowTitles-Detail 2 3 2 3 2" xfId="28883"/>
    <cellStyle name="RowTitles-Detail 2 3 2 3 2 2" xfId="28884"/>
    <cellStyle name="RowTitles-Detail 2 3 2 3 2 2 2" xfId="28885"/>
    <cellStyle name="RowTitles-Detail 2 3 2 3 2 2 2 2" xfId="28886"/>
    <cellStyle name="RowTitles-Detail 2 3 2 3 2 2 2 2 2" xfId="28887"/>
    <cellStyle name="RowTitles-Detail 2 3 2 3 2 2 2 3" xfId="28888"/>
    <cellStyle name="RowTitles-Detail 2 3 2 3 2 2 3" xfId="28889"/>
    <cellStyle name="RowTitles-Detail 2 3 2 3 2 2 3 2" xfId="28890"/>
    <cellStyle name="RowTitles-Detail 2 3 2 3 2 2 3 2 2" xfId="28891"/>
    <cellStyle name="RowTitles-Detail 2 3 2 3 2 2 4" xfId="28892"/>
    <cellStyle name="RowTitles-Detail 2 3 2 3 2 2 4 2" xfId="28893"/>
    <cellStyle name="RowTitles-Detail 2 3 2 3 2 2 5" xfId="28894"/>
    <cellStyle name="RowTitles-Detail 2 3 2 3 2 3" xfId="28895"/>
    <cellStyle name="RowTitles-Detail 2 3 2 3 2 3 2" xfId="28896"/>
    <cellStyle name="RowTitles-Detail 2 3 2 3 2 3 2 2" xfId="28897"/>
    <cellStyle name="RowTitles-Detail 2 3 2 3 2 3 2 2 2" xfId="28898"/>
    <cellStyle name="RowTitles-Detail 2 3 2 3 2 3 2 3" xfId="28899"/>
    <cellStyle name="RowTitles-Detail 2 3 2 3 2 3 3" xfId="28900"/>
    <cellStyle name="RowTitles-Detail 2 3 2 3 2 3 3 2" xfId="28901"/>
    <cellStyle name="RowTitles-Detail 2 3 2 3 2 3 3 2 2" xfId="28902"/>
    <cellStyle name="RowTitles-Detail 2 3 2 3 2 3 4" xfId="28903"/>
    <cellStyle name="RowTitles-Detail 2 3 2 3 2 3 4 2" xfId="28904"/>
    <cellStyle name="RowTitles-Detail 2 3 2 3 2 3 5" xfId="28905"/>
    <cellStyle name="RowTitles-Detail 2 3 2 3 2 4" xfId="28906"/>
    <cellStyle name="RowTitles-Detail 2 3 2 3 2 4 2" xfId="28907"/>
    <cellStyle name="RowTitles-Detail 2 3 2 3 2 5" xfId="28908"/>
    <cellStyle name="RowTitles-Detail 2 3 2 3 2 5 2" xfId="28909"/>
    <cellStyle name="RowTitles-Detail 2 3 2 3 2 5 2 2" xfId="28910"/>
    <cellStyle name="RowTitles-Detail 2 3 2 3 3" xfId="28911"/>
    <cellStyle name="RowTitles-Detail 2 3 2 3 3 2" xfId="28912"/>
    <cellStyle name="RowTitles-Detail 2 3 2 3 3 2 2" xfId="28913"/>
    <cellStyle name="RowTitles-Detail 2 3 2 3 3 2 2 2" xfId="28914"/>
    <cellStyle name="RowTitles-Detail 2 3 2 3 3 2 2 2 2" xfId="28915"/>
    <cellStyle name="RowTitles-Detail 2 3 2 3 3 2 2 3" xfId="28916"/>
    <cellStyle name="RowTitles-Detail 2 3 2 3 3 2 3" xfId="28917"/>
    <cellStyle name="RowTitles-Detail 2 3 2 3 3 2 3 2" xfId="28918"/>
    <cellStyle name="RowTitles-Detail 2 3 2 3 3 2 3 2 2" xfId="28919"/>
    <cellStyle name="RowTitles-Detail 2 3 2 3 3 2 4" xfId="28920"/>
    <cellStyle name="RowTitles-Detail 2 3 2 3 3 2 4 2" xfId="28921"/>
    <cellStyle name="RowTitles-Detail 2 3 2 3 3 2 5" xfId="28922"/>
    <cellStyle name="RowTitles-Detail 2 3 2 3 3 3" xfId="28923"/>
    <cellStyle name="RowTitles-Detail 2 3 2 3 3 3 2" xfId="28924"/>
    <cellStyle name="RowTitles-Detail 2 3 2 3 3 3 2 2" xfId="28925"/>
    <cellStyle name="RowTitles-Detail 2 3 2 3 3 3 2 2 2" xfId="28926"/>
    <cellStyle name="RowTitles-Detail 2 3 2 3 3 3 2 3" xfId="28927"/>
    <cellStyle name="RowTitles-Detail 2 3 2 3 3 3 3" xfId="28928"/>
    <cellStyle name="RowTitles-Detail 2 3 2 3 3 3 3 2" xfId="28929"/>
    <cellStyle name="RowTitles-Detail 2 3 2 3 3 3 3 2 2" xfId="28930"/>
    <cellStyle name="RowTitles-Detail 2 3 2 3 3 3 4" xfId="28931"/>
    <cellStyle name="RowTitles-Detail 2 3 2 3 3 3 4 2" xfId="28932"/>
    <cellStyle name="RowTitles-Detail 2 3 2 3 3 3 5" xfId="28933"/>
    <cellStyle name="RowTitles-Detail 2 3 2 3 3 4" xfId="28934"/>
    <cellStyle name="RowTitles-Detail 2 3 2 3 3 4 2" xfId="28935"/>
    <cellStyle name="RowTitles-Detail 2 3 2 3 3 5" xfId="28936"/>
    <cellStyle name="RowTitles-Detail 2 3 2 3 3 5 2" xfId="28937"/>
    <cellStyle name="RowTitles-Detail 2 3 2 3 3 5 2 2" xfId="28938"/>
    <cellStyle name="RowTitles-Detail 2 3 2 3 3 5 3" xfId="28939"/>
    <cellStyle name="RowTitles-Detail 2 3 2 3 3 6" xfId="28940"/>
    <cellStyle name="RowTitles-Detail 2 3 2 3 3 6 2" xfId="28941"/>
    <cellStyle name="RowTitles-Detail 2 3 2 3 3 6 2 2" xfId="28942"/>
    <cellStyle name="RowTitles-Detail 2 3 2 3 3 7" xfId="28943"/>
    <cellStyle name="RowTitles-Detail 2 3 2 3 3 7 2" xfId="28944"/>
    <cellStyle name="RowTitles-Detail 2 3 2 3 3 8" xfId="28945"/>
    <cellStyle name="RowTitles-Detail 2 3 2 3 4" xfId="28946"/>
    <cellStyle name="RowTitles-Detail 2 3 2 3 4 2" xfId="28947"/>
    <cellStyle name="RowTitles-Detail 2 3 2 3 4 2 2" xfId="28948"/>
    <cellStyle name="RowTitles-Detail 2 3 2 3 4 2 2 2" xfId="28949"/>
    <cellStyle name="RowTitles-Detail 2 3 2 3 4 2 2 2 2" xfId="28950"/>
    <cellStyle name="RowTitles-Detail 2 3 2 3 4 2 2 3" xfId="28951"/>
    <cellStyle name="RowTitles-Detail 2 3 2 3 4 2 3" xfId="28952"/>
    <cellStyle name="RowTitles-Detail 2 3 2 3 4 2 3 2" xfId="28953"/>
    <cellStyle name="RowTitles-Detail 2 3 2 3 4 2 3 2 2" xfId="28954"/>
    <cellStyle name="RowTitles-Detail 2 3 2 3 4 2 4" xfId="28955"/>
    <cellStyle name="RowTitles-Detail 2 3 2 3 4 2 4 2" xfId="28956"/>
    <cellStyle name="RowTitles-Detail 2 3 2 3 4 2 5" xfId="28957"/>
    <cellStyle name="RowTitles-Detail 2 3 2 3 4 3" xfId="28958"/>
    <cellStyle name="RowTitles-Detail 2 3 2 3 4 3 2" xfId="28959"/>
    <cellStyle name="RowTitles-Detail 2 3 2 3 4 3 2 2" xfId="28960"/>
    <cellStyle name="RowTitles-Detail 2 3 2 3 4 3 2 2 2" xfId="28961"/>
    <cellStyle name="RowTitles-Detail 2 3 2 3 4 3 2 3" xfId="28962"/>
    <cellStyle name="RowTitles-Detail 2 3 2 3 4 3 3" xfId="28963"/>
    <cellStyle name="RowTitles-Detail 2 3 2 3 4 3 3 2" xfId="28964"/>
    <cellStyle name="RowTitles-Detail 2 3 2 3 4 3 3 2 2" xfId="28965"/>
    <cellStyle name="RowTitles-Detail 2 3 2 3 4 3 4" xfId="28966"/>
    <cellStyle name="RowTitles-Detail 2 3 2 3 4 3 4 2" xfId="28967"/>
    <cellStyle name="RowTitles-Detail 2 3 2 3 4 3 5" xfId="28968"/>
    <cellStyle name="RowTitles-Detail 2 3 2 3 4 4" xfId="28969"/>
    <cellStyle name="RowTitles-Detail 2 3 2 3 4 4 2" xfId="28970"/>
    <cellStyle name="RowTitles-Detail 2 3 2 3 4 4 2 2" xfId="28971"/>
    <cellStyle name="RowTitles-Detail 2 3 2 3 4 4 3" xfId="28972"/>
    <cellStyle name="RowTitles-Detail 2 3 2 3 4 5" xfId="28973"/>
    <cellStyle name="RowTitles-Detail 2 3 2 3 4 5 2" xfId="28974"/>
    <cellStyle name="RowTitles-Detail 2 3 2 3 4 5 2 2" xfId="28975"/>
    <cellStyle name="RowTitles-Detail 2 3 2 3 4 6" xfId="28976"/>
    <cellStyle name="RowTitles-Detail 2 3 2 3 4 6 2" xfId="28977"/>
    <cellStyle name="RowTitles-Detail 2 3 2 3 4 7" xfId="28978"/>
    <cellStyle name="RowTitles-Detail 2 3 2 3 5" xfId="28979"/>
    <cellStyle name="RowTitles-Detail 2 3 2 3 5 2" xfId="28980"/>
    <cellStyle name="RowTitles-Detail 2 3 2 3 5 2 2" xfId="28981"/>
    <cellStyle name="RowTitles-Detail 2 3 2 3 5 2 2 2" xfId="28982"/>
    <cellStyle name="RowTitles-Detail 2 3 2 3 5 2 2 2 2" xfId="28983"/>
    <cellStyle name="RowTitles-Detail 2 3 2 3 5 2 2 3" xfId="28984"/>
    <cellStyle name="RowTitles-Detail 2 3 2 3 5 2 3" xfId="28985"/>
    <cellStyle name="RowTitles-Detail 2 3 2 3 5 2 3 2" xfId="28986"/>
    <cellStyle name="RowTitles-Detail 2 3 2 3 5 2 3 2 2" xfId="28987"/>
    <cellStyle name="RowTitles-Detail 2 3 2 3 5 2 4" xfId="28988"/>
    <cellStyle name="RowTitles-Detail 2 3 2 3 5 2 4 2" xfId="28989"/>
    <cellStyle name="RowTitles-Detail 2 3 2 3 5 2 5" xfId="28990"/>
    <cellStyle name="RowTitles-Detail 2 3 2 3 5 3" xfId="28991"/>
    <cellStyle name="RowTitles-Detail 2 3 2 3 5 3 2" xfId="28992"/>
    <cellStyle name="RowTitles-Detail 2 3 2 3 5 3 2 2" xfId="28993"/>
    <cellStyle name="RowTitles-Detail 2 3 2 3 5 3 2 2 2" xfId="28994"/>
    <cellStyle name="RowTitles-Detail 2 3 2 3 5 3 2 3" xfId="28995"/>
    <cellStyle name="RowTitles-Detail 2 3 2 3 5 3 3" xfId="28996"/>
    <cellStyle name="RowTitles-Detail 2 3 2 3 5 3 3 2" xfId="28997"/>
    <cellStyle name="RowTitles-Detail 2 3 2 3 5 3 3 2 2" xfId="28998"/>
    <cellStyle name="RowTitles-Detail 2 3 2 3 5 3 4" xfId="28999"/>
    <cellStyle name="RowTitles-Detail 2 3 2 3 5 3 4 2" xfId="29000"/>
    <cellStyle name="RowTitles-Detail 2 3 2 3 5 3 5" xfId="29001"/>
    <cellStyle name="RowTitles-Detail 2 3 2 3 5 4" xfId="29002"/>
    <cellStyle name="RowTitles-Detail 2 3 2 3 5 4 2" xfId="29003"/>
    <cellStyle name="RowTitles-Detail 2 3 2 3 5 4 2 2" xfId="29004"/>
    <cellStyle name="RowTitles-Detail 2 3 2 3 5 4 3" xfId="29005"/>
    <cellStyle name="RowTitles-Detail 2 3 2 3 5 5" xfId="29006"/>
    <cellStyle name="RowTitles-Detail 2 3 2 3 5 5 2" xfId="29007"/>
    <cellStyle name="RowTitles-Detail 2 3 2 3 5 5 2 2" xfId="29008"/>
    <cellStyle name="RowTitles-Detail 2 3 2 3 5 6" xfId="29009"/>
    <cellStyle name="RowTitles-Detail 2 3 2 3 5 6 2" xfId="29010"/>
    <cellStyle name="RowTitles-Detail 2 3 2 3 5 7" xfId="29011"/>
    <cellStyle name="RowTitles-Detail 2 3 2 3 6" xfId="29012"/>
    <cellStyle name="RowTitles-Detail 2 3 2 3 6 2" xfId="29013"/>
    <cellStyle name="RowTitles-Detail 2 3 2 3 6 2 2" xfId="29014"/>
    <cellStyle name="RowTitles-Detail 2 3 2 3 6 2 2 2" xfId="29015"/>
    <cellStyle name="RowTitles-Detail 2 3 2 3 6 2 2 2 2" xfId="29016"/>
    <cellStyle name="RowTitles-Detail 2 3 2 3 6 2 2 3" xfId="29017"/>
    <cellStyle name="RowTitles-Detail 2 3 2 3 6 2 3" xfId="29018"/>
    <cellStyle name="RowTitles-Detail 2 3 2 3 6 2 3 2" xfId="29019"/>
    <cellStyle name="RowTitles-Detail 2 3 2 3 6 2 3 2 2" xfId="29020"/>
    <cellStyle name="RowTitles-Detail 2 3 2 3 6 2 4" xfId="29021"/>
    <cellStyle name="RowTitles-Detail 2 3 2 3 6 2 4 2" xfId="29022"/>
    <cellStyle name="RowTitles-Detail 2 3 2 3 6 2 5" xfId="29023"/>
    <cellStyle name="RowTitles-Detail 2 3 2 3 6 3" xfId="29024"/>
    <cellStyle name="RowTitles-Detail 2 3 2 3 6 3 2" xfId="29025"/>
    <cellStyle name="RowTitles-Detail 2 3 2 3 6 3 2 2" xfId="29026"/>
    <cellStyle name="RowTitles-Detail 2 3 2 3 6 3 2 2 2" xfId="29027"/>
    <cellStyle name="RowTitles-Detail 2 3 2 3 6 3 2 3" xfId="29028"/>
    <cellStyle name="RowTitles-Detail 2 3 2 3 6 3 3" xfId="29029"/>
    <cellStyle name="RowTitles-Detail 2 3 2 3 6 3 3 2" xfId="29030"/>
    <cellStyle name="RowTitles-Detail 2 3 2 3 6 3 3 2 2" xfId="29031"/>
    <cellStyle name="RowTitles-Detail 2 3 2 3 6 3 4" xfId="29032"/>
    <cellStyle name="RowTitles-Detail 2 3 2 3 6 3 4 2" xfId="29033"/>
    <cellStyle name="RowTitles-Detail 2 3 2 3 6 3 5" xfId="29034"/>
    <cellStyle name="RowTitles-Detail 2 3 2 3 6 4" xfId="29035"/>
    <cellStyle name="RowTitles-Detail 2 3 2 3 6 4 2" xfId="29036"/>
    <cellStyle name="RowTitles-Detail 2 3 2 3 6 4 2 2" xfId="29037"/>
    <cellStyle name="RowTitles-Detail 2 3 2 3 6 4 3" xfId="29038"/>
    <cellStyle name="RowTitles-Detail 2 3 2 3 6 5" xfId="29039"/>
    <cellStyle name="RowTitles-Detail 2 3 2 3 6 5 2" xfId="29040"/>
    <cellStyle name="RowTitles-Detail 2 3 2 3 6 5 2 2" xfId="29041"/>
    <cellStyle name="RowTitles-Detail 2 3 2 3 6 6" xfId="29042"/>
    <cellStyle name="RowTitles-Detail 2 3 2 3 6 6 2" xfId="29043"/>
    <cellStyle name="RowTitles-Detail 2 3 2 3 6 7" xfId="29044"/>
    <cellStyle name="RowTitles-Detail 2 3 2 3 7" xfId="29045"/>
    <cellStyle name="RowTitles-Detail 2 3 2 3 7 2" xfId="29046"/>
    <cellStyle name="RowTitles-Detail 2 3 2 3 7 2 2" xfId="29047"/>
    <cellStyle name="RowTitles-Detail 2 3 2 3 7 2 2 2" xfId="29048"/>
    <cellStyle name="RowTitles-Detail 2 3 2 3 7 2 3" xfId="29049"/>
    <cellStyle name="RowTitles-Detail 2 3 2 3 7 3" xfId="29050"/>
    <cellStyle name="RowTitles-Detail 2 3 2 3 7 3 2" xfId="29051"/>
    <cellStyle name="RowTitles-Detail 2 3 2 3 7 3 2 2" xfId="29052"/>
    <cellStyle name="RowTitles-Detail 2 3 2 3 7 4" xfId="29053"/>
    <cellStyle name="RowTitles-Detail 2 3 2 3 7 4 2" xfId="29054"/>
    <cellStyle name="RowTitles-Detail 2 3 2 3 7 5" xfId="29055"/>
    <cellStyle name="RowTitles-Detail 2 3 2 3 8" xfId="29056"/>
    <cellStyle name="RowTitles-Detail 2 3 2 3 8 2" xfId="29057"/>
    <cellStyle name="RowTitles-Detail 2 3 2 3 9" xfId="29058"/>
    <cellStyle name="RowTitles-Detail 2 3 2 3 9 2" xfId="29059"/>
    <cellStyle name="RowTitles-Detail 2 3 2 3 9 2 2" xfId="29060"/>
    <cellStyle name="RowTitles-Detail 2 3 2 3_STUD aligned by INSTIT" xfId="29061"/>
    <cellStyle name="RowTitles-Detail 2 3 2 4" xfId="29062"/>
    <cellStyle name="RowTitles-Detail 2 3 2 4 2" xfId="29063"/>
    <cellStyle name="RowTitles-Detail 2 3 2 4 2 2" xfId="29064"/>
    <cellStyle name="RowTitles-Detail 2 3 2 4 2 2 2" xfId="29065"/>
    <cellStyle name="RowTitles-Detail 2 3 2 4 2 2 2 2" xfId="29066"/>
    <cellStyle name="RowTitles-Detail 2 3 2 4 2 2 2 2 2" xfId="29067"/>
    <cellStyle name="RowTitles-Detail 2 3 2 4 2 2 2 3" xfId="29068"/>
    <cellStyle name="RowTitles-Detail 2 3 2 4 2 2 3" xfId="29069"/>
    <cellStyle name="RowTitles-Detail 2 3 2 4 2 2 3 2" xfId="29070"/>
    <cellStyle name="RowTitles-Detail 2 3 2 4 2 2 3 2 2" xfId="29071"/>
    <cellStyle name="RowTitles-Detail 2 3 2 4 2 2 4" xfId="29072"/>
    <cellStyle name="RowTitles-Detail 2 3 2 4 2 2 4 2" xfId="29073"/>
    <cellStyle name="RowTitles-Detail 2 3 2 4 2 2 5" xfId="29074"/>
    <cellStyle name="RowTitles-Detail 2 3 2 4 2 3" xfId="29075"/>
    <cellStyle name="RowTitles-Detail 2 3 2 4 2 3 2" xfId="29076"/>
    <cellStyle name="RowTitles-Detail 2 3 2 4 2 3 2 2" xfId="29077"/>
    <cellStyle name="RowTitles-Detail 2 3 2 4 2 3 2 2 2" xfId="29078"/>
    <cellStyle name="RowTitles-Detail 2 3 2 4 2 3 2 3" xfId="29079"/>
    <cellStyle name="RowTitles-Detail 2 3 2 4 2 3 3" xfId="29080"/>
    <cellStyle name="RowTitles-Detail 2 3 2 4 2 3 3 2" xfId="29081"/>
    <cellStyle name="RowTitles-Detail 2 3 2 4 2 3 3 2 2" xfId="29082"/>
    <cellStyle name="RowTitles-Detail 2 3 2 4 2 3 4" xfId="29083"/>
    <cellStyle name="RowTitles-Detail 2 3 2 4 2 3 4 2" xfId="29084"/>
    <cellStyle name="RowTitles-Detail 2 3 2 4 2 3 5" xfId="29085"/>
    <cellStyle name="RowTitles-Detail 2 3 2 4 2 4" xfId="29086"/>
    <cellStyle name="RowTitles-Detail 2 3 2 4 2 4 2" xfId="29087"/>
    <cellStyle name="RowTitles-Detail 2 3 2 4 2 5" xfId="29088"/>
    <cellStyle name="RowTitles-Detail 2 3 2 4 2 5 2" xfId="29089"/>
    <cellStyle name="RowTitles-Detail 2 3 2 4 2 5 2 2" xfId="29090"/>
    <cellStyle name="RowTitles-Detail 2 3 2 4 2 5 3" xfId="29091"/>
    <cellStyle name="RowTitles-Detail 2 3 2 4 2 6" xfId="29092"/>
    <cellStyle name="RowTitles-Detail 2 3 2 4 2 6 2" xfId="29093"/>
    <cellStyle name="RowTitles-Detail 2 3 2 4 2 6 2 2" xfId="29094"/>
    <cellStyle name="RowTitles-Detail 2 3 2 4 2 7" xfId="29095"/>
    <cellStyle name="RowTitles-Detail 2 3 2 4 2 7 2" xfId="29096"/>
    <cellStyle name="RowTitles-Detail 2 3 2 4 2 8" xfId="29097"/>
    <cellStyle name="RowTitles-Detail 2 3 2 4 3" xfId="29098"/>
    <cellStyle name="RowTitles-Detail 2 3 2 4 3 2" xfId="29099"/>
    <cellStyle name="RowTitles-Detail 2 3 2 4 3 2 2" xfId="29100"/>
    <cellStyle name="RowTitles-Detail 2 3 2 4 3 2 2 2" xfId="29101"/>
    <cellStyle name="RowTitles-Detail 2 3 2 4 3 2 2 2 2" xfId="29102"/>
    <cellStyle name="RowTitles-Detail 2 3 2 4 3 2 2 3" xfId="29103"/>
    <cellStyle name="RowTitles-Detail 2 3 2 4 3 2 3" xfId="29104"/>
    <cellStyle name="RowTitles-Detail 2 3 2 4 3 2 3 2" xfId="29105"/>
    <cellStyle name="RowTitles-Detail 2 3 2 4 3 2 3 2 2" xfId="29106"/>
    <cellStyle name="RowTitles-Detail 2 3 2 4 3 2 4" xfId="29107"/>
    <cellStyle name="RowTitles-Detail 2 3 2 4 3 2 4 2" xfId="29108"/>
    <cellStyle name="RowTitles-Detail 2 3 2 4 3 2 5" xfId="29109"/>
    <cellStyle name="RowTitles-Detail 2 3 2 4 3 3" xfId="29110"/>
    <cellStyle name="RowTitles-Detail 2 3 2 4 3 3 2" xfId="29111"/>
    <cellStyle name="RowTitles-Detail 2 3 2 4 3 3 2 2" xfId="29112"/>
    <cellStyle name="RowTitles-Detail 2 3 2 4 3 3 2 2 2" xfId="29113"/>
    <cellStyle name="RowTitles-Detail 2 3 2 4 3 3 2 3" xfId="29114"/>
    <cellStyle name="RowTitles-Detail 2 3 2 4 3 3 3" xfId="29115"/>
    <cellStyle name="RowTitles-Detail 2 3 2 4 3 3 3 2" xfId="29116"/>
    <cellStyle name="RowTitles-Detail 2 3 2 4 3 3 3 2 2" xfId="29117"/>
    <cellStyle name="RowTitles-Detail 2 3 2 4 3 3 4" xfId="29118"/>
    <cellStyle name="RowTitles-Detail 2 3 2 4 3 3 4 2" xfId="29119"/>
    <cellStyle name="RowTitles-Detail 2 3 2 4 3 3 5" xfId="29120"/>
    <cellStyle name="RowTitles-Detail 2 3 2 4 3 4" xfId="29121"/>
    <cellStyle name="RowTitles-Detail 2 3 2 4 3 4 2" xfId="29122"/>
    <cellStyle name="RowTitles-Detail 2 3 2 4 3 5" xfId="29123"/>
    <cellStyle name="RowTitles-Detail 2 3 2 4 3 5 2" xfId="29124"/>
    <cellStyle name="RowTitles-Detail 2 3 2 4 3 5 2 2" xfId="29125"/>
    <cellStyle name="RowTitles-Detail 2 3 2 4 4" xfId="29126"/>
    <cellStyle name="RowTitles-Detail 2 3 2 4 4 2" xfId="29127"/>
    <cellStyle name="RowTitles-Detail 2 3 2 4 4 2 2" xfId="29128"/>
    <cellStyle name="RowTitles-Detail 2 3 2 4 4 2 2 2" xfId="29129"/>
    <cellStyle name="RowTitles-Detail 2 3 2 4 4 2 2 2 2" xfId="29130"/>
    <cellStyle name="RowTitles-Detail 2 3 2 4 4 2 2 3" xfId="29131"/>
    <cellStyle name="RowTitles-Detail 2 3 2 4 4 2 3" xfId="29132"/>
    <cellStyle name="RowTitles-Detail 2 3 2 4 4 2 3 2" xfId="29133"/>
    <cellStyle name="RowTitles-Detail 2 3 2 4 4 2 3 2 2" xfId="29134"/>
    <cellStyle name="RowTitles-Detail 2 3 2 4 4 2 4" xfId="29135"/>
    <cellStyle name="RowTitles-Detail 2 3 2 4 4 2 4 2" xfId="29136"/>
    <cellStyle name="RowTitles-Detail 2 3 2 4 4 2 5" xfId="29137"/>
    <cellStyle name="RowTitles-Detail 2 3 2 4 4 3" xfId="29138"/>
    <cellStyle name="RowTitles-Detail 2 3 2 4 4 3 2" xfId="29139"/>
    <cellStyle name="RowTitles-Detail 2 3 2 4 4 3 2 2" xfId="29140"/>
    <cellStyle name="RowTitles-Detail 2 3 2 4 4 3 2 2 2" xfId="29141"/>
    <cellStyle name="RowTitles-Detail 2 3 2 4 4 3 2 3" xfId="29142"/>
    <cellStyle name="RowTitles-Detail 2 3 2 4 4 3 3" xfId="29143"/>
    <cellStyle name="RowTitles-Detail 2 3 2 4 4 3 3 2" xfId="29144"/>
    <cellStyle name="RowTitles-Detail 2 3 2 4 4 3 3 2 2" xfId="29145"/>
    <cellStyle name="RowTitles-Detail 2 3 2 4 4 3 4" xfId="29146"/>
    <cellStyle name="RowTitles-Detail 2 3 2 4 4 3 4 2" xfId="29147"/>
    <cellStyle name="RowTitles-Detail 2 3 2 4 4 3 5" xfId="29148"/>
    <cellStyle name="RowTitles-Detail 2 3 2 4 4 4" xfId="29149"/>
    <cellStyle name="RowTitles-Detail 2 3 2 4 4 4 2" xfId="29150"/>
    <cellStyle name="RowTitles-Detail 2 3 2 4 4 4 2 2" xfId="29151"/>
    <cellStyle name="RowTitles-Detail 2 3 2 4 4 4 3" xfId="29152"/>
    <cellStyle name="RowTitles-Detail 2 3 2 4 4 5" xfId="29153"/>
    <cellStyle name="RowTitles-Detail 2 3 2 4 4 5 2" xfId="29154"/>
    <cellStyle name="RowTitles-Detail 2 3 2 4 4 5 2 2" xfId="29155"/>
    <cellStyle name="RowTitles-Detail 2 3 2 4 4 6" xfId="29156"/>
    <cellStyle name="RowTitles-Detail 2 3 2 4 4 6 2" xfId="29157"/>
    <cellStyle name="RowTitles-Detail 2 3 2 4 4 7" xfId="29158"/>
    <cellStyle name="RowTitles-Detail 2 3 2 4 5" xfId="29159"/>
    <cellStyle name="RowTitles-Detail 2 3 2 4 5 2" xfId="29160"/>
    <cellStyle name="RowTitles-Detail 2 3 2 4 5 2 2" xfId="29161"/>
    <cellStyle name="RowTitles-Detail 2 3 2 4 5 2 2 2" xfId="29162"/>
    <cellStyle name="RowTitles-Detail 2 3 2 4 5 2 2 2 2" xfId="29163"/>
    <cellStyle name="RowTitles-Detail 2 3 2 4 5 2 2 3" xfId="29164"/>
    <cellStyle name="RowTitles-Detail 2 3 2 4 5 2 3" xfId="29165"/>
    <cellStyle name="RowTitles-Detail 2 3 2 4 5 2 3 2" xfId="29166"/>
    <cellStyle name="RowTitles-Detail 2 3 2 4 5 2 3 2 2" xfId="29167"/>
    <cellStyle name="RowTitles-Detail 2 3 2 4 5 2 4" xfId="29168"/>
    <cellStyle name="RowTitles-Detail 2 3 2 4 5 2 4 2" xfId="29169"/>
    <cellStyle name="RowTitles-Detail 2 3 2 4 5 2 5" xfId="29170"/>
    <cellStyle name="RowTitles-Detail 2 3 2 4 5 3" xfId="29171"/>
    <cellStyle name="RowTitles-Detail 2 3 2 4 5 3 2" xfId="29172"/>
    <cellStyle name="RowTitles-Detail 2 3 2 4 5 3 2 2" xfId="29173"/>
    <cellStyle name="RowTitles-Detail 2 3 2 4 5 3 2 2 2" xfId="29174"/>
    <cellStyle name="RowTitles-Detail 2 3 2 4 5 3 2 3" xfId="29175"/>
    <cellStyle name="RowTitles-Detail 2 3 2 4 5 3 3" xfId="29176"/>
    <cellStyle name="RowTitles-Detail 2 3 2 4 5 3 3 2" xfId="29177"/>
    <cellStyle name="RowTitles-Detail 2 3 2 4 5 3 3 2 2" xfId="29178"/>
    <cellStyle name="RowTitles-Detail 2 3 2 4 5 3 4" xfId="29179"/>
    <cellStyle name="RowTitles-Detail 2 3 2 4 5 3 4 2" xfId="29180"/>
    <cellStyle name="RowTitles-Detail 2 3 2 4 5 3 5" xfId="29181"/>
    <cellStyle name="RowTitles-Detail 2 3 2 4 5 4" xfId="29182"/>
    <cellStyle name="RowTitles-Detail 2 3 2 4 5 4 2" xfId="29183"/>
    <cellStyle name="RowTitles-Detail 2 3 2 4 5 4 2 2" xfId="29184"/>
    <cellStyle name="RowTitles-Detail 2 3 2 4 5 4 3" xfId="29185"/>
    <cellStyle name="RowTitles-Detail 2 3 2 4 5 5" xfId="29186"/>
    <cellStyle name="RowTitles-Detail 2 3 2 4 5 5 2" xfId="29187"/>
    <cellStyle name="RowTitles-Detail 2 3 2 4 5 5 2 2" xfId="29188"/>
    <cellStyle name="RowTitles-Detail 2 3 2 4 5 6" xfId="29189"/>
    <cellStyle name="RowTitles-Detail 2 3 2 4 5 6 2" xfId="29190"/>
    <cellStyle name="RowTitles-Detail 2 3 2 4 5 7" xfId="29191"/>
    <cellStyle name="RowTitles-Detail 2 3 2 4 6" xfId="29192"/>
    <cellStyle name="RowTitles-Detail 2 3 2 4 6 2" xfId="29193"/>
    <cellStyle name="RowTitles-Detail 2 3 2 4 6 2 2" xfId="29194"/>
    <cellStyle name="RowTitles-Detail 2 3 2 4 6 2 2 2" xfId="29195"/>
    <cellStyle name="RowTitles-Detail 2 3 2 4 6 2 2 2 2" xfId="29196"/>
    <cellStyle name="RowTitles-Detail 2 3 2 4 6 2 2 3" xfId="29197"/>
    <cellStyle name="RowTitles-Detail 2 3 2 4 6 2 3" xfId="29198"/>
    <cellStyle name="RowTitles-Detail 2 3 2 4 6 2 3 2" xfId="29199"/>
    <cellStyle name="RowTitles-Detail 2 3 2 4 6 2 3 2 2" xfId="29200"/>
    <cellStyle name="RowTitles-Detail 2 3 2 4 6 2 4" xfId="29201"/>
    <cellStyle name="RowTitles-Detail 2 3 2 4 6 2 4 2" xfId="29202"/>
    <cellStyle name="RowTitles-Detail 2 3 2 4 6 2 5" xfId="29203"/>
    <cellStyle name="RowTitles-Detail 2 3 2 4 6 3" xfId="29204"/>
    <cellStyle name="RowTitles-Detail 2 3 2 4 6 3 2" xfId="29205"/>
    <cellStyle name="RowTitles-Detail 2 3 2 4 6 3 2 2" xfId="29206"/>
    <cellStyle name="RowTitles-Detail 2 3 2 4 6 3 2 2 2" xfId="29207"/>
    <cellStyle name="RowTitles-Detail 2 3 2 4 6 3 2 3" xfId="29208"/>
    <cellStyle name="RowTitles-Detail 2 3 2 4 6 3 3" xfId="29209"/>
    <cellStyle name="RowTitles-Detail 2 3 2 4 6 3 3 2" xfId="29210"/>
    <cellStyle name="RowTitles-Detail 2 3 2 4 6 3 3 2 2" xfId="29211"/>
    <cellStyle name="RowTitles-Detail 2 3 2 4 6 3 4" xfId="29212"/>
    <cellStyle name="RowTitles-Detail 2 3 2 4 6 3 4 2" xfId="29213"/>
    <cellStyle name="RowTitles-Detail 2 3 2 4 6 3 5" xfId="29214"/>
    <cellStyle name="RowTitles-Detail 2 3 2 4 6 4" xfId="29215"/>
    <cellStyle name="RowTitles-Detail 2 3 2 4 6 4 2" xfId="29216"/>
    <cellStyle name="RowTitles-Detail 2 3 2 4 6 4 2 2" xfId="29217"/>
    <cellStyle name="RowTitles-Detail 2 3 2 4 6 4 3" xfId="29218"/>
    <cellStyle name="RowTitles-Detail 2 3 2 4 6 5" xfId="29219"/>
    <cellStyle name="RowTitles-Detail 2 3 2 4 6 5 2" xfId="29220"/>
    <cellStyle name="RowTitles-Detail 2 3 2 4 6 5 2 2" xfId="29221"/>
    <cellStyle name="RowTitles-Detail 2 3 2 4 6 6" xfId="29222"/>
    <cellStyle name="RowTitles-Detail 2 3 2 4 6 6 2" xfId="29223"/>
    <cellStyle name="RowTitles-Detail 2 3 2 4 6 7" xfId="29224"/>
    <cellStyle name="RowTitles-Detail 2 3 2 4 7" xfId="29225"/>
    <cellStyle name="RowTitles-Detail 2 3 2 4 7 2" xfId="29226"/>
    <cellStyle name="RowTitles-Detail 2 3 2 4 7 2 2" xfId="29227"/>
    <cellStyle name="RowTitles-Detail 2 3 2 4 7 2 2 2" xfId="29228"/>
    <cellStyle name="RowTitles-Detail 2 3 2 4 7 2 3" xfId="29229"/>
    <cellStyle name="RowTitles-Detail 2 3 2 4 7 3" xfId="29230"/>
    <cellStyle name="RowTitles-Detail 2 3 2 4 7 3 2" xfId="29231"/>
    <cellStyle name="RowTitles-Detail 2 3 2 4 7 3 2 2" xfId="29232"/>
    <cellStyle name="RowTitles-Detail 2 3 2 4 7 4" xfId="29233"/>
    <cellStyle name="RowTitles-Detail 2 3 2 4 7 4 2" xfId="29234"/>
    <cellStyle name="RowTitles-Detail 2 3 2 4 7 5" xfId="29235"/>
    <cellStyle name="RowTitles-Detail 2 3 2 4 8" xfId="29236"/>
    <cellStyle name="RowTitles-Detail 2 3 2 4 8 2" xfId="29237"/>
    <cellStyle name="RowTitles-Detail 2 3 2 4 8 2 2" xfId="29238"/>
    <cellStyle name="RowTitles-Detail 2 3 2 4 8 2 2 2" xfId="29239"/>
    <cellStyle name="RowTitles-Detail 2 3 2 4 8 2 3" xfId="29240"/>
    <cellStyle name="RowTitles-Detail 2 3 2 4 8 3" xfId="29241"/>
    <cellStyle name="RowTitles-Detail 2 3 2 4 8 3 2" xfId="29242"/>
    <cellStyle name="RowTitles-Detail 2 3 2 4 8 3 2 2" xfId="29243"/>
    <cellStyle name="RowTitles-Detail 2 3 2 4 8 4" xfId="29244"/>
    <cellStyle name="RowTitles-Detail 2 3 2 4 8 4 2" xfId="29245"/>
    <cellStyle name="RowTitles-Detail 2 3 2 4 8 5" xfId="29246"/>
    <cellStyle name="RowTitles-Detail 2 3 2 4 9" xfId="29247"/>
    <cellStyle name="RowTitles-Detail 2 3 2 4 9 2" xfId="29248"/>
    <cellStyle name="RowTitles-Detail 2 3 2 4 9 2 2" xfId="29249"/>
    <cellStyle name="RowTitles-Detail 2 3 2 4_STUD aligned by INSTIT" xfId="29250"/>
    <cellStyle name="RowTitles-Detail 2 3 2 5" xfId="29251"/>
    <cellStyle name="RowTitles-Detail 2 3 2 5 2" xfId="29252"/>
    <cellStyle name="RowTitles-Detail 2 3 2 5 2 2" xfId="29253"/>
    <cellStyle name="RowTitles-Detail 2 3 2 5 2 2 2" xfId="29254"/>
    <cellStyle name="RowTitles-Detail 2 3 2 5 2 2 2 2" xfId="29255"/>
    <cellStyle name="RowTitles-Detail 2 3 2 5 2 2 2 2 2" xfId="29256"/>
    <cellStyle name="RowTitles-Detail 2 3 2 5 2 2 2 3" xfId="29257"/>
    <cellStyle name="RowTitles-Detail 2 3 2 5 2 2 3" xfId="29258"/>
    <cellStyle name="RowTitles-Detail 2 3 2 5 2 2 3 2" xfId="29259"/>
    <cellStyle name="RowTitles-Detail 2 3 2 5 2 2 3 2 2" xfId="29260"/>
    <cellStyle name="RowTitles-Detail 2 3 2 5 2 2 4" xfId="29261"/>
    <cellStyle name="RowTitles-Detail 2 3 2 5 2 2 4 2" xfId="29262"/>
    <cellStyle name="RowTitles-Detail 2 3 2 5 2 2 5" xfId="29263"/>
    <cellStyle name="RowTitles-Detail 2 3 2 5 2 3" xfId="29264"/>
    <cellStyle name="RowTitles-Detail 2 3 2 5 2 3 2" xfId="29265"/>
    <cellStyle name="RowTitles-Detail 2 3 2 5 2 3 2 2" xfId="29266"/>
    <cellStyle name="RowTitles-Detail 2 3 2 5 2 3 2 2 2" xfId="29267"/>
    <cellStyle name="RowTitles-Detail 2 3 2 5 2 3 2 3" xfId="29268"/>
    <cellStyle name="RowTitles-Detail 2 3 2 5 2 3 3" xfId="29269"/>
    <cellStyle name="RowTitles-Detail 2 3 2 5 2 3 3 2" xfId="29270"/>
    <cellStyle name="RowTitles-Detail 2 3 2 5 2 3 3 2 2" xfId="29271"/>
    <cellStyle name="RowTitles-Detail 2 3 2 5 2 3 4" xfId="29272"/>
    <cellStyle name="RowTitles-Detail 2 3 2 5 2 3 4 2" xfId="29273"/>
    <cellStyle name="RowTitles-Detail 2 3 2 5 2 3 5" xfId="29274"/>
    <cellStyle name="RowTitles-Detail 2 3 2 5 2 4" xfId="29275"/>
    <cellStyle name="RowTitles-Detail 2 3 2 5 2 4 2" xfId="29276"/>
    <cellStyle name="RowTitles-Detail 2 3 2 5 2 5" xfId="29277"/>
    <cellStyle name="RowTitles-Detail 2 3 2 5 2 5 2" xfId="29278"/>
    <cellStyle name="RowTitles-Detail 2 3 2 5 2 5 2 2" xfId="29279"/>
    <cellStyle name="RowTitles-Detail 2 3 2 5 2 5 3" xfId="29280"/>
    <cellStyle name="RowTitles-Detail 2 3 2 5 2 6" xfId="29281"/>
    <cellStyle name="RowTitles-Detail 2 3 2 5 2 6 2" xfId="29282"/>
    <cellStyle name="RowTitles-Detail 2 3 2 5 2 6 2 2" xfId="29283"/>
    <cellStyle name="RowTitles-Detail 2 3 2 5 3" xfId="29284"/>
    <cellStyle name="RowTitles-Detail 2 3 2 5 3 2" xfId="29285"/>
    <cellStyle name="RowTitles-Detail 2 3 2 5 3 2 2" xfId="29286"/>
    <cellStyle name="RowTitles-Detail 2 3 2 5 3 2 2 2" xfId="29287"/>
    <cellStyle name="RowTitles-Detail 2 3 2 5 3 2 2 2 2" xfId="29288"/>
    <cellStyle name="RowTitles-Detail 2 3 2 5 3 2 2 3" xfId="29289"/>
    <cellStyle name="RowTitles-Detail 2 3 2 5 3 2 3" xfId="29290"/>
    <cellStyle name="RowTitles-Detail 2 3 2 5 3 2 3 2" xfId="29291"/>
    <cellStyle name="RowTitles-Detail 2 3 2 5 3 2 3 2 2" xfId="29292"/>
    <cellStyle name="RowTitles-Detail 2 3 2 5 3 2 4" xfId="29293"/>
    <cellStyle name="RowTitles-Detail 2 3 2 5 3 2 4 2" xfId="29294"/>
    <cellStyle name="RowTitles-Detail 2 3 2 5 3 2 5" xfId="29295"/>
    <cellStyle name="RowTitles-Detail 2 3 2 5 3 3" xfId="29296"/>
    <cellStyle name="RowTitles-Detail 2 3 2 5 3 3 2" xfId="29297"/>
    <cellStyle name="RowTitles-Detail 2 3 2 5 3 3 2 2" xfId="29298"/>
    <cellStyle name="RowTitles-Detail 2 3 2 5 3 3 2 2 2" xfId="29299"/>
    <cellStyle name="RowTitles-Detail 2 3 2 5 3 3 2 3" xfId="29300"/>
    <cellStyle name="RowTitles-Detail 2 3 2 5 3 3 3" xfId="29301"/>
    <cellStyle name="RowTitles-Detail 2 3 2 5 3 3 3 2" xfId="29302"/>
    <cellStyle name="RowTitles-Detail 2 3 2 5 3 3 3 2 2" xfId="29303"/>
    <cellStyle name="RowTitles-Detail 2 3 2 5 3 3 4" xfId="29304"/>
    <cellStyle name="RowTitles-Detail 2 3 2 5 3 3 4 2" xfId="29305"/>
    <cellStyle name="RowTitles-Detail 2 3 2 5 3 3 5" xfId="29306"/>
    <cellStyle name="RowTitles-Detail 2 3 2 5 3 4" xfId="29307"/>
    <cellStyle name="RowTitles-Detail 2 3 2 5 3 4 2" xfId="29308"/>
    <cellStyle name="RowTitles-Detail 2 3 2 5 3 5" xfId="29309"/>
    <cellStyle name="RowTitles-Detail 2 3 2 5 3 5 2" xfId="29310"/>
    <cellStyle name="RowTitles-Detail 2 3 2 5 3 5 2 2" xfId="29311"/>
    <cellStyle name="RowTitles-Detail 2 3 2 5 3 6" xfId="29312"/>
    <cellStyle name="RowTitles-Detail 2 3 2 5 3 6 2" xfId="29313"/>
    <cellStyle name="RowTitles-Detail 2 3 2 5 3 7" xfId="29314"/>
    <cellStyle name="RowTitles-Detail 2 3 2 5 4" xfId="29315"/>
    <cellStyle name="RowTitles-Detail 2 3 2 5 4 2" xfId="29316"/>
    <cellStyle name="RowTitles-Detail 2 3 2 5 4 2 2" xfId="29317"/>
    <cellStyle name="RowTitles-Detail 2 3 2 5 4 2 2 2" xfId="29318"/>
    <cellStyle name="RowTitles-Detail 2 3 2 5 4 2 2 2 2" xfId="29319"/>
    <cellStyle name="RowTitles-Detail 2 3 2 5 4 2 2 3" xfId="29320"/>
    <cellStyle name="RowTitles-Detail 2 3 2 5 4 2 3" xfId="29321"/>
    <cellStyle name="RowTitles-Detail 2 3 2 5 4 2 3 2" xfId="29322"/>
    <cellStyle name="RowTitles-Detail 2 3 2 5 4 2 3 2 2" xfId="29323"/>
    <cellStyle name="RowTitles-Detail 2 3 2 5 4 2 4" xfId="29324"/>
    <cellStyle name="RowTitles-Detail 2 3 2 5 4 2 4 2" xfId="29325"/>
    <cellStyle name="RowTitles-Detail 2 3 2 5 4 2 5" xfId="29326"/>
    <cellStyle name="RowTitles-Detail 2 3 2 5 4 3" xfId="29327"/>
    <cellStyle name="RowTitles-Detail 2 3 2 5 4 3 2" xfId="29328"/>
    <cellStyle name="RowTitles-Detail 2 3 2 5 4 3 2 2" xfId="29329"/>
    <cellStyle name="RowTitles-Detail 2 3 2 5 4 3 2 2 2" xfId="29330"/>
    <cellStyle name="RowTitles-Detail 2 3 2 5 4 3 2 3" xfId="29331"/>
    <cellStyle name="RowTitles-Detail 2 3 2 5 4 3 3" xfId="29332"/>
    <cellStyle name="RowTitles-Detail 2 3 2 5 4 3 3 2" xfId="29333"/>
    <cellStyle name="RowTitles-Detail 2 3 2 5 4 3 3 2 2" xfId="29334"/>
    <cellStyle name="RowTitles-Detail 2 3 2 5 4 3 4" xfId="29335"/>
    <cellStyle name="RowTitles-Detail 2 3 2 5 4 3 4 2" xfId="29336"/>
    <cellStyle name="RowTitles-Detail 2 3 2 5 4 3 5" xfId="29337"/>
    <cellStyle name="RowTitles-Detail 2 3 2 5 4 4" xfId="29338"/>
    <cellStyle name="RowTitles-Detail 2 3 2 5 4 4 2" xfId="29339"/>
    <cellStyle name="RowTitles-Detail 2 3 2 5 4 5" xfId="29340"/>
    <cellStyle name="RowTitles-Detail 2 3 2 5 4 5 2" xfId="29341"/>
    <cellStyle name="RowTitles-Detail 2 3 2 5 4 5 2 2" xfId="29342"/>
    <cellStyle name="RowTitles-Detail 2 3 2 5 4 5 3" xfId="29343"/>
    <cellStyle name="RowTitles-Detail 2 3 2 5 4 6" xfId="29344"/>
    <cellStyle name="RowTitles-Detail 2 3 2 5 4 6 2" xfId="29345"/>
    <cellStyle name="RowTitles-Detail 2 3 2 5 4 6 2 2" xfId="29346"/>
    <cellStyle name="RowTitles-Detail 2 3 2 5 4 7" xfId="29347"/>
    <cellStyle name="RowTitles-Detail 2 3 2 5 4 7 2" xfId="29348"/>
    <cellStyle name="RowTitles-Detail 2 3 2 5 4 8" xfId="29349"/>
    <cellStyle name="RowTitles-Detail 2 3 2 5 5" xfId="29350"/>
    <cellStyle name="RowTitles-Detail 2 3 2 5 5 2" xfId="29351"/>
    <cellStyle name="RowTitles-Detail 2 3 2 5 5 2 2" xfId="29352"/>
    <cellStyle name="RowTitles-Detail 2 3 2 5 5 2 2 2" xfId="29353"/>
    <cellStyle name="RowTitles-Detail 2 3 2 5 5 2 2 2 2" xfId="29354"/>
    <cellStyle name="RowTitles-Detail 2 3 2 5 5 2 2 3" xfId="29355"/>
    <cellStyle name="RowTitles-Detail 2 3 2 5 5 2 3" xfId="29356"/>
    <cellStyle name="RowTitles-Detail 2 3 2 5 5 2 3 2" xfId="29357"/>
    <cellStyle name="RowTitles-Detail 2 3 2 5 5 2 3 2 2" xfId="29358"/>
    <cellStyle name="RowTitles-Detail 2 3 2 5 5 2 4" xfId="29359"/>
    <cellStyle name="RowTitles-Detail 2 3 2 5 5 2 4 2" xfId="29360"/>
    <cellStyle name="RowTitles-Detail 2 3 2 5 5 2 5" xfId="29361"/>
    <cellStyle name="RowTitles-Detail 2 3 2 5 5 3" xfId="29362"/>
    <cellStyle name="RowTitles-Detail 2 3 2 5 5 3 2" xfId="29363"/>
    <cellStyle name="RowTitles-Detail 2 3 2 5 5 3 2 2" xfId="29364"/>
    <cellStyle name="RowTitles-Detail 2 3 2 5 5 3 2 2 2" xfId="29365"/>
    <cellStyle name="RowTitles-Detail 2 3 2 5 5 3 2 3" xfId="29366"/>
    <cellStyle name="RowTitles-Detail 2 3 2 5 5 3 3" xfId="29367"/>
    <cellStyle name="RowTitles-Detail 2 3 2 5 5 3 3 2" xfId="29368"/>
    <cellStyle name="RowTitles-Detail 2 3 2 5 5 3 3 2 2" xfId="29369"/>
    <cellStyle name="RowTitles-Detail 2 3 2 5 5 3 4" xfId="29370"/>
    <cellStyle name="RowTitles-Detail 2 3 2 5 5 3 4 2" xfId="29371"/>
    <cellStyle name="RowTitles-Detail 2 3 2 5 5 3 5" xfId="29372"/>
    <cellStyle name="RowTitles-Detail 2 3 2 5 5 4" xfId="29373"/>
    <cellStyle name="RowTitles-Detail 2 3 2 5 5 4 2" xfId="29374"/>
    <cellStyle name="RowTitles-Detail 2 3 2 5 5 4 2 2" xfId="29375"/>
    <cellStyle name="RowTitles-Detail 2 3 2 5 5 4 3" xfId="29376"/>
    <cellStyle name="RowTitles-Detail 2 3 2 5 5 5" xfId="29377"/>
    <cellStyle name="RowTitles-Detail 2 3 2 5 5 5 2" xfId="29378"/>
    <cellStyle name="RowTitles-Detail 2 3 2 5 5 5 2 2" xfId="29379"/>
    <cellStyle name="RowTitles-Detail 2 3 2 5 5 6" xfId="29380"/>
    <cellStyle name="RowTitles-Detail 2 3 2 5 5 6 2" xfId="29381"/>
    <cellStyle name="RowTitles-Detail 2 3 2 5 5 7" xfId="29382"/>
    <cellStyle name="RowTitles-Detail 2 3 2 5 6" xfId="29383"/>
    <cellStyle name="RowTitles-Detail 2 3 2 5 6 2" xfId="29384"/>
    <cellStyle name="RowTitles-Detail 2 3 2 5 6 2 2" xfId="29385"/>
    <cellStyle name="RowTitles-Detail 2 3 2 5 6 2 2 2" xfId="29386"/>
    <cellStyle name="RowTitles-Detail 2 3 2 5 6 2 2 2 2" xfId="29387"/>
    <cellStyle name="RowTitles-Detail 2 3 2 5 6 2 2 3" xfId="29388"/>
    <cellStyle name="RowTitles-Detail 2 3 2 5 6 2 3" xfId="29389"/>
    <cellStyle name="RowTitles-Detail 2 3 2 5 6 2 3 2" xfId="29390"/>
    <cellStyle name="RowTitles-Detail 2 3 2 5 6 2 3 2 2" xfId="29391"/>
    <cellStyle name="RowTitles-Detail 2 3 2 5 6 2 4" xfId="29392"/>
    <cellStyle name="RowTitles-Detail 2 3 2 5 6 2 4 2" xfId="29393"/>
    <cellStyle name="RowTitles-Detail 2 3 2 5 6 2 5" xfId="29394"/>
    <cellStyle name="RowTitles-Detail 2 3 2 5 6 3" xfId="29395"/>
    <cellStyle name="RowTitles-Detail 2 3 2 5 6 3 2" xfId="29396"/>
    <cellStyle name="RowTitles-Detail 2 3 2 5 6 3 2 2" xfId="29397"/>
    <cellStyle name="RowTitles-Detail 2 3 2 5 6 3 2 2 2" xfId="29398"/>
    <cellStyle name="RowTitles-Detail 2 3 2 5 6 3 2 3" xfId="29399"/>
    <cellStyle name="RowTitles-Detail 2 3 2 5 6 3 3" xfId="29400"/>
    <cellStyle name="RowTitles-Detail 2 3 2 5 6 3 3 2" xfId="29401"/>
    <cellStyle name="RowTitles-Detail 2 3 2 5 6 3 3 2 2" xfId="29402"/>
    <cellStyle name="RowTitles-Detail 2 3 2 5 6 3 4" xfId="29403"/>
    <cellStyle name="RowTitles-Detail 2 3 2 5 6 3 4 2" xfId="29404"/>
    <cellStyle name="RowTitles-Detail 2 3 2 5 6 3 5" xfId="29405"/>
    <cellStyle name="RowTitles-Detail 2 3 2 5 6 4" xfId="29406"/>
    <cellStyle name="RowTitles-Detail 2 3 2 5 6 4 2" xfId="29407"/>
    <cellStyle name="RowTitles-Detail 2 3 2 5 6 4 2 2" xfId="29408"/>
    <cellStyle name="RowTitles-Detail 2 3 2 5 6 4 3" xfId="29409"/>
    <cellStyle name="RowTitles-Detail 2 3 2 5 6 5" xfId="29410"/>
    <cellStyle name="RowTitles-Detail 2 3 2 5 6 5 2" xfId="29411"/>
    <cellStyle name="RowTitles-Detail 2 3 2 5 6 5 2 2" xfId="29412"/>
    <cellStyle name="RowTitles-Detail 2 3 2 5 6 6" xfId="29413"/>
    <cellStyle name="RowTitles-Detail 2 3 2 5 6 6 2" xfId="29414"/>
    <cellStyle name="RowTitles-Detail 2 3 2 5 6 7" xfId="29415"/>
    <cellStyle name="RowTitles-Detail 2 3 2 5 7" xfId="29416"/>
    <cellStyle name="RowTitles-Detail 2 3 2 5 7 2" xfId="29417"/>
    <cellStyle name="RowTitles-Detail 2 3 2 5 7 2 2" xfId="29418"/>
    <cellStyle name="RowTitles-Detail 2 3 2 5 7 2 2 2" xfId="29419"/>
    <cellStyle name="RowTitles-Detail 2 3 2 5 7 2 3" xfId="29420"/>
    <cellStyle name="RowTitles-Detail 2 3 2 5 7 3" xfId="29421"/>
    <cellStyle name="RowTitles-Detail 2 3 2 5 7 3 2" xfId="29422"/>
    <cellStyle name="RowTitles-Detail 2 3 2 5 7 3 2 2" xfId="29423"/>
    <cellStyle name="RowTitles-Detail 2 3 2 5 7 4" xfId="29424"/>
    <cellStyle name="RowTitles-Detail 2 3 2 5 7 4 2" xfId="29425"/>
    <cellStyle name="RowTitles-Detail 2 3 2 5 7 5" xfId="29426"/>
    <cellStyle name="RowTitles-Detail 2 3 2 5 8" xfId="29427"/>
    <cellStyle name="RowTitles-Detail 2 3 2 5 8 2" xfId="29428"/>
    <cellStyle name="RowTitles-Detail 2 3 2 5 9" xfId="29429"/>
    <cellStyle name="RowTitles-Detail 2 3 2 5 9 2" xfId="29430"/>
    <cellStyle name="RowTitles-Detail 2 3 2 5 9 2 2" xfId="29431"/>
    <cellStyle name="RowTitles-Detail 2 3 2 5_STUD aligned by INSTIT" xfId="29432"/>
    <cellStyle name="RowTitles-Detail 2 3 2 6" xfId="29433"/>
    <cellStyle name="RowTitles-Detail 2 3 2 6 2" xfId="29434"/>
    <cellStyle name="RowTitles-Detail 2 3 2 6 2 2" xfId="29435"/>
    <cellStyle name="RowTitles-Detail 2 3 2 6 2 2 2" xfId="29436"/>
    <cellStyle name="RowTitles-Detail 2 3 2 6 2 2 2 2" xfId="29437"/>
    <cellStyle name="RowTitles-Detail 2 3 2 6 2 2 3" xfId="29438"/>
    <cellStyle name="RowTitles-Detail 2 3 2 6 2 3" xfId="29439"/>
    <cellStyle name="RowTitles-Detail 2 3 2 6 2 3 2" xfId="29440"/>
    <cellStyle name="RowTitles-Detail 2 3 2 6 2 3 2 2" xfId="29441"/>
    <cellStyle name="RowTitles-Detail 2 3 2 6 2 4" xfId="29442"/>
    <cellStyle name="RowTitles-Detail 2 3 2 6 2 4 2" xfId="29443"/>
    <cellStyle name="RowTitles-Detail 2 3 2 6 2 5" xfId="29444"/>
    <cellStyle name="RowTitles-Detail 2 3 2 6 3" xfId="29445"/>
    <cellStyle name="RowTitles-Detail 2 3 2 6 3 2" xfId="29446"/>
    <cellStyle name="RowTitles-Detail 2 3 2 6 3 2 2" xfId="29447"/>
    <cellStyle name="RowTitles-Detail 2 3 2 6 3 2 2 2" xfId="29448"/>
    <cellStyle name="RowTitles-Detail 2 3 2 6 3 2 3" xfId="29449"/>
    <cellStyle name="RowTitles-Detail 2 3 2 6 3 3" xfId="29450"/>
    <cellStyle name="RowTitles-Detail 2 3 2 6 3 3 2" xfId="29451"/>
    <cellStyle name="RowTitles-Detail 2 3 2 6 3 3 2 2" xfId="29452"/>
    <cellStyle name="RowTitles-Detail 2 3 2 6 3 4" xfId="29453"/>
    <cellStyle name="RowTitles-Detail 2 3 2 6 3 4 2" xfId="29454"/>
    <cellStyle name="RowTitles-Detail 2 3 2 6 3 5" xfId="29455"/>
    <cellStyle name="RowTitles-Detail 2 3 2 6 4" xfId="29456"/>
    <cellStyle name="RowTitles-Detail 2 3 2 6 4 2" xfId="29457"/>
    <cellStyle name="RowTitles-Detail 2 3 2 6 5" xfId="29458"/>
    <cellStyle name="RowTitles-Detail 2 3 2 6 5 2" xfId="29459"/>
    <cellStyle name="RowTitles-Detail 2 3 2 6 5 2 2" xfId="29460"/>
    <cellStyle name="RowTitles-Detail 2 3 2 6 5 3" xfId="29461"/>
    <cellStyle name="RowTitles-Detail 2 3 2 6 6" xfId="29462"/>
    <cellStyle name="RowTitles-Detail 2 3 2 6 6 2" xfId="29463"/>
    <cellStyle name="RowTitles-Detail 2 3 2 6 6 2 2" xfId="29464"/>
    <cellStyle name="RowTitles-Detail 2 3 2 7" xfId="29465"/>
    <cellStyle name="RowTitles-Detail 2 3 2 7 2" xfId="29466"/>
    <cellStyle name="RowTitles-Detail 2 3 2 7 2 2" xfId="29467"/>
    <cellStyle name="RowTitles-Detail 2 3 2 7 2 2 2" xfId="29468"/>
    <cellStyle name="RowTitles-Detail 2 3 2 7 2 2 2 2" xfId="29469"/>
    <cellStyle name="RowTitles-Detail 2 3 2 7 2 2 3" xfId="29470"/>
    <cellStyle name="RowTitles-Detail 2 3 2 7 2 3" xfId="29471"/>
    <cellStyle name="RowTitles-Detail 2 3 2 7 2 3 2" xfId="29472"/>
    <cellStyle name="RowTitles-Detail 2 3 2 7 2 3 2 2" xfId="29473"/>
    <cellStyle name="RowTitles-Detail 2 3 2 7 2 4" xfId="29474"/>
    <cellStyle name="RowTitles-Detail 2 3 2 7 2 4 2" xfId="29475"/>
    <cellStyle name="RowTitles-Detail 2 3 2 7 2 5" xfId="29476"/>
    <cellStyle name="RowTitles-Detail 2 3 2 7 3" xfId="29477"/>
    <cellStyle name="RowTitles-Detail 2 3 2 7 3 2" xfId="29478"/>
    <cellStyle name="RowTitles-Detail 2 3 2 7 3 2 2" xfId="29479"/>
    <cellStyle name="RowTitles-Detail 2 3 2 7 3 2 2 2" xfId="29480"/>
    <cellStyle name="RowTitles-Detail 2 3 2 7 3 2 3" xfId="29481"/>
    <cellStyle name="RowTitles-Detail 2 3 2 7 3 3" xfId="29482"/>
    <cellStyle name="RowTitles-Detail 2 3 2 7 3 3 2" xfId="29483"/>
    <cellStyle name="RowTitles-Detail 2 3 2 7 3 3 2 2" xfId="29484"/>
    <cellStyle name="RowTitles-Detail 2 3 2 7 3 4" xfId="29485"/>
    <cellStyle name="RowTitles-Detail 2 3 2 7 3 4 2" xfId="29486"/>
    <cellStyle name="RowTitles-Detail 2 3 2 7 3 5" xfId="29487"/>
    <cellStyle name="RowTitles-Detail 2 3 2 7 4" xfId="29488"/>
    <cellStyle name="RowTitles-Detail 2 3 2 7 4 2" xfId="29489"/>
    <cellStyle name="RowTitles-Detail 2 3 2 7 5" xfId="29490"/>
    <cellStyle name="RowTitles-Detail 2 3 2 7 5 2" xfId="29491"/>
    <cellStyle name="RowTitles-Detail 2 3 2 7 5 2 2" xfId="29492"/>
    <cellStyle name="RowTitles-Detail 2 3 2 7 6" xfId="29493"/>
    <cellStyle name="RowTitles-Detail 2 3 2 7 6 2" xfId="29494"/>
    <cellStyle name="RowTitles-Detail 2 3 2 7 7" xfId="29495"/>
    <cellStyle name="RowTitles-Detail 2 3 2 8" xfId="29496"/>
    <cellStyle name="RowTitles-Detail 2 3 2 8 2" xfId="29497"/>
    <cellStyle name="RowTitles-Detail 2 3 2 8 2 2" xfId="29498"/>
    <cellStyle name="RowTitles-Detail 2 3 2 8 2 2 2" xfId="29499"/>
    <cellStyle name="RowTitles-Detail 2 3 2 8 2 2 2 2" xfId="29500"/>
    <cellStyle name="RowTitles-Detail 2 3 2 8 2 2 3" xfId="29501"/>
    <cellStyle name="RowTitles-Detail 2 3 2 8 2 3" xfId="29502"/>
    <cellStyle name="RowTitles-Detail 2 3 2 8 2 3 2" xfId="29503"/>
    <cellStyle name="RowTitles-Detail 2 3 2 8 2 3 2 2" xfId="29504"/>
    <cellStyle name="RowTitles-Detail 2 3 2 8 2 4" xfId="29505"/>
    <cellStyle name="RowTitles-Detail 2 3 2 8 2 4 2" xfId="29506"/>
    <cellStyle name="RowTitles-Detail 2 3 2 8 2 5" xfId="29507"/>
    <cellStyle name="RowTitles-Detail 2 3 2 8 3" xfId="29508"/>
    <cellStyle name="RowTitles-Detail 2 3 2 8 3 2" xfId="29509"/>
    <cellStyle name="RowTitles-Detail 2 3 2 8 3 2 2" xfId="29510"/>
    <cellStyle name="RowTitles-Detail 2 3 2 8 3 2 2 2" xfId="29511"/>
    <cellStyle name="RowTitles-Detail 2 3 2 8 3 2 3" xfId="29512"/>
    <cellStyle name="RowTitles-Detail 2 3 2 8 3 3" xfId="29513"/>
    <cellStyle name="RowTitles-Detail 2 3 2 8 3 3 2" xfId="29514"/>
    <cellStyle name="RowTitles-Detail 2 3 2 8 3 3 2 2" xfId="29515"/>
    <cellStyle name="RowTitles-Detail 2 3 2 8 3 4" xfId="29516"/>
    <cellStyle name="RowTitles-Detail 2 3 2 8 3 4 2" xfId="29517"/>
    <cellStyle name="RowTitles-Detail 2 3 2 8 3 5" xfId="29518"/>
    <cellStyle name="RowTitles-Detail 2 3 2 8 4" xfId="29519"/>
    <cellStyle name="RowTitles-Detail 2 3 2 8 4 2" xfId="29520"/>
    <cellStyle name="RowTitles-Detail 2 3 2 8 5" xfId="29521"/>
    <cellStyle name="RowTitles-Detail 2 3 2 8 5 2" xfId="29522"/>
    <cellStyle name="RowTitles-Detail 2 3 2 8 5 2 2" xfId="29523"/>
    <cellStyle name="RowTitles-Detail 2 3 2 8 5 3" xfId="29524"/>
    <cellStyle name="RowTitles-Detail 2 3 2 8 6" xfId="29525"/>
    <cellStyle name="RowTitles-Detail 2 3 2 8 6 2" xfId="29526"/>
    <cellStyle name="RowTitles-Detail 2 3 2 8 6 2 2" xfId="29527"/>
    <cellStyle name="RowTitles-Detail 2 3 2 8 7" xfId="29528"/>
    <cellStyle name="RowTitles-Detail 2 3 2 8 7 2" xfId="29529"/>
    <cellStyle name="RowTitles-Detail 2 3 2 8 8" xfId="29530"/>
    <cellStyle name="RowTitles-Detail 2 3 2 9" xfId="29531"/>
    <cellStyle name="RowTitles-Detail 2 3 2 9 2" xfId="29532"/>
    <cellStyle name="RowTitles-Detail 2 3 2 9 2 2" xfId="29533"/>
    <cellStyle name="RowTitles-Detail 2 3 2 9 2 2 2" xfId="29534"/>
    <cellStyle name="RowTitles-Detail 2 3 2 9 2 2 2 2" xfId="29535"/>
    <cellStyle name="RowTitles-Detail 2 3 2 9 2 2 3" xfId="29536"/>
    <cellStyle name="RowTitles-Detail 2 3 2 9 2 3" xfId="29537"/>
    <cellStyle name="RowTitles-Detail 2 3 2 9 2 3 2" xfId="29538"/>
    <cellStyle name="RowTitles-Detail 2 3 2 9 2 3 2 2" xfId="29539"/>
    <cellStyle name="RowTitles-Detail 2 3 2 9 2 4" xfId="29540"/>
    <cellStyle name="RowTitles-Detail 2 3 2 9 2 4 2" xfId="29541"/>
    <cellStyle name="RowTitles-Detail 2 3 2 9 2 5" xfId="29542"/>
    <cellStyle name="RowTitles-Detail 2 3 2 9 3" xfId="29543"/>
    <cellStyle name="RowTitles-Detail 2 3 2 9 3 2" xfId="29544"/>
    <cellStyle name="RowTitles-Detail 2 3 2 9 3 2 2" xfId="29545"/>
    <cellStyle name="RowTitles-Detail 2 3 2 9 3 2 2 2" xfId="29546"/>
    <cellStyle name="RowTitles-Detail 2 3 2 9 3 2 3" xfId="29547"/>
    <cellStyle name="RowTitles-Detail 2 3 2 9 3 3" xfId="29548"/>
    <cellStyle name="RowTitles-Detail 2 3 2 9 3 3 2" xfId="29549"/>
    <cellStyle name="RowTitles-Detail 2 3 2 9 3 3 2 2" xfId="29550"/>
    <cellStyle name="RowTitles-Detail 2 3 2 9 3 4" xfId="29551"/>
    <cellStyle name="RowTitles-Detail 2 3 2 9 3 4 2" xfId="29552"/>
    <cellStyle name="RowTitles-Detail 2 3 2 9 3 5" xfId="29553"/>
    <cellStyle name="RowTitles-Detail 2 3 2 9 4" xfId="29554"/>
    <cellStyle name="RowTitles-Detail 2 3 2 9 4 2" xfId="29555"/>
    <cellStyle name="RowTitles-Detail 2 3 2 9 4 2 2" xfId="29556"/>
    <cellStyle name="RowTitles-Detail 2 3 2 9 4 3" xfId="29557"/>
    <cellStyle name="RowTitles-Detail 2 3 2 9 5" xfId="29558"/>
    <cellStyle name="RowTitles-Detail 2 3 2 9 5 2" xfId="29559"/>
    <cellStyle name="RowTitles-Detail 2 3 2 9 5 2 2" xfId="29560"/>
    <cellStyle name="RowTitles-Detail 2 3 2 9 6" xfId="29561"/>
    <cellStyle name="RowTitles-Detail 2 3 2 9 6 2" xfId="29562"/>
    <cellStyle name="RowTitles-Detail 2 3 2 9 7" xfId="29563"/>
    <cellStyle name="RowTitles-Detail 2 3 2_STUD aligned by INSTIT" xfId="29564"/>
    <cellStyle name="RowTitles-Detail 2 3 3" xfId="29565"/>
    <cellStyle name="RowTitles-Detail 2 3 3 10" xfId="29566"/>
    <cellStyle name="RowTitles-Detail 2 3 3 10 2" xfId="29567"/>
    <cellStyle name="RowTitles-Detail 2 3 3 10 2 2" xfId="29568"/>
    <cellStyle name="RowTitles-Detail 2 3 3 10 2 2 2" xfId="29569"/>
    <cellStyle name="RowTitles-Detail 2 3 3 10 2 3" xfId="29570"/>
    <cellStyle name="RowTitles-Detail 2 3 3 10 3" xfId="29571"/>
    <cellStyle name="RowTitles-Detail 2 3 3 10 3 2" xfId="29572"/>
    <cellStyle name="RowTitles-Detail 2 3 3 10 3 2 2" xfId="29573"/>
    <cellStyle name="RowTitles-Detail 2 3 3 10 4" xfId="29574"/>
    <cellStyle name="RowTitles-Detail 2 3 3 10 4 2" xfId="29575"/>
    <cellStyle name="RowTitles-Detail 2 3 3 10 5" xfId="29576"/>
    <cellStyle name="RowTitles-Detail 2 3 3 11" xfId="29577"/>
    <cellStyle name="RowTitles-Detail 2 3 3 11 2" xfId="29578"/>
    <cellStyle name="RowTitles-Detail 2 3 3 12" xfId="29579"/>
    <cellStyle name="RowTitles-Detail 2 3 3 12 2" xfId="29580"/>
    <cellStyle name="RowTitles-Detail 2 3 3 12 2 2" xfId="29581"/>
    <cellStyle name="RowTitles-Detail 2 3 3 2" xfId="29582"/>
    <cellStyle name="RowTitles-Detail 2 3 3 2 2" xfId="29583"/>
    <cellStyle name="RowTitles-Detail 2 3 3 2 2 2" xfId="29584"/>
    <cellStyle name="RowTitles-Detail 2 3 3 2 2 2 2" xfId="29585"/>
    <cellStyle name="RowTitles-Detail 2 3 3 2 2 2 2 2" xfId="29586"/>
    <cellStyle name="RowTitles-Detail 2 3 3 2 2 2 2 2 2" xfId="29587"/>
    <cellStyle name="RowTitles-Detail 2 3 3 2 2 2 2 3" xfId="29588"/>
    <cellStyle name="RowTitles-Detail 2 3 3 2 2 2 3" xfId="29589"/>
    <cellStyle name="RowTitles-Detail 2 3 3 2 2 2 3 2" xfId="29590"/>
    <cellStyle name="RowTitles-Detail 2 3 3 2 2 2 3 2 2" xfId="29591"/>
    <cellStyle name="RowTitles-Detail 2 3 3 2 2 2 4" xfId="29592"/>
    <cellStyle name="RowTitles-Detail 2 3 3 2 2 2 4 2" xfId="29593"/>
    <cellStyle name="RowTitles-Detail 2 3 3 2 2 2 5" xfId="29594"/>
    <cellStyle name="RowTitles-Detail 2 3 3 2 2 3" xfId="29595"/>
    <cellStyle name="RowTitles-Detail 2 3 3 2 2 3 2" xfId="29596"/>
    <cellStyle name="RowTitles-Detail 2 3 3 2 2 3 2 2" xfId="29597"/>
    <cellStyle name="RowTitles-Detail 2 3 3 2 2 3 2 2 2" xfId="29598"/>
    <cellStyle name="RowTitles-Detail 2 3 3 2 2 3 2 3" xfId="29599"/>
    <cellStyle name="RowTitles-Detail 2 3 3 2 2 3 3" xfId="29600"/>
    <cellStyle name="RowTitles-Detail 2 3 3 2 2 3 3 2" xfId="29601"/>
    <cellStyle name="RowTitles-Detail 2 3 3 2 2 3 3 2 2" xfId="29602"/>
    <cellStyle name="RowTitles-Detail 2 3 3 2 2 3 4" xfId="29603"/>
    <cellStyle name="RowTitles-Detail 2 3 3 2 2 3 4 2" xfId="29604"/>
    <cellStyle name="RowTitles-Detail 2 3 3 2 2 3 5" xfId="29605"/>
    <cellStyle name="RowTitles-Detail 2 3 3 2 2 4" xfId="29606"/>
    <cellStyle name="RowTitles-Detail 2 3 3 2 2 4 2" xfId="29607"/>
    <cellStyle name="RowTitles-Detail 2 3 3 2 2 5" xfId="29608"/>
    <cellStyle name="RowTitles-Detail 2 3 3 2 2 5 2" xfId="29609"/>
    <cellStyle name="RowTitles-Detail 2 3 3 2 2 5 2 2" xfId="29610"/>
    <cellStyle name="RowTitles-Detail 2 3 3 2 3" xfId="29611"/>
    <cellStyle name="RowTitles-Detail 2 3 3 2 3 2" xfId="29612"/>
    <cellStyle name="RowTitles-Detail 2 3 3 2 3 2 2" xfId="29613"/>
    <cellStyle name="RowTitles-Detail 2 3 3 2 3 2 2 2" xfId="29614"/>
    <cellStyle name="RowTitles-Detail 2 3 3 2 3 2 2 2 2" xfId="29615"/>
    <cellStyle name="RowTitles-Detail 2 3 3 2 3 2 2 3" xfId="29616"/>
    <cellStyle name="RowTitles-Detail 2 3 3 2 3 2 3" xfId="29617"/>
    <cellStyle name="RowTitles-Detail 2 3 3 2 3 2 3 2" xfId="29618"/>
    <cellStyle name="RowTitles-Detail 2 3 3 2 3 2 3 2 2" xfId="29619"/>
    <cellStyle name="RowTitles-Detail 2 3 3 2 3 2 4" xfId="29620"/>
    <cellStyle name="RowTitles-Detail 2 3 3 2 3 2 4 2" xfId="29621"/>
    <cellStyle name="RowTitles-Detail 2 3 3 2 3 2 5" xfId="29622"/>
    <cellStyle name="RowTitles-Detail 2 3 3 2 3 3" xfId="29623"/>
    <cellStyle name="RowTitles-Detail 2 3 3 2 3 3 2" xfId="29624"/>
    <cellStyle name="RowTitles-Detail 2 3 3 2 3 3 2 2" xfId="29625"/>
    <cellStyle name="RowTitles-Detail 2 3 3 2 3 3 2 2 2" xfId="29626"/>
    <cellStyle name="RowTitles-Detail 2 3 3 2 3 3 2 3" xfId="29627"/>
    <cellStyle name="RowTitles-Detail 2 3 3 2 3 3 3" xfId="29628"/>
    <cellStyle name="RowTitles-Detail 2 3 3 2 3 3 3 2" xfId="29629"/>
    <cellStyle name="RowTitles-Detail 2 3 3 2 3 3 3 2 2" xfId="29630"/>
    <cellStyle name="RowTitles-Detail 2 3 3 2 3 3 4" xfId="29631"/>
    <cellStyle name="RowTitles-Detail 2 3 3 2 3 3 4 2" xfId="29632"/>
    <cellStyle name="RowTitles-Detail 2 3 3 2 3 3 5" xfId="29633"/>
    <cellStyle name="RowTitles-Detail 2 3 3 2 3 4" xfId="29634"/>
    <cellStyle name="RowTitles-Detail 2 3 3 2 3 4 2" xfId="29635"/>
    <cellStyle name="RowTitles-Detail 2 3 3 2 3 5" xfId="29636"/>
    <cellStyle name="RowTitles-Detail 2 3 3 2 3 5 2" xfId="29637"/>
    <cellStyle name="RowTitles-Detail 2 3 3 2 3 5 2 2" xfId="29638"/>
    <cellStyle name="RowTitles-Detail 2 3 3 2 3 5 3" xfId="29639"/>
    <cellStyle name="RowTitles-Detail 2 3 3 2 3 6" xfId="29640"/>
    <cellStyle name="RowTitles-Detail 2 3 3 2 3 6 2" xfId="29641"/>
    <cellStyle name="RowTitles-Detail 2 3 3 2 3 6 2 2" xfId="29642"/>
    <cellStyle name="RowTitles-Detail 2 3 3 2 3 7" xfId="29643"/>
    <cellStyle name="RowTitles-Detail 2 3 3 2 3 7 2" xfId="29644"/>
    <cellStyle name="RowTitles-Detail 2 3 3 2 3 8" xfId="29645"/>
    <cellStyle name="RowTitles-Detail 2 3 3 2 4" xfId="29646"/>
    <cellStyle name="RowTitles-Detail 2 3 3 2 4 2" xfId="29647"/>
    <cellStyle name="RowTitles-Detail 2 3 3 2 4 2 2" xfId="29648"/>
    <cellStyle name="RowTitles-Detail 2 3 3 2 4 2 2 2" xfId="29649"/>
    <cellStyle name="RowTitles-Detail 2 3 3 2 4 2 2 2 2" xfId="29650"/>
    <cellStyle name="RowTitles-Detail 2 3 3 2 4 2 2 3" xfId="29651"/>
    <cellStyle name="RowTitles-Detail 2 3 3 2 4 2 3" xfId="29652"/>
    <cellStyle name="RowTitles-Detail 2 3 3 2 4 2 3 2" xfId="29653"/>
    <cellStyle name="RowTitles-Detail 2 3 3 2 4 2 3 2 2" xfId="29654"/>
    <cellStyle name="RowTitles-Detail 2 3 3 2 4 2 4" xfId="29655"/>
    <cellStyle name="RowTitles-Detail 2 3 3 2 4 2 4 2" xfId="29656"/>
    <cellStyle name="RowTitles-Detail 2 3 3 2 4 2 5" xfId="29657"/>
    <cellStyle name="RowTitles-Detail 2 3 3 2 4 3" xfId="29658"/>
    <cellStyle name="RowTitles-Detail 2 3 3 2 4 3 2" xfId="29659"/>
    <cellStyle name="RowTitles-Detail 2 3 3 2 4 3 2 2" xfId="29660"/>
    <cellStyle name="RowTitles-Detail 2 3 3 2 4 3 2 2 2" xfId="29661"/>
    <cellStyle name="RowTitles-Detail 2 3 3 2 4 3 2 3" xfId="29662"/>
    <cellStyle name="RowTitles-Detail 2 3 3 2 4 3 3" xfId="29663"/>
    <cellStyle name="RowTitles-Detail 2 3 3 2 4 3 3 2" xfId="29664"/>
    <cellStyle name="RowTitles-Detail 2 3 3 2 4 3 3 2 2" xfId="29665"/>
    <cellStyle name="RowTitles-Detail 2 3 3 2 4 3 4" xfId="29666"/>
    <cellStyle name="RowTitles-Detail 2 3 3 2 4 3 4 2" xfId="29667"/>
    <cellStyle name="RowTitles-Detail 2 3 3 2 4 3 5" xfId="29668"/>
    <cellStyle name="RowTitles-Detail 2 3 3 2 4 4" xfId="29669"/>
    <cellStyle name="RowTitles-Detail 2 3 3 2 4 4 2" xfId="29670"/>
    <cellStyle name="RowTitles-Detail 2 3 3 2 4 4 2 2" xfId="29671"/>
    <cellStyle name="RowTitles-Detail 2 3 3 2 4 4 3" xfId="29672"/>
    <cellStyle name="RowTitles-Detail 2 3 3 2 4 5" xfId="29673"/>
    <cellStyle name="RowTitles-Detail 2 3 3 2 4 5 2" xfId="29674"/>
    <cellStyle name="RowTitles-Detail 2 3 3 2 4 5 2 2" xfId="29675"/>
    <cellStyle name="RowTitles-Detail 2 3 3 2 4 6" xfId="29676"/>
    <cellStyle name="RowTitles-Detail 2 3 3 2 4 6 2" xfId="29677"/>
    <cellStyle name="RowTitles-Detail 2 3 3 2 4 7" xfId="29678"/>
    <cellStyle name="RowTitles-Detail 2 3 3 2 5" xfId="29679"/>
    <cellStyle name="RowTitles-Detail 2 3 3 2 5 2" xfId="29680"/>
    <cellStyle name="RowTitles-Detail 2 3 3 2 5 2 2" xfId="29681"/>
    <cellStyle name="RowTitles-Detail 2 3 3 2 5 2 2 2" xfId="29682"/>
    <cellStyle name="RowTitles-Detail 2 3 3 2 5 2 2 2 2" xfId="29683"/>
    <cellStyle name="RowTitles-Detail 2 3 3 2 5 2 2 3" xfId="29684"/>
    <cellStyle name="RowTitles-Detail 2 3 3 2 5 2 3" xfId="29685"/>
    <cellStyle name="RowTitles-Detail 2 3 3 2 5 2 3 2" xfId="29686"/>
    <cellStyle name="RowTitles-Detail 2 3 3 2 5 2 3 2 2" xfId="29687"/>
    <cellStyle name="RowTitles-Detail 2 3 3 2 5 2 4" xfId="29688"/>
    <cellStyle name="RowTitles-Detail 2 3 3 2 5 2 4 2" xfId="29689"/>
    <cellStyle name="RowTitles-Detail 2 3 3 2 5 2 5" xfId="29690"/>
    <cellStyle name="RowTitles-Detail 2 3 3 2 5 3" xfId="29691"/>
    <cellStyle name="RowTitles-Detail 2 3 3 2 5 3 2" xfId="29692"/>
    <cellStyle name="RowTitles-Detail 2 3 3 2 5 3 2 2" xfId="29693"/>
    <cellStyle name="RowTitles-Detail 2 3 3 2 5 3 2 2 2" xfId="29694"/>
    <cellStyle name="RowTitles-Detail 2 3 3 2 5 3 2 3" xfId="29695"/>
    <cellStyle name="RowTitles-Detail 2 3 3 2 5 3 3" xfId="29696"/>
    <cellStyle name="RowTitles-Detail 2 3 3 2 5 3 3 2" xfId="29697"/>
    <cellStyle name="RowTitles-Detail 2 3 3 2 5 3 3 2 2" xfId="29698"/>
    <cellStyle name="RowTitles-Detail 2 3 3 2 5 3 4" xfId="29699"/>
    <cellStyle name="RowTitles-Detail 2 3 3 2 5 3 4 2" xfId="29700"/>
    <cellStyle name="RowTitles-Detail 2 3 3 2 5 3 5" xfId="29701"/>
    <cellStyle name="RowTitles-Detail 2 3 3 2 5 4" xfId="29702"/>
    <cellStyle name="RowTitles-Detail 2 3 3 2 5 4 2" xfId="29703"/>
    <cellStyle name="RowTitles-Detail 2 3 3 2 5 4 2 2" xfId="29704"/>
    <cellStyle name="RowTitles-Detail 2 3 3 2 5 4 3" xfId="29705"/>
    <cellStyle name="RowTitles-Detail 2 3 3 2 5 5" xfId="29706"/>
    <cellStyle name="RowTitles-Detail 2 3 3 2 5 5 2" xfId="29707"/>
    <cellStyle name="RowTitles-Detail 2 3 3 2 5 5 2 2" xfId="29708"/>
    <cellStyle name="RowTitles-Detail 2 3 3 2 5 6" xfId="29709"/>
    <cellStyle name="RowTitles-Detail 2 3 3 2 5 6 2" xfId="29710"/>
    <cellStyle name="RowTitles-Detail 2 3 3 2 5 7" xfId="29711"/>
    <cellStyle name="RowTitles-Detail 2 3 3 2 6" xfId="29712"/>
    <cellStyle name="RowTitles-Detail 2 3 3 2 6 2" xfId="29713"/>
    <cellStyle name="RowTitles-Detail 2 3 3 2 6 2 2" xfId="29714"/>
    <cellStyle name="RowTitles-Detail 2 3 3 2 6 2 2 2" xfId="29715"/>
    <cellStyle name="RowTitles-Detail 2 3 3 2 6 2 2 2 2" xfId="29716"/>
    <cellStyle name="RowTitles-Detail 2 3 3 2 6 2 2 3" xfId="29717"/>
    <cellStyle name="RowTitles-Detail 2 3 3 2 6 2 3" xfId="29718"/>
    <cellStyle name="RowTitles-Detail 2 3 3 2 6 2 3 2" xfId="29719"/>
    <cellStyle name="RowTitles-Detail 2 3 3 2 6 2 3 2 2" xfId="29720"/>
    <cellStyle name="RowTitles-Detail 2 3 3 2 6 2 4" xfId="29721"/>
    <cellStyle name="RowTitles-Detail 2 3 3 2 6 2 4 2" xfId="29722"/>
    <cellStyle name="RowTitles-Detail 2 3 3 2 6 2 5" xfId="29723"/>
    <cellStyle name="RowTitles-Detail 2 3 3 2 6 3" xfId="29724"/>
    <cellStyle name="RowTitles-Detail 2 3 3 2 6 3 2" xfId="29725"/>
    <cellStyle name="RowTitles-Detail 2 3 3 2 6 3 2 2" xfId="29726"/>
    <cellStyle name="RowTitles-Detail 2 3 3 2 6 3 2 2 2" xfId="29727"/>
    <cellStyle name="RowTitles-Detail 2 3 3 2 6 3 2 3" xfId="29728"/>
    <cellStyle name="RowTitles-Detail 2 3 3 2 6 3 3" xfId="29729"/>
    <cellStyle name="RowTitles-Detail 2 3 3 2 6 3 3 2" xfId="29730"/>
    <cellStyle name="RowTitles-Detail 2 3 3 2 6 3 3 2 2" xfId="29731"/>
    <cellStyle name="RowTitles-Detail 2 3 3 2 6 3 4" xfId="29732"/>
    <cellStyle name="RowTitles-Detail 2 3 3 2 6 3 4 2" xfId="29733"/>
    <cellStyle name="RowTitles-Detail 2 3 3 2 6 3 5" xfId="29734"/>
    <cellStyle name="RowTitles-Detail 2 3 3 2 6 4" xfId="29735"/>
    <cellStyle name="RowTitles-Detail 2 3 3 2 6 4 2" xfId="29736"/>
    <cellStyle name="RowTitles-Detail 2 3 3 2 6 4 2 2" xfId="29737"/>
    <cellStyle name="RowTitles-Detail 2 3 3 2 6 4 3" xfId="29738"/>
    <cellStyle name="RowTitles-Detail 2 3 3 2 6 5" xfId="29739"/>
    <cellStyle name="RowTitles-Detail 2 3 3 2 6 5 2" xfId="29740"/>
    <cellStyle name="RowTitles-Detail 2 3 3 2 6 5 2 2" xfId="29741"/>
    <cellStyle name="RowTitles-Detail 2 3 3 2 6 6" xfId="29742"/>
    <cellStyle name="RowTitles-Detail 2 3 3 2 6 6 2" xfId="29743"/>
    <cellStyle name="RowTitles-Detail 2 3 3 2 6 7" xfId="29744"/>
    <cellStyle name="RowTitles-Detail 2 3 3 2 7" xfId="29745"/>
    <cellStyle name="RowTitles-Detail 2 3 3 2 7 2" xfId="29746"/>
    <cellStyle name="RowTitles-Detail 2 3 3 2 7 2 2" xfId="29747"/>
    <cellStyle name="RowTitles-Detail 2 3 3 2 7 2 2 2" xfId="29748"/>
    <cellStyle name="RowTitles-Detail 2 3 3 2 7 2 3" xfId="29749"/>
    <cellStyle name="RowTitles-Detail 2 3 3 2 7 3" xfId="29750"/>
    <cellStyle name="RowTitles-Detail 2 3 3 2 7 3 2" xfId="29751"/>
    <cellStyle name="RowTitles-Detail 2 3 3 2 7 3 2 2" xfId="29752"/>
    <cellStyle name="RowTitles-Detail 2 3 3 2 7 4" xfId="29753"/>
    <cellStyle name="RowTitles-Detail 2 3 3 2 7 4 2" xfId="29754"/>
    <cellStyle name="RowTitles-Detail 2 3 3 2 7 5" xfId="29755"/>
    <cellStyle name="RowTitles-Detail 2 3 3 2 8" xfId="29756"/>
    <cellStyle name="RowTitles-Detail 2 3 3 2 8 2" xfId="29757"/>
    <cellStyle name="RowTitles-Detail 2 3 3 2 9" xfId="29758"/>
    <cellStyle name="RowTitles-Detail 2 3 3 2 9 2" xfId="29759"/>
    <cellStyle name="RowTitles-Detail 2 3 3 2 9 2 2" xfId="29760"/>
    <cellStyle name="RowTitles-Detail 2 3 3 2_STUD aligned by INSTIT" xfId="29761"/>
    <cellStyle name="RowTitles-Detail 2 3 3 3" xfId="29762"/>
    <cellStyle name="RowTitles-Detail 2 3 3 3 2" xfId="29763"/>
    <cellStyle name="RowTitles-Detail 2 3 3 3 2 2" xfId="29764"/>
    <cellStyle name="RowTitles-Detail 2 3 3 3 2 2 2" xfId="29765"/>
    <cellStyle name="RowTitles-Detail 2 3 3 3 2 2 2 2" xfId="29766"/>
    <cellStyle name="RowTitles-Detail 2 3 3 3 2 2 2 2 2" xfId="29767"/>
    <cellStyle name="RowTitles-Detail 2 3 3 3 2 2 2 3" xfId="29768"/>
    <cellStyle name="RowTitles-Detail 2 3 3 3 2 2 3" xfId="29769"/>
    <cellStyle name="RowTitles-Detail 2 3 3 3 2 2 3 2" xfId="29770"/>
    <cellStyle name="RowTitles-Detail 2 3 3 3 2 2 3 2 2" xfId="29771"/>
    <cellStyle name="RowTitles-Detail 2 3 3 3 2 2 4" xfId="29772"/>
    <cellStyle name="RowTitles-Detail 2 3 3 3 2 2 4 2" xfId="29773"/>
    <cellStyle name="RowTitles-Detail 2 3 3 3 2 2 5" xfId="29774"/>
    <cellStyle name="RowTitles-Detail 2 3 3 3 2 3" xfId="29775"/>
    <cellStyle name="RowTitles-Detail 2 3 3 3 2 3 2" xfId="29776"/>
    <cellStyle name="RowTitles-Detail 2 3 3 3 2 3 2 2" xfId="29777"/>
    <cellStyle name="RowTitles-Detail 2 3 3 3 2 3 2 2 2" xfId="29778"/>
    <cellStyle name="RowTitles-Detail 2 3 3 3 2 3 2 3" xfId="29779"/>
    <cellStyle name="RowTitles-Detail 2 3 3 3 2 3 3" xfId="29780"/>
    <cellStyle name="RowTitles-Detail 2 3 3 3 2 3 3 2" xfId="29781"/>
    <cellStyle name="RowTitles-Detail 2 3 3 3 2 3 3 2 2" xfId="29782"/>
    <cellStyle name="RowTitles-Detail 2 3 3 3 2 3 4" xfId="29783"/>
    <cellStyle name="RowTitles-Detail 2 3 3 3 2 3 4 2" xfId="29784"/>
    <cellStyle name="RowTitles-Detail 2 3 3 3 2 3 5" xfId="29785"/>
    <cellStyle name="RowTitles-Detail 2 3 3 3 2 4" xfId="29786"/>
    <cellStyle name="RowTitles-Detail 2 3 3 3 2 4 2" xfId="29787"/>
    <cellStyle name="RowTitles-Detail 2 3 3 3 2 5" xfId="29788"/>
    <cellStyle name="RowTitles-Detail 2 3 3 3 2 5 2" xfId="29789"/>
    <cellStyle name="RowTitles-Detail 2 3 3 3 2 5 2 2" xfId="29790"/>
    <cellStyle name="RowTitles-Detail 2 3 3 3 2 5 3" xfId="29791"/>
    <cellStyle name="RowTitles-Detail 2 3 3 3 2 6" xfId="29792"/>
    <cellStyle name="RowTitles-Detail 2 3 3 3 2 6 2" xfId="29793"/>
    <cellStyle name="RowTitles-Detail 2 3 3 3 2 6 2 2" xfId="29794"/>
    <cellStyle name="RowTitles-Detail 2 3 3 3 2 7" xfId="29795"/>
    <cellStyle name="RowTitles-Detail 2 3 3 3 2 7 2" xfId="29796"/>
    <cellStyle name="RowTitles-Detail 2 3 3 3 2 8" xfId="29797"/>
    <cellStyle name="RowTitles-Detail 2 3 3 3 3" xfId="29798"/>
    <cellStyle name="RowTitles-Detail 2 3 3 3 3 2" xfId="29799"/>
    <cellStyle name="RowTitles-Detail 2 3 3 3 3 2 2" xfId="29800"/>
    <cellStyle name="RowTitles-Detail 2 3 3 3 3 2 2 2" xfId="29801"/>
    <cellStyle name="RowTitles-Detail 2 3 3 3 3 2 2 2 2" xfId="29802"/>
    <cellStyle name="RowTitles-Detail 2 3 3 3 3 2 2 3" xfId="29803"/>
    <cellStyle name="RowTitles-Detail 2 3 3 3 3 2 3" xfId="29804"/>
    <cellStyle name="RowTitles-Detail 2 3 3 3 3 2 3 2" xfId="29805"/>
    <cellStyle name="RowTitles-Detail 2 3 3 3 3 2 3 2 2" xfId="29806"/>
    <cellStyle name="RowTitles-Detail 2 3 3 3 3 2 4" xfId="29807"/>
    <cellStyle name="RowTitles-Detail 2 3 3 3 3 2 4 2" xfId="29808"/>
    <cellStyle name="RowTitles-Detail 2 3 3 3 3 2 5" xfId="29809"/>
    <cellStyle name="RowTitles-Detail 2 3 3 3 3 3" xfId="29810"/>
    <cellStyle name="RowTitles-Detail 2 3 3 3 3 3 2" xfId="29811"/>
    <cellStyle name="RowTitles-Detail 2 3 3 3 3 3 2 2" xfId="29812"/>
    <cellStyle name="RowTitles-Detail 2 3 3 3 3 3 2 2 2" xfId="29813"/>
    <cellStyle name="RowTitles-Detail 2 3 3 3 3 3 2 3" xfId="29814"/>
    <cellStyle name="RowTitles-Detail 2 3 3 3 3 3 3" xfId="29815"/>
    <cellStyle name="RowTitles-Detail 2 3 3 3 3 3 3 2" xfId="29816"/>
    <cellStyle name="RowTitles-Detail 2 3 3 3 3 3 3 2 2" xfId="29817"/>
    <cellStyle name="RowTitles-Detail 2 3 3 3 3 3 4" xfId="29818"/>
    <cellStyle name="RowTitles-Detail 2 3 3 3 3 3 4 2" xfId="29819"/>
    <cellStyle name="RowTitles-Detail 2 3 3 3 3 3 5" xfId="29820"/>
    <cellStyle name="RowTitles-Detail 2 3 3 3 3 4" xfId="29821"/>
    <cellStyle name="RowTitles-Detail 2 3 3 3 3 4 2" xfId="29822"/>
    <cellStyle name="RowTitles-Detail 2 3 3 3 3 5" xfId="29823"/>
    <cellStyle name="RowTitles-Detail 2 3 3 3 3 5 2" xfId="29824"/>
    <cellStyle name="RowTitles-Detail 2 3 3 3 3 5 2 2" xfId="29825"/>
    <cellStyle name="RowTitles-Detail 2 3 3 3 4" xfId="29826"/>
    <cellStyle name="RowTitles-Detail 2 3 3 3 4 2" xfId="29827"/>
    <cellStyle name="RowTitles-Detail 2 3 3 3 4 2 2" xfId="29828"/>
    <cellStyle name="RowTitles-Detail 2 3 3 3 4 2 2 2" xfId="29829"/>
    <cellStyle name="RowTitles-Detail 2 3 3 3 4 2 2 2 2" xfId="29830"/>
    <cellStyle name="RowTitles-Detail 2 3 3 3 4 2 2 3" xfId="29831"/>
    <cellStyle name="RowTitles-Detail 2 3 3 3 4 2 3" xfId="29832"/>
    <cellStyle name="RowTitles-Detail 2 3 3 3 4 2 3 2" xfId="29833"/>
    <cellStyle name="RowTitles-Detail 2 3 3 3 4 2 3 2 2" xfId="29834"/>
    <cellStyle name="RowTitles-Detail 2 3 3 3 4 2 4" xfId="29835"/>
    <cellStyle name="RowTitles-Detail 2 3 3 3 4 2 4 2" xfId="29836"/>
    <cellStyle name="RowTitles-Detail 2 3 3 3 4 2 5" xfId="29837"/>
    <cellStyle name="RowTitles-Detail 2 3 3 3 4 3" xfId="29838"/>
    <cellStyle name="RowTitles-Detail 2 3 3 3 4 3 2" xfId="29839"/>
    <cellStyle name="RowTitles-Detail 2 3 3 3 4 3 2 2" xfId="29840"/>
    <cellStyle name="RowTitles-Detail 2 3 3 3 4 3 2 2 2" xfId="29841"/>
    <cellStyle name="RowTitles-Detail 2 3 3 3 4 3 2 3" xfId="29842"/>
    <cellStyle name="RowTitles-Detail 2 3 3 3 4 3 3" xfId="29843"/>
    <cellStyle name="RowTitles-Detail 2 3 3 3 4 3 3 2" xfId="29844"/>
    <cellStyle name="RowTitles-Detail 2 3 3 3 4 3 3 2 2" xfId="29845"/>
    <cellStyle name="RowTitles-Detail 2 3 3 3 4 3 4" xfId="29846"/>
    <cellStyle name="RowTitles-Detail 2 3 3 3 4 3 4 2" xfId="29847"/>
    <cellStyle name="RowTitles-Detail 2 3 3 3 4 3 5" xfId="29848"/>
    <cellStyle name="RowTitles-Detail 2 3 3 3 4 4" xfId="29849"/>
    <cellStyle name="RowTitles-Detail 2 3 3 3 4 4 2" xfId="29850"/>
    <cellStyle name="RowTitles-Detail 2 3 3 3 4 4 2 2" xfId="29851"/>
    <cellStyle name="RowTitles-Detail 2 3 3 3 4 4 3" xfId="29852"/>
    <cellStyle name="RowTitles-Detail 2 3 3 3 4 5" xfId="29853"/>
    <cellStyle name="RowTitles-Detail 2 3 3 3 4 5 2" xfId="29854"/>
    <cellStyle name="RowTitles-Detail 2 3 3 3 4 5 2 2" xfId="29855"/>
    <cellStyle name="RowTitles-Detail 2 3 3 3 4 6" xfId="29856"/>
    <cellStyle name="RowTitles-Detail 2 3 3 3 4 6 2" xfId="29857"/>
    <cellStyle name="RowTitles-Detail 2 3 3 3 4 7" xfId="29858"/>
    <cellStyle name="RowTitles-Detail 2 3 3 3 5" xfId="29859"/>
    <cellStyle name="RowTitles-Detail 2 3 3 3 5 2" xfId="29860"/>
    <cellStyle name="RowTitles-Detail 2 3 3 3 5 2 2" xfId="29861"/>
    <cellStyle name="RowTitles-Detail 2 3 3 3 5 2 2 2" xfId="29862"/>
    <cellStyle name="RowTitles-Detail 2 3 3 3 5 2 2 2 2" xfId="29863"/>
    <cellStyle name="RowTitles-Detail 2 3 3 3 5 2 2 3" xfId="29864"/>
    <cellStyle name="RowTitles-Detail 2 3 3 3 5 2 3" xfId="29865"/>
    <cellStyle name="RowTitles-Detail 2 3 3 3 5 2 3 2" xfId="29866"/>
    <cellStyle name="RowTitles-Detail 2 3 3 3 5 2 3 2 2" xfId="29867"/>
    <cellStyle name="RowTitles-Detail 2 3 3 3 5 2 4" xfId="29868"/>
    <cellStyle name="RowTitles-Detail 2 3 3 3 5 2 4 2" xfId="29869"/>
    <cellStyle name="RowTitles-Detail 2 3 3 3 5 2 5" xfId="29870"/>
    <cellStyle name="RowTitles-Detail 2 3 3 3 5 3" xfId="29871"/>
    <cellStyle name="RowTitles-Detail 2 3 3 3 5 3 2" xfId="29872"/>
    <cellStyle name="RowTitles-Detail 2 3 3 3 5 3 2 2" xfId="29873"/>
    <cellStyle name="RowTitles-Detail 2 3 3 3 5 3 2 2 2" xfId="29874"/>
    <cellStyle name="RowTitles-Detail 2 3 3 3 5 3 2 3" xfId="29875"/>
    <cellStyle name="RowTitles-Detail 2 3 3 3 5 3 3" xfId="29876"/>
    <cellStyle name="RowTitles-Detail 2 3 3 3 5 3 3 2" xfId="29877"/>
    <cellStyle name="RowTitles-Detail 2 3 3 3 5 3 3 2 2" xfId="29878"/>
    <cellStyle name="RowTitles-Detail 2 3 3 3 5 3 4" xfId="29879"/>
    <cellStyle name="RowTitles-Detail 2 3 3 3 5 3 4 2" xfId="29880"/>
    <cellStyle name="RowTitles-Detail 2 3 3 3 5 3 5" xfId="29881"/>
    <cellStyle name="RowTitles-Detail 2 3 3 3 5 4" xfId="29882"/>
    <cellStyle name="RowTitles-Detail 2 3 3 3 5 4 2" xfId="29883"/>
    <cellStyle name="RowTitles-Detail 2 3 3 3 5 4 2 2" xfId="29884"/>
    <cellStyle name="RowTitles-Detail 2 3 3 3 5 4 3" xfId="29885"/>
    <cellStyle name="RowTitles-Detail 2 3 3 3 5 5" xfId="29886"/>
    <cellStyle name="RowTitles-Detail 2 3 3 3 5 5 2" xfId="29887"/>
    <cellStyle name="RowTitles-Detail 2 3 3 3 5 5 2 2" xfId="29888"/>
    <cellStyle name="RowTitles-Detail 2 3 3 3 5 6" xfId="29889"/>
    <cellStyle name="RowTitles-Detail 2 3 3 3 5 6 2" xfId="29890"/>
    <cellStyle name="RowTitles-Detail 2 3 3 3 5 7" xfId="29891"/>
    <cellStyle name="RowTitles-Detail 2 3 3 3 6" xfId="29892"/>
    <cellStyle name="RowTitles-Detail 2 3 3 3 6 2" xfId="29893"/>
    <cellStyle name="RowTitles-Detail 2 3 3 3 6 2 2" xfId="29894"/>
    <cellStyle name="RowTitles-Detail 2 3 3 3 6 2 2 2" xfId="29895"/>
    <cellStyle name="RowTitles-Detail 2 3 3 3 6 2 2 2 2" xfId="29896"/>
    <cellStyle name="RowTitles-Detail 2 3 3 3 6 2 2 3" xfId="29897"/>
    <cellStyle name="RowTitles-Detail 2 3 3 3 6 2 3" xfId="29898"/>
    <cellStyle name="RowTitles-Detail 2 3 3 3 6 2 3 2" xfId="29899"/>
    <cellStyle name="RowTitles-Detail 2 3 3 3 6 2 3 2 2" xfId="29900"/>
    <cellStyle name="RowTitles-Detail 2 3 3 3 6 2 4" xfId="29901"/>
    <cellStyle name="RowTitles-Detail 2 3 3 3 6 2 4 2" xfId="29902"/>
    <cellStyle name="RowTitles-Detail 2 3 3 3 6 2 5" xfId="29903"/>
    <cellStyle name="RowTitles-Detail 2 3 3 3 6 3" xfId="29904"/>
    <cellStyle name="RowTitles-Detail 2 3 3 3 6 3 2" xfId="29905"/>
    <cellStyle name="RowTitles-Detail 2 3 3 3 6 3 2 2" xfId="29906"/>
    <cellStyle name="RowTitles-Detail 2 3 3 3 6 3 2 2 2" xfId="29907"/>
    <cellStyle name="RowTitles-Detail 2 3 3 3 6 3 2 3" xfId="29908"/>
    <cellStyle name="RowTitles-Detail 2 3 3 3 6 3 3" xfId="29909"/>
    <cellStyle name="RowTitles-Detail 2 3 3 3 6 3 3 2" xfId="29910"/>
    <cellStyle name="RowTitles-Detail 2 3 3 3 6 3 3 2 2" xfId="29911"/>
    <cellStyle name="RowTitles-Detail 2 3 3 3 6 3 4" xfId="29912"/>
    <cellStyle name="RowTitles-Detail 2 3 3 3 6 3 4 2" xfId="29913"/>
    <cellStyle name="RowTitles-Detail 2 3 3 3 6 3 5" xfId="29914"/>
    <cellStyle name="RowTitles-Detail 2 3 3 3 6 4" xfId="29915"/>
    <cellStyle name="RowTitles-Detail 2 3 3 3 6 4 2" xfId="29916"/>
    <cellStyle name="RowTitles-Detail 2 3 3 3 6 4 2 2" xfId="29917"/>
    <cellStyle name="RowTitles-Detail 2 3 3 3 6 4 3" xfId="29918"/>
    <cellStyle name="RowTitles-Detail 2 3 3 3 6 5" xfId="29919"/>
    <cellStyle name="RowTitles-Detail 2 3 3 3 6 5 2" xfId="29920"/>
    <cellStyle name="RowTitles-Detail 2 3 3 3 6 5 2 2" xfId="29921"/>
    <cellStyle name="RowTitles-Detail 2 3 3 3 6 6" xfId="29922"/>
    <cellStyle name="RowTitles-Detail 2 3 3 3 6 6 2" xfId="29923"/>
    <cellStyle name="RowTitles-Detail 2 3 3 3 6 7" xfId="29924"/>
    <cellStyle name="RowTitles-Detail 2 3 3 3 7" xfId="29925"/>
    <cellStyle name="RowTitles-Detail 2 3 3 3 7 2" xfId="29926"/>
    <cellStyle name="RowTitles-Detail 2 3 3 3 7 2 2" xfId="29927"/>
    <cellStyle name="RowTitles-Detail 2 3 3 3 7 2 2 2" xfId="29928"/>
    <cellStyle name="RowTitles-Detail 2 3 3 3 7 2 3" xfId="29929"/>
    <cellStyle name="RowTitles-Detail 2 3 3 3 7 3" xfId="29930"/>
    <cellStyle name="RowTitles-Detail 2 3 3 3 7 3 2" xfId="29931"/>
    <cellStyle name="RowTitles-Detail 2 3 3 3 7 3 2 2" xfId="29932"/>
    <cellStyle name="RowTitles-Detail 2 3 3 3 7 4" xfId="29933"/>
    <cellStyle name="RowTitles-Detail 2 3 3 3 7 4 2" xfId="29934"/>
    <cellStyle name="RowTitles-Detail 2 3 3 3 7 5" xfId="29935"/>
    <cellStyle name="RowTitles-Detail 2 3 3 3 8" xfId="29936"/>
    <cellStyle name="RowTitles-Detail 2 3 3 3 8 2" xfId="29937"/>
    <cellStyle name="RowTitles-Detail 2 3 3 3 8 2 2" xfId="29938"/>
    <cellStyle name="RowTitles-Detail 2 3 3 3 8 2 2 2" xfId="29939"/>
    <cellStyle name="RowTitles-Detail 2 3 3 3 8 2 3" xfId="29940"/>
    <cellStyle name="RowTitles-Detail 2 3 3 3 8 3" xfId="29941"/>
    <cellStyle name="RowTitles-Detail 2 3 3 3 8 3 2" xfId="29942"/>
    <cellStyle name="RowTitles-Detail 2 3 3 3 8 3 2 2" xfId="29943"/>
    <cellStyle name="RowTitles-Detail 2 3 3 3 8 4" xfId="29944"/>
    <cellStyle name="RowTitles-Detail 2 3 3 3 8 4 2" xfId="29945"/>
    <cellStyle name="RowTitles-Detail 2 3 3 3 8 5" xfId="29946"/>
    <cellStyle name="RowTitles-Detail 2 3 3 3 9" xfId="29947"/>
    <cellStyle name="RowTitles-Detail 2 3 3 3 9 2" xfId="29948"/>
    <cellStyle name="RowTitles-Detail 2 3 3 3 9 2 2" xfId="29949"/>
    <cellStyle name="RowTitles-Detail 2 3 3 3_STUD aligned by INSTIT" xfId="29950"/>
    <cellStyle name="RowTitles-Detail 2 3 3 4" xfId="29951"/>
    <cellStyle name="RowTitles-Detail 2 3 3 4 2" xfId="29952"/>
    <cellStyle name="RowTitles-Detail 2 3 3 4 2 2" xfId="29953"/>
    <cellStyle name="RowTitles-Detail 2 3 3 4 2 2 2" xfId="29954"/>
    <cellStyle name="RowTitles-Detail 2 3 3 4 2 2 2 2" xfId="29955"/>
    <cellStyle name="RowTitles-Detail 2 3 3 4 2 2 2 2 2" xfId="29956"/>
    <cellStyle name="RowTitles-Detail 2 3 3 4 2 2 2 3" xfId="29957"/>
    <cellStyle name="RowTitles-Detail 2 3 3 4 2 2 3" xfId="29958"/>
    <cellStyle name="RowTitles-Detail 2 3 3 4 2 2 3 2" xfId="29959"/>
    <cellStyle name="RowTitles-Detail 2 3 3 4 2 2 3 2 2" xfId="29960"/>
    <cellStyle name="RowTitles-Detail 2 3 3 4 2 2 4" xfId="29961"/>
    <cellStyle name="RowTitles-Detail 2 3 3 4 2 2 4 2" xfId="29962"/>
    <cellStyle name="RowTitles-Detail 2 3 3 4 2 2 5" xfId="29963"/>
    <cellStyle name="RowTitles-Detail 2 3 3 4 2 3" xfId="29964"/>
    <cellStyle name="RowTitles-Detail 2 3 3 4 2 3 2" xfId="29965"/>
    <cellStyle name="RowTitles-Detail 2 3 3 4 2 3 2 2" xfId="29966"/>
    <cellStyle name="RowTitles-Detail 2 3 3 4 2 3 2 2 2" xfId="29967"/>
    <cellStyle name="RowTitles-Detail 2 3 3 4 2 3 2 3" xfId="29968"/>
    <cellStyle name="RowTitles-Detail 2 3 3 4 2 3 3" xfId="29969"/>
    <cellStyle name="RowTitles-Detail 2 3 3 4 2 3 3 2" xfId="29970"/>
    <cellStyle name="RowTitles-Detail 2 3 3 4 2 3 3 2 2" xfId="29971"/>
    <cellStyle name="RowTitles-Detail 2 3 3 4 2 3 4" xfId="29972"/>
    <cellStyle name="RowTitles-Detail 2 3 3 4 2 3 4 2" xfId="29973"/>
    <cellStyle name="RowTitles-Detail 2 3 3 4 2 3 5" xfId="29974"/>
    <cellStyle name="RowTitles-Detail 2 3 3 4 2 4" xfId="29975"/>
    <cellStyle name="RowTitles-Detail 2 3 3 4 2 4 2" xfId="29976"/>
    <cellStyle name="RowTitles-Detail 2 3 3 4 2 5" xfId="29977"/>
    <cellStyle name="RowTitles-Detail 2 3 3 4 2 5 2" xfId="29978"/>
    <cellStyle name="RowTitles-Detail 2 3 3 4 2 5 2 2" xfId="29979"/>
    <cellStyle name="RowTitles-Detail 2 3 3 4 2 5 3" xfId="29980"/>
    <cellStyle name="RowTitles-Detail 2 3 3 4 2 6" xfId="29981"/>
    <cellStyle name="RowTitles-Detail 2 3 3 4 2 6 2" xfId="29982"/>
    <cellStyle name="RowTitles-Detail 2 3 3 4 2 6 2 2" xfId="29983"/>
    <cellStyle name="RowTitles-Detail 2 3 3 4 3" xfId="29984"/>
    <cellStyle name="RowTitles-Detail 2 3 3 4 3 2" xfId="29985"/>
    <cellStyle name="RowTitles-Detail 2 3 3 4 3 2 2" xfId="29986"/>
    <cellStyle name="RowTitles-Detail 2 3 3 4 3 2 2 2" xfId="29987"/>
    <cellStyle name="RowTitles-Detail 2 3 3 4 3 2 2 2 2" xfId="29988"/>
    <cellStyle name="RowTitles-Detail 2 3 3 4 3 2 2 3" xfId="29989"/>
    <cellStyle name="RowTitles-Detail 2 3 3 4 3 2 3" xfId="29990"/>
    <cellStyle name="RowTitles-Detail 2 3 3 4 3 2 3 2" xfId="29991"/>
    <cellStyle name="RowTitles-Detail 2 3 3 4 3 2 3 2 2" xfId="29992"/>
    <cellStyle name="RowTitles-Detail 2 3 3 4 3 2 4" xfId="29993"/>
    <cellStyle name="RowTitles-Detail 2 3 3 4 3 2 4 2" xfId="29994"/>
    <cellStyle name="RowTitles-Detail 2 3 3 4 3 2 5" xfId="29995"/>
    <cellStyle name="RowTitles-Detail 2 3 3 4 3 3" xfId="29996"/>
    <cellStyle name="RowTitles-Detail 2 3 3 4 3 3 2" xfId="29997"/>
    <cellStyle name="RowTitles-Detail 2 3 3 4 3 3 2 2" xfId="29998"/>
    <cellStyle name="RowTitles-Detail 2 3 3 4 3 3 2 2 2" xfId="29999"/>
    <cellStyle name="RowTitles-Detail 2 3 3 4 3 3 2 3" xfId="30000"/>
    <cellStyle name="RowTitles-Detail 2 3 3 4 3 3 3" xfId="30001"/>
    <cellStyle name="RowTitles-Detail 2 3 3 4 3 3 3 2" xfId="30002"/>
    <cellStyle name="RowTitles-Detail 2 3 3 4 3 3 3 2 2" xfId="30003"/>
    <cellStyle name="RowTitles-Detail 2 3 3 4 3 3 4" xfId="30004"/>
    <cellStyle name="RowTitles-Detail 2 3 3 4 3 3 4 2" xfId="30005"/>
    <cellStyle name="RowTitles-Detail 2 3 3 4 3 3 5" xfId="30006"/>
    <cellStyle name="RowTitles-Detail 2 3 3 4 3 4" xfId="30007"/>
    <cellStyle name="RowTitles-Detail 2 3 3 4 3 4 2" xfId="30008"/>
    <cellStyle name="RowTitles-Detail 2 3 3 4 3 5" xfId="30009"/>
    <cellStyle name="RowTitles-Detail 2 3 3 4 3 5 2" xfId="30010"/>
    <cellStyle name="RowTitles-Detail 2 3 3 4 3 5 2 2" xfId="30011"/>
    <cellStyle name="RowTitles-Detail 2 3 3 4 3 6" xfId="30012"/>
    <cellStyle name="RowTitles-Detail 2 3 3 4 3 6 2" xfId="30013"/>
    <cellStyle name="RowTitles-Detail 2 3 3 4 3 7" xfId="30014"/>
    <cellStyle name="RowTitles-Detail 2 3 3 4 4" xfId="30015"/>
    <cellStyle name="RowTitles-Detail 2 3 3 4 4 2" xfId="30016"/>
    <cellStyle name="RowTitles-Detail 2 3 3 4 4 2 2" xfId="30017"/>
    <cellStyle name="RowTitles-Detail 2 3 3 4 4 2 2 2" xfId="30018"/>
    <cellStyle name="RowTitles-Detail 2 3 3 4 4 2 2 2 2" xfId="30019"/>
    <cellStyle name="RowTitles-Detail 2 3 3 4 4 2 2 3" xfId="30020"/>
    <cellStyle name="RowTitles-Detail 2 3 3 4 4 2 3" xfId="30021"/>
    <cellStyle name="RowTitles-Detail 2 3 3 4 4 2 3 2" xfId="30022"/>
    <cellStyle name="RowTitles-Detail 2 3 3 4 4 2 3 2 2" xfId="30023"/>
    <cellStyle name="RowTitles-Detail 2 3 3 4 4 2 4" xfId="30024"/>
    <cellStyle name="RowTitles-Detail 2 3 3 4 4 2 4 2" xfId="30025"/>
    <cellStyle name="RowTitles-Detail 2 3 3 4 4 2 5" xfId="30026"/>
    <cellStyle name="RowTitles-Detail 2 3 3 4 4 3" xfId="30027"/>
    <cellStyle name="RowTitles-Detail 2 3 3 4 4 3 2" xfId="30028"/>
    <cellStyle name="RowTitles-Detail 2 3 3 4 4 3 2 2" xfId="30029"/>
    <cellStyle name="RowTitles-Detail 2 3 3 4 4 3 2 2 2" xfId="30030"/>
    <cellStyle name="RowTitles-Detail 2 3 3 4 4 3 2 3" xfId="30031"/>
    <cellStyle name="RowTitles-Detail 2 3 3 4 4 3 3" xfId="30032"/>
    <cellStyle name="RowTitles-Detail 2 3 3 4 4 3 3 2" xfId="30033"/>
    <cellStyle name="RowTitles-Detail 2 3 3 4 4 3 3 2 2" xfId="30034"/>
    <cellStyle name="RowTitles-Detail 2 3 3 4 4 3 4" xfId="30035"/>
    <cellStyle name="RowTitles-Detail 2 3 3 4 4 3 4 2" xfId="30036"/>
    <cellStyle name="RowTitles-Detail 2 3 3 4 4 3 5" xfId="30037"/>
    <cellStyle name="RowTitles-Detail 2 3 3 4 4 4" xfId="30038"/>
    <cellStyle name="RowTitles-Detail 2 3 3 4 4 4 2" xfId="30039"/>
    <cellStyle name="RowTitles-Detail 2 3 3 4 4 5" xfId="30040"/>
    <cellStyle name="RowTitles-Detail 2 3 3 4 4 5 2" xfId="30041"/>
    <cellStyle name="RowTitles-Detail 2 3 3 4 4 5 2 2" xfId="30042"/>
    <cellStyle name="RowTitles-Detail 2 3 3 4 4 5 3" xfId="30043"/>
    <cellStyle name="RowTitles-Detail 2 3 3 4 4 6" xfId="30044"/>
    <cellStyle name="RowTitles-Detail 2 3 3 4 4 6 2" xfId="30045"/>
    <cellStyle name="RowTitles-Detail 2 3 3 4 4 6 2 2" xfId="30046"/>
    <cellStyle name="RowTitles-Detail 2 3 3 4 4 7" xfId="30047"/>
    <cellStyle name="RowTitles-Detail 2 3 3 4 4 7 2" xfId="30048"/>
    <cellStyle name="RowTitles-Detail 2 3 3 4 4 8" xfId="30049"/>
    <cellStyle name="RowTitles-Detail 2 3 3 4 5" xfId="30050"/>
    <cellStyle name="RowTitles-Detail 2 3 3 4 5 2" xfId="30051"/>
    <cellStyle name="RowTitles-Detail 2 3 3 4 5 2 2" xfId="30052"/>
    <cellStyle name="RowTitles-Detail 2 3 3 4 5 2 2 2" xfId="30053"/>
    <cellStyle name="RowTitles-Detail 2 3 3 4 5 2 2 2 2" xfId="30054"/>
    <cellStyle name="RowTitles-Detail 2 3 3 4 5 2 2 3" xfId="30055"/>
    <cellStyle name="RowTitles-Detail 2 3 3 4 5 2 3" xfId="30056"/>
    <cellStyle name="RowTitles-Detail 2 3 3 4 5 2 3 2" xfId="30057"/>
    <cellStyle name="RowTitles-Detail 2 3 3 4 5 2 3 2 2" xfId="30058"/>
    <cellStyle name="RowTitles-Detail 2 3 3 4 5 2 4" xfId="30059"/>
    <cellStyle name="RowTitles-Detail 2 3 3 4 5 2 4 2" xfId="30060"/>
    <cellStyle name="RowTitles-Detail 2 3 3 4 5 2 5" xfId="30061"/>
    <cellStyle name="RowTitles-Detail 2 3 3 4 5 3" xfId="30062"/>
    <cellStyle name="RowTitles-Detail 2 3 3 4 5 3 2" xfId="30063"/>
    <cellStyle name="RowTitles-Detail 2 3 3 4 5 3 2 2" xfId="30064"/>
    <cellStyle name="RowTitles-Detail 2 3 3 4 5 3 2 2 2" xfId="30065"/>
    <cellStyle name="RowTitles-Detail 2 3 3 4 5 3 2 3" xfId="30066"/>
    <cellStyle name="RowTitles-Detail 2 3 3 4 5 3 3" xfId="30067"/>
    <cellStyle name="RowTitles-Detail 2 3 3 4 5 3 3 2" xfId="30068"/>
    <cellStyle name="RowTitles-Detail 2 3 3 4 5 3 3 2 2" xfId="30069"/>
    <cellStyle name="RowTitles-Detail 2 3 3 4 5 3 4" xfId="30070"/>
    <cellStyle name="RowTitles-Detail 2 3 3 4 5 3 4 2" xfId="30071"/>
    <cellStyle name="RowTitles-Detail 2 3 3 4 5 3 5" xfId="30072"/>
    <cellStyle name="RowTitles-Detail 2 3 3 4 5 4" xfId="30073"/>
    <cellStyle name="RowTitles-Detail 2 3 3 4 5 4 2" xfId="30074"/>
    <cellStyle name="RowTitles-Detail 2 3 3 4 5 4 2 2" xfId="30075"/>
    <cellStyle name="RowTitles-Detail 2 3 3 4 5 4 3" xfId="30076"/>
    <cellStyle name="RowTitles-Detail 2 3 3 4 5 5" xfId="30077"/>
    <cellStyle name="RowTitles-Detail 2 3 3 4 5 5 2" xfId="30078"/>
    <cellStyle name="RowTitles-Detail 2 3 3 4 5 5 2 2" xfId="30079"/>
    <cellStyle name="RowTitles-Detail 2 3 3 4 5 6" xfId="30080"/>
    <cellStyle name="RowTitles-Detail 2 3 3 4 5 6 2" xfId="30081"/>
    <cellStyle name="RowTitles-Detail 2 3 3 4 5 7" xfId="30082"/>
    <cellStyle name="RowTitles-Detail 2 3 3 4 6" xfId="30083"/>
    <cellStyle name="RowTitles-Detail 2 3 3 4 6 2" xfId="30084"/>
    <cellStyle name="RowTitles-Detail 2 3 3 4 6 2 2" xfId="30085"/>
    <cellStyle name="RowTitles-Detail 2 3 3 4 6 2 2 2" xfId="30086"/>
    <cellStyle name="RowTitles-Detail 2 3 3 4 6 2 2 2 2" xfId="30087"/>
    <cellStyle name="RowTitles-Detail 2 3 3 4 6 2 2 3" xfId="30088"/>
    <cellStyle name="RowTitles-Detail 2 3 3 4 6 2 3" xfId="30089"/>
    <cellStyle name="RowTitles-Detail 2 3 3 4 6 2 3 2" xfId="30090"/>
    <cellStyle name="RowTitles-Detail 2 3 3 4 6 2 3 2 2" xfId="30091"/>
    <cellStyle name="RowTitles-Detail 2 3 3 4 6 2 4" xfId="30092"/>
    <cellStyle name="RowTitles-Detail 2 3 3 4 6 2 4 2" xfId="30093"/>
    <cellStyle name="RowTitles-Detail 2 3 3 4 6 2 5" xfId="30094"/>
    <cellStyle name="RowTitles-Detail 2 3 3 4 6 3" xfId="30095"/>
    <cellStyle name="RowTitles-Detail 2 3 3 4 6 3 2" xfId="30096"/>
    <cellStyle name="RowTitles-Detail 2 3 3 4 6 3 2 2" xfId="30097"/>
    <cellStyle name="RowTitles-Detail 2 3 3 4 6 3 2 2 2" xfId="30098"/>
    <cellStyle name="RowTitles-Detail 2 3 3 4 6 3 2 3" xfId="30099"/>
    <cellStyle name="RowTitles-Detail 2 3 3 4 6 3 3" xfId="30100"/>
    <cellStyle name="RowTitles-Detail 2 3 3 4 6 3 3 2" xfId="30101"/>
    <cellStyle name="RowTitles-Detail 2 3 3 4 6 3 3 2 2" xfId="30102"/>
    <cellStyle name="RowTitles-Detail 2 3 3 4 6 3 4" xfId="30103"/>
    <cellStyle name="RowTitles-Detail 2 3 3 4 6 3 4 2" xfId="30104"/>
    <cellStyle name="RowTitles-Detail 2 3 3 4 6 3 5" xfId="30105"/>
    <cellStyle name="RowTitles-Detail 2 3 3 4 6 4" xfId="30106"/>
    <cellStyle name="RowTitles-Detail 2 3 3 4 6 4 2" xfId="30107"/>
    <cellStyle name="RowTitles-Detail 2 3 3 4 6 4 2 2" xfId="30108"/>
    <cellStyle name="RowTitles-Detail 2 3 3 4 6 4 3" xfId="30109"/>
    <cellStyle name="RowTitles-Detail 2 3 3 4 6 5" xfId="30110"/>
    <cellStyle name="RowTitles-Detail 2 3 3 4 6 5 2" xfId="30111"/>
    <cellStyle name="RowTitles-Detail 2 3 3 4 6 5 2 2" xfId="30112"/>
    <cellStyle name="RowTitles-Detail 2 3 3 4 6 6" xfId="30113"/>
    <cellStyle name="RowTitles-Detail 2 3 3 4 6 6 2" xfId="30114"/>
    <cellStyle name="RowTitles-Detail 2 3 3 4 6 7" xfId="30115"/>
    <cellStyle name="RowTitles-Detail 2 3 3 4 7" xfId="30116"/>
    <cellStyle name="RowTitles-Detail 2 3 3 4 7 2" xfId="30117"/>
    <cellStyle name="RowTitles-Detail 2 3 3 4 7 2 2" xfId="30118"/>
    <cellStyle name="RowTitles-Detail 2 3 3 4 7 2 2 2" xfId="30119"/>
    <cellStyle name="RowTitles-Detail 2 3 3 4 7 2 3" xfId="30120"/>
    <cellStyle name="RowTitles-Detail 2 3 3 4 7 3" xfId="30121"/>
    <cellStyle name="RowTitles-Detail 2 3 3 4 7 3 2" xfId="30122"/>
    <cellStyle name="RowTitles-Detail 2 3 3 4 7 3 2 2" xfId="30123"/>
    <cellStyle name="RowTitles-Detail 2 3 3 4 7 4" xfId="30124"/>
    <cellStyle name="RowTitles-Detail 2 3 3 4 7 4 2" xfId="30125"/>
    <cellStyle name="RowTitles-Detail 2 3 3 4 7 5" xfId="30126"/>
    <cellStyle name="RowTitles-Detail 2 3 3 4 8" xfId="30127"/>
    <cellStyle name="RowTitles-Detail 2 3 3 4 8 2" xfId="30128"/>
    <cellStyle name="RowTitles-Detail 2 3 3 4 9" xfId="30129"/>
    <cellStyle name="RowTitles-Detail 2 3 3 4 9 2" xfId="30130"/>
    <cellStyle name="RowTitles-Detail 2 3 3 4 9 2 2" xfId="30131"/>
    <cellStyle name="RowTitles-Detail 2 3 3 4_STUD aligned by INSTIT" xfId="30132"/>
    <cellStyle name="RowTitles-Detail 2 3 3 5" xfId="30133"/>
    <cellStyle name="RowTitles-Detail 2 3 3 5 2" xfId="30134"/>
    <cellStyle name="RowTitles-Detail 2 3 3 5 2 2" xfId="30135"/>
    <cellStyle name="RowTitles-Detail 2 3 3 5 2 2 2" xfId="30136"/>
    <cellStyle name="RowTitles-Detail 2 3 3 5 2 2 2 2" xfId="30137"/>
    <cellStyle name="RowTitles-Detail 2 3 3 5 2 2 3" xfId="30138"/>
    <cellStyle name="RowTitles-Detail 2 3 3 5 2 3" xfId="30139"/>
    <cellStyle name="RowTitles-Detail 2 3 3 5 2 3 2" xfId="30140"/>
    <cellStyle name="RowTitles-Detail 2 3 3 5 2 3 2 2" xfId="30141"/>
    <cellStyle name="RowTitles-Detail 2 3 3 5 2 4" xfId="30142"/>
    <cellStyle name="RowTitles-Detail 2 3 3 5 2 4 2" xfId="30143"/>
    <cellStyle name="RowTitles-Detail 2 3 3 5 2 5" xfId="30144"/>
    <cellStyle name="RowTitles-Detail 2 3 3 5 3" xfId="30145"/>
    <cellStyle name="RowTitles-Detail 2 3 3 5 3 2" xfId="30146"/>
    <cellStyle name="RowTitles-Detail 2 3 3 5 3 2 2" xfId="30147"/>
    <cellStyle name="RowTitles-Detail 2 3 3 5 3 2 2 2" xfId="30148"/>
    <cellStyle name="RowTitles-Detail 2 3 3 5 3 2 3" xfId="30149"/>
    <cellStyle name="RowTitles-Detail 2 3 3 5 3 3" xfId="30150"/>
    <cellStyle name="RowTitles-Detail 2 3 3 5 3 3 2" xfId="30151"/>
    <cellStyle name="RowTitles-Detail 2 3 3 5 3 3 2 2" xfId="30152"/>
    <cellStyle name="RowTitles-Detail 2 3 3 5 3 4" xfId="30153"/>
    <cellStyle name="RowTitles-Detail 2 3 3 5 3 4 2" xfId="30154"/>
    <cellStyle name="RowTitles-Detail 2 3 3 5 3 5" xfId="30155"/>
    <cellStyle name="RowTitles-Detail 2 3 3 5 4" xfId="30156"/>
    <cellStyle name="RowTitles-Detail 2 3 3 5 4 2" xfId="30157"/>
    <cellStyle name="RowTitles-Detail 2 3 3 5 5" xfId="30158"/>
    <cellStyle name="RowTitles-Detail 2 3 3 5 5 2" xfId="30159"/>
    <cellStyle name="RowTitles-Detail 2 3 3 5 5 2 2" xfId="30160"/>
    <cellStyle name="RowTitles-Detail 2 3 3 5 5 3" xfId="30161"/>
    <cellStyle name="RowTitles-Detail 2 3 3 5 6" xfId="30162"/>
    <cellStyle name="RowTitles-Detail 2 3 3 5 6 2" xfId="30163"/>
    <cellStyle name="RowTitles-Detail 2 3 3 5 6 2 2" xfId="30164"/>
    <cellStyle name="RowTitles-Detail 2 3 3 6" xfId="30165"/>
    <cellStyle name="RowTitles-Detail 2 3 3 6 2" xfId="30166"/>
    <cellStyle name="RowTitles-Detail 2 3 3 6 2 2" xfId="30167"/>
    <cellStyle name="RowTitles-Detail 2 3 3 6 2 2 2" xfId="30168"/>
    <cellStyle name="RowTitles-Detail 2 3 3 6 2 2 2 2" xfId="30169"/>
    <cellStyle name="RowTitles-Detail 2 3 3 6 2 2 3" xfId="30170"/>
    <cellStyle name="RowTitles-Detail 2 3 3 6 2 3" xfId="30171"/>
    <cellStyle name="RowTitles-Detail 2 3 3 6 2 3 2" xfId="30172"/>
    <cellStyle name="RowTitles-Detail 2 3 3 6 2 3 2 2" xfId="30173"/>
    <cellStyle name="RowTitles-Detail 2 3 3 6 2 4" xfId="30174"/>
    <cellStyle name="RowTitles-Detail 2 3 3 6 2 4 2" xfId="30175"/>
    <cellStyle name="RowTitles-Detail 2 3 3 6 2 5" xfId="30176"/>
    <cellStyle name="RowTitles-Detail 2 3 3 6 3" xfId="30177"/>
    <cellStyle name="RowTitles-Detail 2 3 3 6 3 2" xfId="30178"/>
    <cellStyle name="RowTitles-Detail 2 3 3 6 3 2 2" xfId="30179"/>
    <cellStyle name="RowTitles-Detail 2 3 3 6 3 2 2 2" xfId="30180"/>
    <cellStyle name="RowTitles-Detail 2 3 3 6 3 2 3" xfId="30181"/>
    <cellStyle name="RowTitles-Detail 2 3 3 6 3 3" xfId="30182"/>
    <cellStyle name="RowTitles-Detail 2 3 3 6 3 3 2" xfId="30183"/>
    <cellStyle name="RowTitles-Detail 2 3 3 6 3 3 2 2" xfId="30184"/>
    <cellStyle name="RowTitles-Detail 2 3 3 6 3 4" xfId="30185"/>
    <cellStyle name="RowTitles-Detail 2 3 3 6 3 4 2" xfId="30186"/>
    <cellStyle name="RowTitles-Detail 2 3 3 6 3 5" xfId="30187"/>
    <cellStyle name="RowTitles-Detail 2 3 3 6 4" xfId="30188"/>
    <cellStyle name="RowTitles-Detail 2 3 3 6 4 2" xfId="30189"/>
    <cellStyle name="RowTitles-Detail 2 3 3 6 5" xfId="30190"/>
    <cellStyle name="RowTitles-Detail 2 3 3 6 5 2" xfId="30191"/>
    <cellStyle name="RowTitles-Detail 2 3 3 6 5 2 2" xfId="30192"/>
    <cellStyle name="RowTitles-Detail 2 3 3 6 6" xfId="30193"/>
    <cellStyle name="RowTitles-Detail 2 3 3 6 6 2" xfId="30194"/>
    <cellStyle name="RowTitles-Detail 2 3 3 6 7" xfId="30195"/>
    <cellStyle name="RowTitles-Detail 2 3 3 7" xfId="30196"/>
    <cellStyle name="RowTitles-Detail 2 3 3 7 2" xfId="30197"/>
    <cellStyle name="RowTitles-Detail 2 3 3 7 2 2" xfId="30198"/>
    <cellStyle name="RowTitles-Detail 2 3 3 7 2 2 2" xfId="30199"/>
    <cellStyle name="RowTitles-Detail 2 3 3 7 2 2 2 2" xfId="30200"/>
    <cellStyle name="RowTitles-Detail 2 3 3 7 2 2 3" xfId="30201"/>
    <cellStyle name="RowTitles-Detail 2 3 3 7 2 3" xfId="30202"/>
    <cellStyle name="RowTitles-Detail 2 3 3 7 2 3 2" xfId="30203"/>
    <cellStyle name="RowTitles-Detail 2 3 3 7 2 3 2 2" xfId="30204"/>
    <cellStyle name="RowTitles-Detail 2 3 3 7 2 4" xfId="30205"/>
    <cellStyle name="RowTitles-Detail 2 3 3 7 2 4 2" xfId="30206"/>
    <cellStyle name="RowTitles-Detail 2 3 3 7 2 5" xfId="30207"/>
    <cellStyle name="RowTitles-Detail 2 3 3 7 3" xfId="30208"/>
    <cellStyle name="RowTitles-Detail 2 3 3 7 3 2" xfId="30209"/>
    <cellStyle name="RowTitles-Detail 2 3 3 7 3 2 2" xfId="30210"/>
    <cellStyle name="RowTitles-Detail 2 3 3 7 3 2 2 2" xfId="30211"/>
    <cellStyle name="RowTitles-Detail 2 3 3 7 3 2 3" xfId="30212"/>
    <cellStyle name="RowTitles-Detail 2 3 3 7 3 3" xfId="30213"/>
    <cellStyle name="RowTitles-Detail 2 3 3 7 3 3 2" xfId="30214"/>
    <cellStyle name="RowTitles-Detail 2 3 3 7 3 3 2 2" xfId="30215"/>
    <cellStyle name="RowTitles-Detail 2 3 3 7 3 4" xfId="30216"/>
    <cellStyle name="RowTitles-Detail 2 3 3 7 3 4 2" xfId="30217"/>
    <cellStyle name="RowTitles-Detail 2 3 3 7 3 5" xfId="30218"/>
    <cellStyle name="RowTitles-Detail 2 3 3 7 4" xfId="30219"/>
    <cellStyle name="RowTitles-Detail 2 3 3 7 4 2" xfId="30220"/>
    <cellStyle name="RowTitles-Detail 2 3 3 7 5" xfId="30221"/>
    <cellStyle name="RowTitles-Detail 2 3 3 7 5 2" xfId="30222"/>
    <cellStyle name="RowTitles-Detail 2 3 3 7 5 2 2" xfId="30223"/>
    <cellStyle name="RowTitles-Detail 2 3 3 7 5 3" xfId="30224"/>
    <cellStyle name="RowTitles-Detail 2 3 3 7 6" xfId="30225"/>
    <cellStyle name="RowTitles-Detail 2 3 3 7 6 2" xfId="30226"/>
    <cellStyle name="RowTitles-Detail 2 3 3 7 6 2 2" xfId="30227"/>
    <cellStyle name="RowTitles-Detail 2 3 3 7 7" xfId="30228"/>
    <cellStyle name="RowTitles-Detail 2 3 3 7 7 2" xfId="30229"/>
    <cellStyle name="RowTitles-Detail 2 3 3 7 8" xfId="30230"/>
    <cellStyle name="RowTitles-Detail 2 3 3 8" xfId="30231"/>
    <cellStyle name="RowTitles-Detail 2 3 3 8 2" xfId="30232"/>
    <cellStyle name="RowTitles-Detail 2 3 3 8 2 2" xfId="30233"/>
    <cellStyle name="RowTitles-Detail 2 3 3 8 2 2 2" xfId="30234"/>
    <cellStyle name="RowTitles-Detail 2 3 3 8 2 2 2 2" xfId="30235"/>
    <cellStyle name="RowTitles-Detail 2 3 3 8 2 2 3" xfId="30236"/>
    <cellStyle name="RowTitles-Detail 2 3 3 8 2 3" xfId="30237"/>
    <cellStyle name="RowTitles-Detail 2 3 3 8 2 3 2" xfId="30238"/>
    <cellStyle name="RowTitles-Detail 2 3 3 8 2 3 2 2" xfId="30239"/>
    <cellStyle name="RowTitles-Detail 2 3 3 8 2 4" xfId="30240"/>
    <cellStyle name="RowTitles-Detail 2 3 3 8 2 4 2" xfId="30241"/>
    <cellStyle name="RowTitles-Detail 2 3 3 8 2 5" xfId="30242"/>
    <cellStyle name="RowTitles-Detail 2 3 3 8 3" xfId="30243"/>
    <cellStyle name="RowTitles-Detail 2 3 3 8 3 2" xfId="30244"/>
    <cellStyle name="RowTitles-Detail 2 3 3 8 3 2 2" xfId="30245"/>
    <cellStyle name="RowTitles-Detail 2 3 3 8 3 2 2 2" xfId="30246"/>
    <cellStyle name="RowTitles-Detail 2 3 3 8 3 2 3" xfId="30247"/>
    <cellStyle name="RowTitles-Detail 2 3 3 8 3 3" xfId="30248"/>
    <cellStyle name="RowTitles-Detail 2 3 3 8 3 3 2" xfId="30249"/>
    <cellStyle name="RowTitles-Detail 2 3 3 8 3 3 2 2" xfId="30250"/>
    <cellStyle name="RowTitles-Detail 2 3 3 8 3 4" xfId="30251"/>
    <cellStyle name="RowTitles-Detail 2 3 3 8 3 4 2" xfId="30252"/>
    <cellStyle name="RowTitles-Detail 2 3 3 8 3 5" xfId="30253"/>
    <cellStyle name="RowTitles-Detail 2 3 3 8 4" xfId="30254"/>
    <cellStyle name="RowTitles-Detail 2 3 3 8 4 2" xfId="30255"/>
    <cellStyle name="RowTitles-Detail 2 3 3 8 4 2 2" xfId="30256"/>
    <cellStyle name="RowTitles-Detail 2 3 3 8 4 3" xfId="30257"/>
    <cellStyle name="RowTitles-Detail 2 3 3 8 5" xfId="30258"/>
    <cellStyle name="RowTitles-Detail 2 3 3 8 5 2" xfId="30259"/>
    <cellStyle name="RowTitles-Detail 2 3 3 8 5 2 2" xfId="30260"/>
    <cellStyle name="RowTitles-Detail 2 3 3 8 6" xfId="30261"/>
    <cellStyle name="RowTitles-Detail 2 3 3 8 6 2" xfId="30262"/>
    <cellStyle name="RowTitles-Detail 2 3 3 8 7" xfId="30263"/>
    <cellStyle name="RowTitles-Detail 2 3 3 9" xfId="30264"/>
    <cellStyle name="RowTitles-Detail 2 3 3 9 2" xfId="30265"/>
    <cellStyle name="RowTitles-Detail 2 3 3 9 2 2" xfId="30266"/>
    <cellStyle name="RowTitles-Detail 2 3 3 9 2 2 2" xfId="30267"/>
    <cellStyle name="RowTitles-Detail 2 3 3 9 2 2 2 2" xfId="30268"/>
    <cellStyle name="RowTitles-Detail 2 3 3 9 2 2 3" xfId="30269"/>
    <cellStyle name="RowTitles-Detail 2 3 3 9 2 3" xfId="30270"/>
    <cellStyle name="RowTitles-Detail 2 3 3 9 2 3 2" xfId="30271"/>
    <cellStyle name="RowTitles-Detail 2 3 3 9 2 3 2 2" xfId="30272"/>
    <cellStyle name="RowTitles-Detail 2 3 3 9 2 4" xfId="30273"/>
    <cellStyle name="RowTitles-Detail 2 3 3 9 2 4 2" xfId="30274"/>
    <cellStyle name="RowTitles-Detail 2 3 3 9 2 5" xfId="30275"/>
    <cellStyle name="RowTitles-Detail 2 3 3 9 3" xfId="30276"/>
    <cellStyle name="RowTitles-Detail 2 3 3 9 3 2" xfId="30277"/>
    <cellStyle name="RowTitles-Detail 2 3 3 9 3 2 2" xfId="30278"/>
    <cellStyle name="RowTitles-Detail 2 3 3 9 3 2 2 2" xfId="30279"/>
    <cellStyle name="RowTitles-Detail 2 3 3 9 3 2 3" xfId="30280"/>
    <cellStyle name="RowTitles-Detail 2 3 3 9 3 3" xfId="30281"/>
    <cellStyle name="RowTitles-Detail 2 3 3 9 3 3 2" xfId="30282"/>
    <cellStyle name="RowTitles-Detail 2 3 3 9 3 3 2 2" xfId="30283"/>
    <cellStyle name="RowTitles-Detail 2 3 3 9 3 4" xfId="30284"/>
    <cellStyle name="RowTitles-Detail 2 3 3 9 3 4 2" xfId="30285"/>
    <cellStyle name="RowTitles-Detail 2 3 3 9 3 5" xfId="30286"/>
    <cellStyle name="RowTitles-Detail 2 3 3 9 4" xfId="30287"/>
    <cellStyle name="RowTitles-Detail 2 3 3 9 4 2" xfId="30288"/>
    <cellStyle name="RowTitles-Detail 2 3 3 9 4 2 2" xfId="30289"/>
    <cellStyle name="RowTitles-Detail 2 3 3 9 4 3" xfId="30290"/>
    <cellStyle name="RowTitles-Detail 2 3 3 9 5" xfId="30291"/>
    <cellStyle name="RowTitles-Detail 2 3 3 9 5 2" xfId="30292"/>
    <cellStyle name="RowTitles-Detail 2 3 3 9 5 2 2" xfId="30293"/>
    <cellStyle name="RowTitles-Detail 2 3 3 9 6" xfId="30294"/>
    <cellStyle name="RowTitles-Detail 2 3 3 9 6 2" xfId="30295"/>
    <cellStyle name="RowTitles-Detail 2 3 3 9 7" xfId="30296"/>
    <cellStyle name="RowTitles-Detail 2 3 3_STUD aligned by INSTIT" xfId="30297"/>
    <cellStyle name="RowTitles-Detail 2 3 4" xfId="30298"/>
    <cellStyle name="RowTitles-Detail 2 3 4 2" xfId="30299"/>
    <cellStyle name="RowTitles-Detail 2 3 4 2 2" xfId="30300"/>
    <cellStyle name="RowTitles-Detail 2 3 4 2 2 2" xfId="30301"/>
    <cellStyle name="RowTitles-Detail 2 3 4 2 2 2 2" xfId="30302"/>
    <cellStyle name="RowTitles-Detail 2 3 4 2 2 2 2 2" xfId="30303"/>
    <cellStyle name="RowTitles-Detail 2 3 4 2 2 2 3" xfId="30304"/>
    <cellStyle name="RowTitles-Detail 2 3 4 2 2 3" xfId="30305"/>
    <cellStyle name="RowTitles-Detail 2 3 4 2 2 3 2" xfId="30306"/>
    <cellStyle name="RowTitles-Detail 2 3 4 2 2 3 2 2" xfId="30307"/>
    <cellStyle name="RowTitles-Detail 2 3 4 2 2 4" xfId="30308"/>
    <cellStyle name="RowTitles-Detail 2 3 4 2 2 4 2" xfId="30309"/>
    <cellStyle name="RowTitles-Detail 2 3 4 2 2 5" xfId="30310"/>
    <cellStyle name="RowTitles-Detail 2 3 4 2 3" xfId="30311"/>
    <cellStyle name="RowTitles-Detail 2 3 4 2 3 2" xfId="30312"/>
    <cellStyle name="RowTitles-Detail 2 3 4 2 3 2 2" xfId="30313"/>
    <cellStyle name="RowTitles-Detail 2 3 4 2 3 2 2 2" xfId="30314"/>
    <cellStyle name="RowTitles-Detail 2 3 4 2 3 2 3" xfId="30315"/>
    <cellStyle name="RowTitles-Detail 2 3 4 2 3 3" xfId="30316"/>
    <cellStyle name="RowTitles-Detail 2 3 4 2 3 3 2" xfId="30317"/>
    <cellStyle name="RowTitles-Detail 2 3 4 2 3 3 2 2" xfId="30318"/>
    <cellStyle name="RowTitles-Detail 2 3 4 2 3 4" xfId="30319"/>
    <cellStyle name="RowTitles-Detail 2 3 4 2 3 4 2" xfId="30320"/>
    <cellStyle name="RowTitles-Detail 2 3 4 2 3 5" xfId="30321"/>
    <cellStyle name="RowTitles-Detail 2 3 4 2 4" xfId="30322"/>
    <cellStyle name="RowTitles-Detail 2 3 4 2 4 2" xfId="30323"/>
    <cellStyle name="RowTitles-Detail 2 3 4 2 5" xfId="30324"/>
    <cellStyle name="RowTitles-Detail 2 3 4 2 5 2" xfId="30325"/>
    <cellStyle name="RowTitles-Detail 2 3 4 2 5 2 2" xfId="30326"/>
    <cellStyle name="RowTitles-Detail 2 3 4 3" xfId="30327"/>
    <cellStyle name="RowTitles-Detail 2 3 4 3 2" xfId="30328"/>
    <cellStyle name="RowTitles-Detail 2 3 4 3 2 2" xfId="30329"/>
    <cellStyle name="RowTitles-Detail 2 3 4 3 2 2 2" xfId="30330"/>
    <cellStyle name="RowTitles-Detail 2 3 4 3 2 2 2 2" xfId="30331"/>
    <cellStyle name="RowTitles-Detail 2 3 4 3 2 2 3" xfId="30332"/>
    <cellStyle name="RowTitles-Detail 2 3 4 3 2 3" xfId="30333"/>
    <cellStyle name="RowTitles-Detail 2 3 4 3 2 3 2" xfId="30334"/>
    <cellStyle name="RowTitles-Detail 2 3 4 3 2 3 2 2" xfId="30335"/>
    <cellStyle name="RowTitles-Detail 2 3 4 3 2 4" xfId="30336"/>
    <cellStyle name="RowTitles-Detail 2 3 4 3 2 4 2" xfId="30337"/>
    <cellStyle name="RowTitles-Detail 2 3 4 3 2 5" xfId="30338"/>
    <cellStyle name="RowTitles-Detail 2 3 4 3 3" xfId="30339"/>
    <cellStyle name="RowTitles-Detail 2 3 4 3 3 2" xfId="30340"/>
    <cellStyle name="RowTitles-Detail 2 3 4 3 3 2 2" xfId="30341"/>
    <cellStyle name="RowTitles-Detail 2 3 4 3 3 2 2 2" xfId="30342"/>
    <cellStyle name="RowTitles-Detail 2 3 4 3 3 2 3" xfId="30343"/>
    <cellStyle name="RowTitles-Detail 2 3 4 3 3 3" xfId="30344"/>
    <cellStyle name="RowTitles-Detail 2 3 4 3 3 3 2" xfId="30345"/>
    <cellStyle name="RowTitles-Detail 2 3 4 3 3 3 2 2" xfId="30346"/>
    <cellStyle name="RowTitles-Detail 2 3 4 3 3 4" xfId="30347"/>
    <cellStyle name="RowTitles-Detail 2 3 4 3 3 4 2" xfId="30348"/>
    <cellStyle name="RowTitles-Detail 2 3 4 3 3 5" xfId="30349"/>
    <cellStyle name="RowTitles-Detail 2 3 4 3 4" xfId="30350"/>
    <cellStyle name="RowTitles-Detail 2 3 4 3 4 2" xfId="30351"/>
    <cellStyle name="RowTitles-Detail 2 3 4 3 5" xfId="30352"/>
    <cellStyle name="RowTitles-Detail 2 3 4 3 5 2" xfId="30353"/>
    <cellStyle name="RowTitles-Detail 2 3 4 3 5 2 2" xfId="30354"/>
    <cellStyle name="RowTitles-Detail 2 3 4 3 5 3" xfId="30355"/>
    <cellStyle name="RowTitles-Detail 2 3 4 3 6" xfId="30356"/>
    <cellStyle name="RowTitles-Detail 2 3 4 3 6 2" xfId="30357"/>
    <cellStyle name="RowTitles-Detail 2 3 4 3 6 2 2" xfId="30358"/>
    <cellStyle name="RowTitles-Detail 2 3 4 3 7" xfId="30359"/>
    <cellStyle name="RowTitles-Detail 2 3 4 3 7 2" xfId="30360"/>
    <cellStyle name="RowTitles-Detail 2 3 4 3 8" xfId="30361"/>
    <cellStyle name="RowTitles-Detail 2 3 4 4" xfId="30362"/>
    <cellStyle name="RowTitles-Detail 2 3 4 4 2" xfId="30363"/>
    <cellStyle name="RowTitles-Detail 2 3 4 4 2 2" xfId="30364"/>
    <cellStyle name="RowTitles-Detail 2 3 4 4 2 2 2" xfId="30365"/>
    <cellStyle name="RowTitles-Detail 2 3 4 4 2 2 2 2" xfId="30366"/>
    <cellStyle name="RowTitles-Detail 2 3 4 4 2 2 3" xfId="30367"/>
    <cellStyle name="RowTitles-Detail 2 3 4 4 2 3" xfId="30368"/>
    <cellStyle name="RowTitles-Detail 2 3 4 4 2 3 2" xfId="30369"/>
    <cellStyle name="RowTitles-Detail 2 3 4 4 2 3 2 2" xfId="30370"/>
    <cellStyle name="RowTitles-Detail 2 3 4 4 2 4" xfId="30371"/>
    <cellStyle name="RowTitles-Detail 2 3 4 4 2 4 2" xfId="30372"/>
    <cellStyle name="RowTitles-Detail 2 3 4 4 2 5" xfId="30373"/>
    <cellStyle name="RowTitles-Detail 2 3 4 4 3" xfId="30374"/>
    <cellStyle name="RowTitles-Detail 2 3 4 4 3 2" xfId="30375"/>
    <cellStyle name="RowTitles-Detail 2 3 4 4 3 2 2" xfId="30376"/>
    <cellStyle name="RowTitles-Detail 2 3 4 4 3 2 2 2" xfId="30377"/>
    <cellStyle name="RowTitles-Detail 2 3 4 4 3 2 3" xfId="30378"/>
    <cellStyle name="RowTitles-Detail 2 3 4 4 3 3" xfId="30379"/>
    <cellStyle name="RowTitles-Detail 2 3 4 4 3 3 2" xfId="30380"/>
    <cellStyle name="RowTitles-Detail 2 3 4 4 3 3 2 2" xfId="30381"/>
    <cellStyle name="RowTitles-Detail 2 3 4 4 3 4" xfId="30382"/>
    <cellStyle name="RowTitles-Detail 2 3 4 4 3 4 2" xfId="30383"/>
    <cellStyle name="RowTitles-Detail 2 3 4 4 3 5" xfId="30384"/>
    <cellStyle name="RowTitles-Detail 2 3 4 4 4" xfId="30385"/>
    <cellStyle name="RowTitles-Detail 2 3 4 4 4 2" xfId="30386"/>
    <cellStyle name="RowTitles-Detail 2 3 4 4 4 2 2" xfId="30387"/>
    <cellStyle name="RowTitles-Detail 2 3 4 4 4 3" xfId="30388"/>
    <cellStyle name="RowTitles-Detail 2 3 4 4 5" xfId="30389"/>
    <cellStyle name="RowTitles-Detail 2 3 4 4 5 2" xfId="30390"/>
    <cellStyle name="RowTitles-Detail 2 3 4 4 5 2 2" xfId="30391"/>
    <cellStyle name="RowTitles-Detail 2 3 4 4 6" xfId="30392"/>
    <cellStyle name="RowTitles-Detail 2 3 4 4 6 2" xfId="30393"/>
    <cellStyle name="RowTitles-Detail 2 3 4 4 7" xfId="30394"/>
    <cellStyle name="RowTitles-Detail 2 3 4 5" xfId="30395"/>
    <cellStyle name="RowTitles-Detail 2 3 4 5 2" xfId="30396"/>
    <cellStyle name="RowTitles-Detail 2 3 4 5 2 2" xfId="30397"/>
    <cellStyle name="RowTitles-Detail 2 3 4 5 2 2 2" xfId="30398"/>
    <cellStyle name="RowTitles-Detail 2 3 4 5 2 2 2 2" xfId="30399"/>
    <cellStyle name="RowTitles-Detail 2 3 4 5 2 2 3" xfId="30400"/>
    <cellStyle name="RowTitles-Detail 2 3 4 5 2 3" xfId="30401"/>
    <cellStyle name="RowTitles-Detail 2 3 4 5 2 3 2" xfId="30402"/>
    <cellStyle name="RowTitles-Detail 2 3 4 5 2 3 2 2" xfId="30403"/>
    <cellStyle name="RowTitles-Detail 2 3 4 5 2 4" xfId="30404"/>
    <cellStyle name="RowTitles-Detail 2 3 4 5 2 4 2" xfId="30405"/>
    <cellStyle name="RowTitles-Detail 2 3 4 5 2 5" xfId="30406"/>
    <cellStyle name="RowTitles-Detail 2 3 4 5 3" xfId="30407"/>
    <cellStyle name="RowTitles-Detail 2 3 4 5 3 2" xfId="30408"/>
    <cellStyle name="RowTitles-Detail 2 3 4 5 3 2 2" xfId="30409"/>
    <cellStyle name="RowTitles-Detail 2 3 4 5 3 2 2 2" xfId="30410"/>
    <cellStyle name="RowTitles-Detail 2 3 4 5 3 2 3" xfId="30411"/>
    <cellStyle name="RowTitles-Detail 2 3 4 5 3 3" xfId="30412"/>
    <cellStyle name="RowTitles-Detail 2 3 4 5 3 3 2" xfId="30413"/>
    <cellStyle name="RowTitles-Detail 2 3 4 5 3 3 2 2" xfId="30414"/>
    <cellStyle name="RowTitles-Detail 2 3 4 5 3 4" xfId="30415"/>
    <cellStyle name="RowTitles-Detail 2 3 4 5 3 4 2" xfId="30416"/>
    <cellStyle name="RowTitles-Detail 2 3 4 5 3 5" xfId="30417"/>
    <cellStyle name="RowTitles-Detail 2 3 4 5 4" xfId="30418"/>
    <cellStyle name="RowTitles-Detail 2 3 4 5 4 2" xfId="30419"/>
    <cellStyle name="RowTitles-Detail 2 3 4 5 4 2 2" xfId="30420"/>
    <cellStyle name="RowTitles-Detail 2 3 4 5 4 3" xfId="30421"/>
    <cellStyle name="RowTitles-Detail 2 3 4 5 5" xfId="30422"/>
    <cellStyle name="RowTitles-Detail 2 3 4 5 5 2" xfId="30423"/>
    <cellStyle name="RowTitles-Detail 2 3 4 5 5 2 2" xfId="30424"/>
    <cellStyle name="RowTitles-Detail 2 3 4 5 6" xfId="30425"/>
    <cellStyle name="RowTitles-Detail 2 3 4 5 6 2" xfId="30426"/>
    <cellStyle name="RowTitles-Detail 2 3 4 5 7" xfId="30427"/>
    <cellStyle name="RowTitles-Detail 2 3 4 6" xfId="30428"/>
    <cellStyle name="RowTitles-Detail 2 3 4 6 2" xfId="30429"/>
    <cellStyle name="RowTitles-Detail 2 3 4 6 2 2" xfId="30430"/>
    <cellStyle name="RowTitles-Detail 2 3 4 6 2 2 2" xfId="30431"/>
    <cellStyle name="RowTitles-Detail 2 3 4 6 2 2 2 2" xfId="30432"/>
    <cellStyle name="RowTitles-Detail 2 3 4 6 2 2 3" xfId="30433"/>
    <cellStyle name="RowTitles-Detail 2 3 4 6 2 3" xfId="30434"/>
    <cellStyle name="RowTitles-Detail 2 3 4 6 2 3 2" xfId="30435"/>
    <cellStyle name="RowTitles-Detail 2 3 4 6 2 3 2 2" xfId="30436"/>
    <cellStyle name="RowTitles-Detail 2 3 4 6 2 4" xfId="30437"/>
    <cellStyle name="RowTitles-Detail 2 3 4 6 2 4 2" xfId="30438"/>
    <cellStyle name="RowTitles-Detail 2 3 4 6 2 5" xfId="30439"/>
    <cellStyle name="RowTitles-Detail 2 3 4 6 3" xfId="30440"/>
    <cellStyle name="RowTitles-Detail 2 3 4 6 3 2" xfId="30441"/>
    <cellStyle name="RowTitles-Detail 2 3 4 6 3 2 2" xfId="30442"/>
    <cellStyle name="RowTitles-Detail 2 3 4 6 3 2 2 2" xfId="30443"/>
    <cellStyle name="RowTitles-Detail 2 3 4 6 3 2 3" xfId="30444"/>
    <cellStyle name="RowTitles-Detail 2 3 4 6 3 3" xfId="30445"/>
    <cellStyle name="RowTitles-Detail 2 3 4 6 3 3 2" xfId="30446"/>
    <cellStyle name="RowTitles-Detail 2 3 4 6 3 3 2 2" xfId="30447"/>
    <cellStyle name="RowTitles-Detail 2 3 4 6 3 4" xfId="30448"/>
    <cellStyle name="RowTitles-Detail 2 3 4 6 3 4 2" xfId="30449"/>
    <cellStyle name="RowTitles-Detail 2 3 4 6 3 5" xfId="30450"/>
    <cellStyle name="RowTitles-Detail 2 3 4 6 4" xfId="30451"/>
    <cellStyle name="RowTitles-Detail 2 3 4 6 4 2" xfId="30452"/>
    <cellStyle name="RowTitles-Detail 2 3 4 6 4 2 2" xfId="30453"/>
    <cellStyle name="RowTitles-Detail 2 3 4 6 4 3" xfId="30454"/>
    <cellStyle name="RowTitles-Detail 2 3 4 6 5" xfId="30455"/>
    <cellStyle name="RowTitles-Detail 2 3 4 6 5 2" xfId="30456"/>
    <cellStyle name="RowTitles-Detail 2 3 4 6 5 2 2" xfId="30457"/>
    <cellStyle name="RowTitles-Detail 2 3 4 6 6" xfId="30458"/>
    <cellStyle name="RowTitles-Detail 2 3 4 6 6 2" xfId="30459"/>
    <cellStyle name="RowTitles-Detail 2 3 4 6 7" xfId="30460"/>
    <cellStyle name="RowTitles-Detail 2 3 4 7" xfId="30461"/>
    <cellStyle name="RowTitles-Detail 2 3 4 7 2" xfId="30462"/>
    <cellStyle name="RowTitles-Detail 2 3 4 7 2 2" xfId="30463"/>
    <cellStyle name="RowTitles-Detail 2 3 4 7 2 2 2" xfId="30464"/>
    <cellStyle name="RowTitles-Detail 2 3 4 7 2 3" xfId="30465"/>
    <cellStyle name="RowTitles-Detail 2 3 4 7 3" xfId="30466"/>
    <cellStyle name="RowTitles-Detail 2 3 4 7 3 2" xfId="30467"/>
    <cellStyle name="RowTitles-Detail 2 3 4 7 3 2 2" xfId="30468"/>
    <cellStyle name="RowTitles-Detail 2 3 4 7 4" xfId="30469"/>
    <cellStyle name="RowTitles-Detail 2 3 4 7 4 2" xfId="30470"/>
    <cellStyle name="RowTitles-Detail 2 3 4 7 5" xfId="30471"/>
    <cellStyle name="RowTitles-Detail 2 3 4 8" xfId="30472"/>
    <cellStyle name="RowTitles-Detail 2 3 4 8 2" xfId="30473"/>
    <cellStyle name="RowTitles-Detail 2 3 4 9" xfId="30474"/>
    <cellStyle name="RowTitles-Detail 2 3 4 9 2" xfId="30475"/>
    <cellStyle name="RowTitles-Detail 2 3 4 9 2 2" xfId="30476"/>
    <cellStyle name="RowTitles-Detail 2 3 4_STUD aligned by INSTIT" xfId="30477"/>
    <cellStyle name="RowTitles-Detail 2 3 5" xfId="30478"/>
    <cellStyle name="RowTitles-Detail 2 3 5 2" xfId="30479"/>
    <cellStyle name="RowTitles-Detail 2 3 5 2 2" xfId="30480"/>
    <cellStyle name="RowTitles-Detail 2 3 5 2 2 2" xfId="30481"/>
    <cellStyle name="RowTitles-Detail 2 3 5 2 2 2 2" xfId="30482"/>
    <cellStyle name="RowTitles-Detail 2 3 5 2 2 2 2 2" xfId="30483"/>
    <cellStyle name="RowTitles-Detail 2 3 5 2 2 2 3" xfId="30484"/>
    <cellStyle name="RowTitles-Detail 2 3 5 2 2 3" xfId="30485"/>
    <cellStyle name="RowTitles-Detail 2 3 5 2 2 3 2" xfId="30486"/>
    <cellStyle name="RowTitles-Detail 2 3 5 2 2 3 2 2" xfId="30487"/>
    <cellStyle name="RowTitles-Detail 2 3 5 2 2 4" xfId="30488"/>
    <cellStyle name="RowTitles-Detail 2 3 5 2 2 4 2" xfId="30489"/>
    <cellStyle name="RowTitles-Detail 2 3 5 2 2 5" xfId="30490"/>
    <cellStyle name="RowTitles-Detail 2 3 5 2 3" xfId="30491"/>
    <cellStyle name="RowTitles-Detail 2 3 5 2 3 2" xfId="30492"/>
    <cellStyle name="RowTitles-Detail 2 3 5 2 3 2 2" xfId="30493"/>
    <cellStyle name="RowTitles-Detail 2 3 5 2 3 2 2 2" xfId="30494"/>
    <cellStyle name="RowTitles-Detail 2 3 5 2 3 2 3" xfId="30495"/>
    <cellStyle name="RowTitles-Detail 2 3 5 2 3 3" xfId="30496"/>
    <cellStyle name="RowTitles-Detail 2 3 5 2 3 3 2" xfId="30497"/>
    <cellStyle name="RowTitles-Detail 2 3 5 2 3 3 2 2" xfId="30498"/>
    <cellStyle name="RowTitles-Detail 2 3 5 2 3 4" xfId="30499"/>
    <cellStyle name="RowTitles-Detail 2 3 5 2 3 4 2" xfId="30500"/>
    <cellStyle name="RowTitles-Detail 2 3 5 2 3 5" xfId="30501"/>
    <cellStyle name="RowTitles-Detail 2 3 5 2 4" xfId="30502"/>
    <cellStyle name="RowTitles-Detail 2 3 5 2 4 2" xfId="30503"/>
    <cellStyle name="RowTitles-Detail 2 3 5 2 5" xfId="30504"/>
    <cellStyle name="RowTitles-Detail 2 3 5 2 5 2" xfId="30505"/>
    <cellStyle name="RowTitles-Detail 2 3 5 2 5 2 2" xfId="30506"/>
    <cellStyle name="RowTitles-Detail 2 3 5 2 5 3" xfId="30507"/>
    <cellStyle name="RowTitles-Detail 2 3 5 2 6" xfId="30508"/>
    <cellStyle name="RowTitles-Detail 2 3 5 2 6 2" xfId="30509"/>
    <cellStyle name="RowTitles-Detail 2 3 5 2 6 2 2" xfId="30510"/>
    <cellStyle name="RowTitles-Detail 2 3 5 2 7" xfId="30511"/>
    <cellStyle name="RowTitles-Detail 2 3 5 2 7 2" xfId="30512"/>
    <cellStyle name="RowTitles-Detail 2 3 5 2 8" xfId="30513"/>
    <cellStyle name="RowTitles-Detail 2 3 5 3" xfId="30514"/>
    <cellStyle name="RowTitles-Detail 2 3 5 3 2" xfId="30515"/>
    <cellStyle name="RowTitles-Detail 2 3 5 3 2 2" xfId="30516"/>
    <cellStyle name="RowTitles-Detail 2 3 5 3 2 2 2" xfId="30517"/>
    <cellStyle name="RowTitles-Detail 2 3 5 3 2 2 2 2" xfId="30518"/>
    <cellStyle name="RowTitles-Detail 2 3 5 3 2 2 3" xfId="30519"/>
    <cellStyle name="RowTitles-Detail 2 3 5 3 2 3" xfId="30520"/>
    <cellStyle name="RowTitles-Detail 2 3 5 3 2 3 2" xfId="30521"/>
    <cellStyle name="RowTitles-Detail 2 3 5 3 2 3 2 2" xfId="30522"/>
    <cellStyle name="RowTitles-Detail 2 3 5 3 2 4" xfId="30523"/>
    <cellStyle name="RowTitles-Detail 2 3 5 3 2 4 2" xfId="30524"/>
    <cellStyle name="RowTitles-Detail 2 3 5 3 2 5" xfId="30525"/>
    <cellStyle name="RowTitles-Detail 2 3 5 3 3" xfId="30526"/>
    <cellStyle name="RowTitles-Detail 2 3 5 3 3 2" xfId="30527"/>
    <cellStyle name="RowTitles-Detail 2 3 5 3 3 2 2" xfId="30528"/>
    <cellStyle name="RowTitles-Detail 2 3 5 3 3 2 2 2" xfId="30529"/>
    <cellStyle name="RowTitles-Detail 2 3 5 3 3 2 3" xfId="30530"/>
    <cellStyle name="RowTitles-Detail 2 3 5 3 3 3" xfId="30531"/>
    <cellStyle name="RowTitles-Detail 2 3 5 3 3 3 2" xfId="30532"/>
    <cellStyle name="RowTitles-Detail 2 3 5 3 3 3 2 2" xfId="30533"/>
    <cellStyle name="RowTitles-Detail 2 3 5 3 3 4" xfId="30534"/>
    <cellStyle name="RowTitles-Detail 2 3 5 3 3 4 2" xfId="30535"/>
    <cellStyle name="RowTitles-Detail 2 3 5 3 3 5" xfId="30536"/>
    <cellStyle name="RowTitles-Detail 2 3 5 3 4" xfId="30537"/>
    <cellStyle name="RowTitles-Detail 2 3 5 3 4 2" xfId="30538"/>
    <cellStyle name="RowTitles-Detail 2 3 5 3 5" xfId="30539"/>
    <cellStyle name="RowTitles-Detail 2 3 5 3 5 2" xfId="30540"/>
    <cellStyle name="RowTitles-Detail 2 3 5 3 5 2 2" xfId="30541"/>
    <cellStyle name="RowTitles-Detail 2 3 5 4" xfId="30542"/>
    <cellStyle name="RowTitles-Detail 2 3 5 4 2" xfId="30543"/>
    <cellStyle name="RowTitles-Detail 2 3 5 4 2 2" xfId="30544"/>
    <cellStyle name="RowTitles-Detail 2 3 5 4 2 2 2" xfId="30545"/>
    <cellStyle name="RowTitles-Detail 2 3 5 4 2 2 2 2" xfId="30546"/>
    <cellStyle name="RowTitles-Detail 2 3 5 4 2 2 3" xfId="30547"/>
    <cellStyle name="RowTitles-Detail 2 3 5 4 2 3" xfId="30548"/>
    <cellStyle name="RowTitles-Detail 2 3 5 4 2 3 2" xfId="30549"/>
    <cellStyle name="RowTitles-Detail 2 3 5 4 2 3 2 2" xfId="30550"/>
    <cellStyle name="RowTitles-Detail 2 3 5 4 2 4" xfId="30551"/>
    <cellStyle name="RowTitles-Detail 2 3 5 4 2 4 2" xfId="30552"/>
    <cellStyle name="RowTitles-Detail 2 3 5 4 2 5" xfId="30553"/>
    <cellStyle name="RowTitles-Detail 2 3 5 4 3" xfId="30554"/>
    <cellStyle name="RowTitles-Detail 2 3 5 4 3 2" xfId="30555"/>
    <cellStyle name="RowTitles-Detail 2 3 5 4 3 2 2" xfId="30556"/>
    <cellStyle name="RowTitles-Detail 2 3 5 4 3 2 2 2" xfId="30557"/>
    <cellStyle name="RowTitles-Detail 2 3 5 4 3 2 3" xfId="30558"/>
    <cellStyle name="RowTitles-Detail 2 3 5 4 3 3" xfId="30559"/>
    <cellStyle name="RowTitles-Detail 2 3 5 4 3 3 2" xfId="30560"/>
    <cellStyle name="RowTitles-Detail 2 3 5 4 3 3 2 2" xfId="30561"/>
    <cellStyle name="RowTitles-Detail 2 3 5 4 3 4" xfId="30562"/>
    <cellStyle name="RowTitles-Detail 2 3 5 4 3 4 2" xfId="30563"/>
    <cellStyle name="RowTitles-Detail 2 3 5 4 3 5" xfId="30564"/>
    <cellStyle name="RowTitles-Detail 2 3 5 4 4" xfId="30565"/>
    <cellStyle name="RowTitles-Detail 2 3 5 4 4 2" xfId="30566"/>
    <cellStyle name="RowTitles-Detail 2 3 5 4 4 2 2" xfId="30567"/>
    <cellStyle name="RowTitles-Detail 2 3 5 4 4 3" xfId="30568"/>
    <cellStyle name="RowTitles-Detail 2 3 5 4 5" xfId="30569"/>
    <cellStyle name="RowTitles-Detail 2 3 5 4 5 2" xfId="30570"/>
    <cellStyle name="RowTitles-Detail 2 3 5 4 5 2 2" xfId="30571"/>
    <cellStyle name="RowTitles-Detail 2 3 5 4 6" xfId="30572"/>
    <cellStyle name="RowTitles-Detail 2 3 5 4 6 2" xfId="30573"/>
    <cellStyle name="RowTitles-Detail 2 3 5 4 7" xfId="30574"/>
    <cellStyle name="RowTitles-Detail 2 3 5 5" xfId="30575"/>
    <cellStyle name="RowTitles-Detail 2 3 5 5 2" xfId="30576"/>
    <cellStyle name="RowTitles-Detail 2 3 5 5 2 2" xfId="30577"/>
    <cellStyle name="RowTitles-Detail 2 3 5 5 2 2 2" xfId="30578"/>
    <cellStyle name="RowTitles-Detail 2 3 5 5 2 2 2 2" xfId="30579"/>
    <cellStyle name="RowTitles-Detail 2 3 5 5 2 2 3" xfId="30580"/>
    <cellStyle name="RowTitles-Detail 2 3 5 5 2 3" xfId="30581"/>
    <cellStyle name="RowTitles-Detail 2 3 5 5 2 3 2" xfId="30582"/>
    <cellStyle name="RowTitles-Detail 2 3 5 5 2 3 2 2" xfId="30583"/>
    <cellStyle name="RowTitles-Detail 2 3 5 5 2 4" xfId="30584"/>
    <cellStyle name="RowTitles-Detail 2 3 5 5 2 4 2" xfId="30585"/>
    <cellStyle name="RowTitles-Detail 2 3 5 5 2 5" xfId="30586"/>
    <cellStyle name="RowTitles-Detail 2 3 5 5 3" xfId="30587"/>
    <cellStyle name="RowTitles-Detail 2 3 5 5 3 2" xfId="30588"/>
    <cellStyle name="RowTitles-Detail 2 3 5 5 3 2 2" xfId="30589"/>
    <cellStyle name="RowTitles-Detail 2 3 5 5 3 2 2 2" xfId="30590"/>
    <cellStyle name="RowTitles-Detail 2 3 5 5 3 2 3" xfId="30591"/>
    <cellStyle name="RowTitles-Detail 2 3 5 5 3 3" xfId="30592"/>
    <cellStyle name="RowTitles-Detail 2 3 5 5 3 3 2" xfId="30593"/>
    <cellStyle name="RowTitles-Detail 2 3 5 5 3 3 2 2" xfId="30594"/>
    <cellStyle name="RowTitles-Detail 2 3 5 5 3 4" xfId="30595"/>
    <cellStyle name="RowTitles-Detail 2 3 5 5 3 4 2" xfId="30596"/>
    <cellStyle name="RowTitles-Detail 2 3 5 5 3 5" xfId="30597"/>
    <cellStyle name="RowTitles-Detail 2 3 5 5 4" xfId="30598"/>
    <cellStyle name="RowTitles-Detail 2 3 5 5 4 2" xfId="30599"/>
    <cellStyle name="RowTitles-Detail 2 3 5 5 4 2 2" xfId="30600"/>
    <cellStyle name="RowTitles-Detail 2 3 5 5 4 3" xfId="30601"/>
    <cellStyle name="RowTitles-Detail 2 3 5 5 5" xfId="30602"/>
    <cellStyle name="RowTitles-Detail 2 3 5 5 5 2" xfId="30603"/>
    <cellStyle name="RowTitles-Detail 2 3 5 5 5 2 2" xfId="30604"/>
    <cellStyle name="RowTitles-Detail 2 3 5 5 6" xfId="30605"/>
    <cellStyle name="RowTitles-Detail 2 3 5 5 6 2" xfId="30606"/>
    <cellStyle name="RowTitles-Detail 2 3 5 5 7" xfId="30607"/>
    <cellStyle name="RowTitles-Detail 2 3 5 6" xfId="30608"/>
    <cellStyle name="RowTitles-Detail 2 3 5 6 2" xfId="30609"/>
    <cellStyle name="RowTitles-Detail 2 3 5 6 2 2" xfId="30610"/>
    <cellStyle name="RowTitles-Detail 2 3 5 6 2 2 2" xfId="30611"/>
    <cellStyle name="RowTitles-Detail 2 3 5 6 2 2 2 2" xfId="30612"/>
    <cellStyle name="RowTitles-Detail 2 3 5 6 2 2 3" xfId="30613"/>
    <cellStyle name="RowTitles-Detail 2 3 5 6 2 3" xfId="30614"/>
    <cellStyle name="RowTitles-Detail 2 3 5 6 2 3 2" xfId="30615"/>
    <cellStyle name="RowTitles-Detail 2 3 5 6 2 3 2 2" xfId="30616"/>
    <cellStyle name="RowTitles-Detail 2 3 5 6 2 4" xfId="30617"/>
    <cellStyle name="RowTitles-Detail 2 3 5 6 2 4 2" xfId="30618"/>
    <cellStyle name="RowTitles-Detail 2 3 5 6 2 5" xfId="30619"/>
    <cellStyle name="RowTitles-Detail 2 3 5 6 3" xfId="30620"/>
    <cellStyle name="RowTitles-Detail 2 3 5 6 3 2" xfId="30621"/>
    <cellStyle name="RowTitles-Detail 2 3 5 6 3 2 2" xfId="30622"/>
    <cellStyle name="RowTitles-Detail 2 3 5 6 3 2 2 2" xfId="30623"/>
    <cellStyle name="RowTitles-Detail 2 3 5 6 3 2 3" xfId="30624"/>
    <cellStyle name="RowTitles-Detail 2 3 5 6 3 3" xfId="30625"/>
    <cellStyle name="RowTitles-Detail 2 3 5 6 3 3 2" xfId="30626"/>
    <cellStyle name="RowTitles-Detail 2 3 5 6 3 3 2 2" xfId="30627"/>
    <cellStyle name="RowTitles-Detail 2 3 5 6 3 4" xfId="30628"/>
    <cellStyle name="RowTitles-Detail 2 3 5 6 3 4 2" xfId="30629"/>
    <cellStyle name="RowTitles-Detail 2 3 5 6 3 5" xfId="30630"/>
    <cellStyle name="RowTitles-Detail 2 3 5 6 4" xfId="30631"/>
    <cellStyle name="RowTitles-Detail 2 3 5 6 4 2" xfId="30632"/>
    <cellStyle name="RowTitles-Detail 2 3 5 6 4 2 2" xfId="30633"/>
    <cellStyle name="RowTitles-Detail 2 3 5 6 4 3" xfId="30634"/>
    <cellStyle name="RowTitles-Detail 2 3 5 6 5" xfId="30635"/>
    <cellStyle name="RowTitles-Detail 2 3 5 6 5 2" xfId="30636"/>
    <cellStyle name="RowTitles-Detail 2 3 5 6 5 2 2" xfId="30637"/>
    <cellStyle name="RowTitles-Detail 2 3 5 6 6" xfId="30638"/>
    <cellStyle name="RowTitles-Detail 2 3 5 6 6 2" xfId="30639"/>
    <cellStyle name="RowTitles-Detail 2 3 5 6 7" xfId="30640"/>
    <cellStyle name="RowTitles-Detail 2 3 5 7" xfId="30641"/>
    <cellStyle name="RowTitles-Detail 2 3 5 7 2" xfId="30642"/>
    <cellStyle name="RowTitles-Detail 2 3 5 7 2 2" xfId="30643"/>
    <cellStyle name="RowTitles-Detail 2 3 5 7 2 2 2" xfId="30644"/>
    <cellStyle name="RowTitles-Detail 2 3 5 7 2 3" xfId="30645"/>
    <cellStyle name="RowTitles-Detail 2 3 5 7 3" xfId="30646"/>
    <cellStyle name="RowTitles-Detail 2 3 5 7 3 2" xfId="30647"/>
    <cellStyle name="RowTitles-Detail 2 3 5 7 3 2 2" xfId="30648"/>
    <cellStyle name="RowTitles-Detail 2 3 5 7 4" xfId="30649"/>
    <cellStyle name="RowTitles-Detail 2 3 5 7 4 2" xfId="30650"/>
    <cellStyle name="RowTitles-Detail 2 3 5 7 5" xfId="30651"/>
    <cellStyle name="RowTitles-Detail 2 3 5 8" xfId="30652"/>
    <cellStyle name="RowTitles-Detail 2 3 5 8 2" xfId="30653"/>
    <cellStyle name="RowTitles-Detail 2 3 5 8 2 2" xfId="30654"/>
    <cellStyle name="RowTitles-Detail 2 3 5 8 2 2 2" xfId="30655"/>
    <cellStyle name="RowTitles-Detail 2 3 5 8 2 3" xfId="30656"/>
    <cellStyle name="RowTitles-Detail 2 3 5 8 3" xfId="30657"/>
    <cellStyle name="RowTitles-Detail 2 3 5 8 3 2" xfId="30658"/>
    <cellStyle name="RowTitles-Detail 2 3 5 8 3 2 2" xfId="30659"/>
    <cellStyle name="RowTitles-Detail 2 3 5 8 4" xfId="30660"/>
    <cellStyle name="RowTitles-Detail 2 3 5 8 4 2" xfId="30661"/>
    <cellStyle name="RowTitles-Detail 2 3 5 8 5" xfId="30662"/>
    <cellStyle name="RowTitles-Detail 2 3 5 9" xfId="30663"/>
    <cellStyle name="RowTitles-Detail 2 3 5 9 2" xfId="30664"/>
    <cellStyle name="RowTitles-Detail 2 3 5 9 2 2" xfId="30665"/>
    <cellStyle name="RowTitles-Detail 2 3 5_STUD aligned by INSTIT" xfId="30666"/>
    <cellStyle name="RowTitles-Detail 2 3 6" xfId="30667"/>
    <cellStyle name="RowTitles-Detail 2 3 6 2" xfId="30668"/>
    <cellStyle name="RowTitles-Detail 2 3 6 2 2" xfId="30669"/>
    <cellStyle name="RowTitles-Detail 2 3 6 2 2 2" xfId="30670"/>
    <cellStyle name="RowTitles-Detail 2 3 6 2 2 2 2" xfId="30671"/>
    <cellStyle name="RowTitles-Detail 2 3 6 2 2 2 2 2" xfId="30672"/>
    <cellStyle name="RowTitles-Detail 2 3 6 2 2 2 3" xfId="30673"/>
    <cellStyle name="RowTitles-Detail 2 3 6 2 2 3" xfId="30674"/>
    <cellStyle name="RowTitles-Detail 2 3 6 2 2 3 2" xfId="30675"/>
    <cellStyle name="RowTitles-Detail 2 3 6 2 2 3 2 2" xfId="30676"/>
    <cellStyle name="RowTitles-Detail 2 3 6 2 2 4" xfId="30677"/>
    <cellStyle name="RowTitles-Detail 2 3 6 2 2 4 2" xfId="30678"/>
    <cellStyle name="RowTitles-Detail 2 3 6 2 2 5" xfId="30679"/>
    <cellStyle name="RowTitles-Detail 2 3 6 2 3" xfId="30680"/>
    <cellStyle name="RowTitles-Detail 2 3 6 2 3 2" xfId="30681"/>
    <cellStyle name="RowTitles-Detail 2 3 6 2 3 2 2" xfId="30682"/>
    <cellStyle name="RowTitles-Detail 2 3 6 2 3 2 2 2" xfId="30683"/>
    <cellStyle name="RowTitles-Detail 2 3 6 2 3 2 3" xfId="30684"/>
    <cellStyle name="RowTitles-Detail 2 3 6 2 3 3" xfId="30685"/>
    <cellStyle name="RowTitles-Detail 2 3 6 2 3 3 2" xfId="30686"/>
    <cellStyle name="RowTitles-Detail 2 3 6 2 3 3 2 2" xfId="30687"/>
    <cellStyle name="RowTitles-Detail 2 3 6 2 3 4" xfId="30688"/>
    <cellStyle name="RowTitles-Detail 2 3 6 2 3 4 2" xfId="30689"/>
    <cellStyle name="RowTitles-Detail 2 3 6 2 3 5" xfId="30690"/>
    <cellStyle name="RowTitles-Detail 2 3 6 2 4" xfId="30691"/>
    <cellStyle name="RowTitles-Detail 2 3 6 2 4 2" xfId="30692"/>
    <cellStyle name="RowTitles-Detail 2 3 6 2 5" xfId="30693"/>
    <cellStyle name="RowTitles-Detail 2 3 6 2 5 2" xfId="30694"/>
    <cellStyle name="RowTitles-Detail 2 3 6 2 5 2 2" xfId="30695"/>
    <cellStyle name="RowTitles-Detail 2 3 6 2 5 3" xfId="30696"/>
    <cellStyle name="RowTitles-Detail 2 3 6 2 6" xfId="30697"/>
    <cellStyle name="RowTitles-Detail 2 3 6 2 6 2" xfId="30698"/>
    <cellStyle name="RowTitles-Detail 2 3 6 2 6 2 2" xfId="30699"/>
    <cellStyle name="RowTitles-Detail 2 3 6 3" xfId="30700"/>
    <cellStyle name="RowTitles-Detail 2 3 6 3 2" xfId="30701"/>
    <cellStyle name="RowTitles-Detail 2 3 6 3 2 2" xfId="30702"/>
    <cellStyle name="RowTitles-Detail 2 3 6 3 2 2 2" xfId="30703"/>
    <cellStyle name="RowTitles-Detail 2 3 6 3 2 2 2 2" xfId="30704"/>
    <cellStyle name="RowTitles-Detail 2 3 6 3 2 2 3" xfId="30705"/>
    <cellStyle name="RowTitles-Detail 2 3 6 3 2 3" xfId="30706"/>
    <cellStyle name="RowTitles-Detail 2 3 6 3 2 3 2" xfId="30707"/>
    <cellStyle name="RowTitles-Detail 2 3 6 3 2 3 2 2" xfId="30708"/>
    <cellStyle name="RowTitles-Detail 2 3 6 3 2 4" xfId="30709"/>
    <cellStyle name="RowTitles-Detail 2 3 6 3 2 4 2" xfId="30710"/>
    <cellStyle name="RowTitles-Detail 2 3 6 3 2 5" xfId="30711"/>
    <cellStyle name="RowTitles-Detail 2 3 6 3 3" xfId="30712"/>
    <cellStyle name="RowTitles-Detail 2 3 6 3 3 2" xfId="30713"/>
    <cellStyle name="RowTitles-Detail 2 3 6 3 3 2 2" xfId="30714"/>
    <cellStyle name="RowTitles-Detail 2 3 6 3 3 2 2 2" xfId="30715"/>
    <cellStyle name="RowTitles-Detail 2 3 6 3 3 2 3" xfId="30716"/>
    <cellStyle name="RowTitles-Detail 2 3 6 3 3 3" xfId="30717"/>
    <cellStyle name="RowTitles-Detail 2 3 6 3 3 3 2" xfId="30718"/>
    <cellStyle name="RowTitles-Detail 2 3 6 3 3 3 2 2" xfId="30719"/>
    <cellStyle name="RowTitles-Detail 2 3 6 3 3 4" xfId="30720"/>
    <cellStyle name="RowTitles-Detail 2 3 6 3 3 4 2" xfId="30721"/>
    <cellStyle name="RowTitles-Detail 2 3 6 3 3 5" xfId="30722"/>
    <cellStyle name="RowTitles-Detail 2 3 6 3 4" xfId="30723"/>
    <cellStyle name="RowTitles-Detail 2 3 6 3 4 2" xfId="30724"/>
    <cellStyle name="RowTitles-Detail 2 3 6 3 5" xfId="30725"/>
    <cellStyle name="RowTitles-Detail 2 3 6 3 5 2" xfId="30726"/>
    <cellStyle name="RowTitles-Detail 2 3 6 3 5 2 2" xfId="30727"/>
    <cellStyle name="RowTitles-Detail 2 3 6 3 6" xfId="30728"/>
    <cellStyle name="RowTitles-Detail 2 3 6 3 6 2" xfId="30729"/>
    <cellStyle name="RowTitles-Detail 2 3 6 3 7" xfId="30730"/>
    <cellStyle name="RowTitles-Detail 2 3 6 4" xfId="30731"/>
    <cellStyle name="RowTitles-Detail 2 3 6 4 2" xfId="30732"/>
    <cellStyle name="RowTitles-Detail 2 3 6 4 2 2" xfId="30733"/>
    <cellStyle name="RowTitles-Detail 2 3 6 4 2 2 2" xfId="30734"/>
    <cellStyle name="RowTitles-Detail 2 3 6 4 2 2 2 2" xfId="30735"/>
    <cellStyle name="RowTitles-Detail 2 3 6 4 2 2 3" xfId="30736"/>
    <cellStyle name="RowTitles-Detail 2 3 6 4 2 3" xfId="30737"/>
    <cellStyle name="RowTitles-Detail 2 3 6 4 2 3 2" xfId="30738"/>
    <cellStyle name="RowTitles-Detail 2 3 6 4 2 3 2 2" xfId="30739"/>
    <cellStyle name="RowTitles-Detail 2 3 6 4 2 4" xfId="30740"/>
    <cellStyle name="RowTitles-Detail 2 3 6 4 2 4 2" xfId="30741"/>
    <cellStyle name="RowTitles-Detail 2 3 6 4 2 5" xfId="30742"/>
    <cellStyle name="RowTitles-Detail 2 3 6 4 3" xfId="30743"/>
    <cellStyle name="RowTitles-Detail 2 3 6 4 3 2" xfId="30744"/>
    <cellStyle name="RowTitles-Detail 2 3 6 4 3 2 2" xfId="30745"/>
    <cellStyle name="RowTitles-Detail 2 3 6 4 3 2 2 2" xfId="30746"/>
    <cellStyle name="RowTitles-Detail 2 3 6 4 3 2 3" xfId="30747"/>
    <cellStyle name="RowTitles-Detail 2 3 6 4 3 3" xfId="30748"/>
    <cellStyle name="RowTitles-Detail 2 3 6 4 3 3 2" xfId="30749"/>
    <cellStyle name="RowTitles-Detail 2 3 6 4 3 3 2 2" xfId="30750"/>
    <cellStyle name="RowTitles-Detail 2 3 6 4 3 4" xfId="30751"/>
    <cellStyle name="RowTitles-Detail 2 3 6 4 3 4 2" xfId="30752"/>
    <cellStyle name="RowTitles-Detail 2 3 6 4 3 5" xfId="30753"/>
    <cellStyle name="RowTitles-Detail 2 3 6 4 4" xfId="30754"/>
    <cellStyle name="RowTitles-Detail 2 3 6 4 4 2" xfId="30755"/>
    <cellStyle name="RowTitles-Detail 2 3 6 4 5" xfId="30756"/>
    <cellStyle name="RowTitles-Detail 2 3 6 4 5 2" xfId="30757"/>
    <cellStyle name="RowTitles-Detail 2 3 6 4 5 2 2" xfId="30758"/>
    <cellStyle name="RowTitles-Detail 2 3 6 4 5 3" xfId="30759"/>
    <cellStyle name="RowTitles-Detail 2 3 6 4 6" xfId="30760"/>
    <cellStyle name="RowTitles-Detail 2 3 6 4 6 2" xfId="30761"/>
    <cellStyle name="RowTitles-Detail 2 3 6 4 6 2 2" xfId="30762"/>
    <cellStyle name="RowTitles-Detail 2 3 6 4 7" xfId="30763"/>
    <cellStyle name="RowTitles-Detail 2 3 6 4 7 2" xfId="30764"/>
    <cellStyle name="RowTitles-Detail 2 3 6 4 8" xfId="30765"/>
    <cellStyle name="RowTitles-Detail 2 3 6 5" xfId="30766"/>
    <cellStyle name="RowTitles-Detail 2 3 6 5 2" xfId="30767"/>
    <cellStyle name="RowTitles-Detail 2 3 6 5 2 2" xfId="30768"/>
    <cellStyle name="RowTitles-Detail 2 3 6 5 2 2 2" xfId="30769"/>
    <cellStyle name="RowTitles-Detail 2 3 6 5 2 2 2 2" xfId="30770"/>
    <cellStyle name="RowTitles-Detail 2 3 6 5 2 2 3" xfId="30771"/>
    <cellStyle name="RowTitles-Detail 2 3 6 5 2 3" xfId="30772"/>
    <cellStyle name="RowTitles-Detail 2 3 6 5 2 3 2" xfId="30773"/>
    <cellStyle name="RowTitles-Detail 2 3 6 5 2 3 2 2" xfId="30774"/>
    <cellStyle name="RowTitles-Detail 2 3 6 5 2 4" xfId="30775"/>
    <cellStyle name="RowTitles-Detail 2 3 6 5 2 4 2" xfId="30776"/>
    <cellStyle name="RowTitles-Detail 2 3 6 5 2 5" xfId="30777"/>
    <cellStyle name="RowTitles-Detail 2 3 6 5 3" xfId="30778"/>
    <cellStyle name="RowTitles-Detail 2 3 6 5 3 2" xfId="30779"/>
    <cellStyle name="RowTitles-Detail 2 3 6 5 3 2 2" xfId="30780"/>
    <cellStyle name="RowTitles-Detail 2 3 6 5 3 2 2 2" xfId="30781"/>
    <cellStyle name="RowTitles-Detail 2 3 6 5 3 2 3" xfId="30782"/>
    <cellStyle name="RowTitles-Detail 2 3 6 5 3 3" xfId="30783"/>
    <cellStyle name="RowTitles-Detail 2 3 6 5 3 3 2" xfId="30784"/>
    <cellStyle name="RowTitles-Detail 2 3 6 5 3 3 2 2" xfId="30785"/>
    <cellStyle name="RowTitles-Detail 2 3 6 5 3 4" xfId="30786"/>
    <cellStyle name="RowTitles-Detail 2 3 6 5 3 4 2" xfId="30787"/>
    <cellStyle name="RowTitles-Detail 2 3 6 5 3 5" xfId="30788"/>
    <cellStyle name="RowTitles-Detail 2 3 6 5 4" xfId="30789"/>
    <cellStyle name="RowTitles-Detail 2 3 6 5 4 2" xfId="30790"/>
    <cellStyle name="RowTitles-Detail 2 3 6 5 4 2 2" xfId="30791"/>
    <cellStyle name="RowTitles-Detail 2 3 6 5 4 3" xfId="30792"/>
    <cellStyle name="RowTitles-Detail 2 3 6 5 5" xfId="30793"/>
    <cellStyle name="RowTitles-Detail 2 3 6 5 5 2" xfId="30794"/>
    <cellStyle name="RowTitles-Detail 2 3 6 5 5 2 2" xfId="30795"/>
    <cellStyle name="RowTitles-Detail 2 3 6 5 6" xfId="30796"/>
    <cellStyle name="RowTitles-Detail 2 3 6 5 6 2" xfId="30797"/>
    <cellStyle name="RowTitles-Detail 2 3 6 5 7" xfId="30798"/>
    <cellStyle name="RowTitles-Detail 2 3 6 6" xfId="30799"/>
    <cellStyle name="RowTitles-Detail 2 3 6 6 2" xfId="30800"/>
    <cellStyle name="RowTitles-Detail 2 3 6 6 2 2" xfId="30801"/>
    <cellStyle name="RowTitles-Detail 2 3 6 6 2 2 2" xfId="30802"/>
    <cellStyle name="RowTitles-Detail 2 3 6 6 2 2 2 2" xfId="30803"/>
    <cellStyle name="RowTitles-Detail 2 3 6 6 2 2 3" xfId="30804"/>
    <cellStyle name="RowTitles-Detail 2 3 6 6 2 3" xfId="30805"/>
    <cellStyle name="RowTitles-Detail 2 3 6 6 2 3 2" xfId="30806"/>
    <cellStyle name="RowTitles-Detail 2 3 6 6 2 3 2 2" xfId="30807"/>
    <cellStyle name="RowTitles-Detail 2 3 6 6 2 4" xfId="30808"/>
    <cellStyle name="RowTitles-Detail 2 3 6 6 2 4 2" xfId="30809"/>
    <cellStyle name="RowTitles-Detail 2 3 6 6 2 5" xfId="30810"/>
    <cellStyle name="RowTitles-Detail 2 3 6 6 3" xfId="30811"/>
    <cellStyle name="RowTitles-Detail 2 3 6 6 3 2" xfId="30812"/>
    <cellStyle name="RowTitles-Detail 2 3 6 6 3 2 2" xfId="30813"/>
    <cellStyle name="RowTitles-Detail 2 3 6 6 3 2 2 2" xfId="30814"/>
    <cellStyle name="RowTitles-Detail 2 3 6 6 3 2 3" xfId="30815"/>
    <cellStyle name="RowTitles-Detail 2 3 6 6 3 3" xfId="30816"/>
    <cellStyle name="RowTitles-Detail 2 3 6 6 3 3 2" xfId="30817"/>
    <cellStyle name="RowTitles-Detail 2 3 6 6 3 3 2 2" xfId="30818"/>
    <cellStyle name="RowTitles-Detail 2 3 6 6 3 4" xfId="30819"/>
    <cellStyle name="RowTitles-Detail 2 3 6 6 3 4 2" xfId="30820"/>
    <cellStyle name="RowTitles-Detail 2 3 6 6 3 5" xfId="30821"/>
    <cellStyle name="RowTitles-Detail 2 3 6 6 4" xfId="30822"/>
    <cellStyle name="RowTitles-Detail 2 3 6 6 4 2" xfId="30823"/>
    <cellStyle name="RowTitles-Detail 2 3 6 6 4 2 2" xfId="30824"/>
    <cellStyle name="RowTitles-Detail 2 3 6 6 4 3" xfId="30825"/>
    <cellStyle name="RowTitles-Detail 2 3 6 6 5" xfId="30826"/>
    <cellStyle name="RowTitles-Detail 2 3 6 6 5 2" xfId="30827"/>
    <cellStyle name="RowTitles-Detail 2 3 6 6 5 2 2" xfId="30828"/>
    <cellStyle name="RowTitles-Detail 2 3 6 6 6" xfId="30829"/>
    <cellStyle name="RowTitles-Detail 2 3 6 6 6 2" xfId="30830"/>
    <cellStyle name="RowTitles-Detail 2 3 6 6 7" xfId="30831"/>
    <cellStyle name="RowTitles-Detail 2 3 6 7" xfId="30832"/>
    <cellStyle name="RowTitles-Detail 2 3 6 7 2" xfId="30833"/>
    <cellStyle name="RowTitles-Detail 2 3 6 7 2 2" xfId="30834"/>
    <cellStyle name="RowTitles-Detail 2 3 6 7 2 2 2" xfId="30835"/>
    <cellStyle name="RowTitles-Detail 2 3 6 7 2 3" xfId="30836"/>
    <cellStyle name="RowTitles-Detail 2 3 6 7 3" xfId="30837"/>
    <cellStyle name="RowTitles-Detail 2 3 6 7 3 2" xfId="30838"/>
    <cellStyle name="RowTitles-Detail 2 3 6 7 3 2 2" xfId="30839"/>
    <cellStyle name="RowTitles-Detail 2 3 6 7 4" xfId="30840"/>
    <cellStyle name="RowTitles-Detail 2 3 6 7 4 2" xfId="30841"/>
    <cellStyle name="RowTitles-Detail 2 3 6 7 5" xfId="30842"/>
    <cellStyle name="RowTitles-Detail 2 3 6 8" xfId="30843"/>
    <cellStyle name="RowTitles-Detail 2 3 6 8 2" xfId="30844"/>
    <cellStyle name="RowTitles-Detail 2 3 6 9" xfId="30845"/>
    <cellStyle name="RowTitles-Detail 2 3 6 9 2" xfId="30846"/>
    <cellStyle name="RowTitles-Detail 2 3 6 9 2 2" xfId="30847"/>
    <cellStyle name="RowTitles-Detail 2 3 6_STUD aligned by INSTIT" xfId="30848"/>
    <cellStyle name="RowTitles-Detail 2 3 7" xfId="30849"/>
    <cellStyle name="RowTitles-Detail 2 3 7 2" xfId="30850"/>
    <cellStyle name="RowTitles-Detail 2 3 7 2 2" xfId="30851"/>
    <cellStyle name="RowTitles-Detail 2 3 7 2 2 2" xfId="30852"/>
    <cellStyle name="RowTitles-Detail 2 3 7 2 2 2 2" xfId="30853"/>
    <cellStyle name="RowTitles-Detail 2 3 7 2 2 3" xfId="30854"/>
    <cellStyle name="RowTitles-Detail 2 3 7 2 3" xfId="30855"/>
    <cellStyle name="RowTitles-Detail 2 3 7 2 3 2" xfId="30856"/>
    <cellStyle name="RowTitles-Detail 2 3 7 2 3 2 2" xfId="30857"/>
    <cellStyle name="RowTitles-Detail 2 3 7 2 4" xfId="30858"/>
    <cellStyle name="RowTitles-Detail 2 3 7 2 4 2" xfId="30859"/>
    <cellStyle name="RowTitles-Detail 2 3 7 2 5" xfId="30860"/>
    <cellStyle name="RowTitles-Detail 2 3 7 3" xfId="30861"/>
    <cellStyle name="RowTitles-Detail 2 3 7 3 2" xfId="30862"/>
    <cellStyle name="RowTitles-Detail 2 3 7 3 2 2" xfId="30863"/>
    <cellStyle name="RowTitles-Detail 2 3 7 3 2 2 2" xfId="30864"/>
    <cellStyle name="RowTitles-Detail 2 3 7 3 2 3" xfId="30865"/>
    <cellStyle name="RowTitles-Detail 2 3 7 3 3" xfId="30866"/>
    <cellStyle name="RowTitles-Detail 2 3 7 3 3 2" xfId="30867"/>
    <cellStyle name="RowTitles-Detail 2 3 7 3 3 2 2" xfId="30868"/>
    <cellStyle name="RowTitles-Detail 2 3 7 3 4" xfId="30869"/>
    <cellStyle name="RowTitles-Detail 2 3 7 3 4 2" xfId="30870"/>
    <cellStyle name="RowTitles-Detail 2 3 7 3 5" xfId="30871"/>
    <cellStyle name="RowTitles-Detail 2 3 7 4" xfId="30872"/>
    <cellStyle name="RowTitles-Detail 2 3 7 4 2" xfId="30873"/>
    <cellStyle name="RowTitles-Detail 2 3 7 5" xfId="30874"/>
    <cellStyle name="RowTitles-Detail 2 3 7 5 2" xfId="30875"/>
    <cellStyle name="RowTitles-Detail 2 3 7 5 2 2" xfId="30876"/>
    <cellStyle name="RowTitles-Detail 2 3 7 5 3" xfId="30877"/>
    <cellStyle name="RowTitles-Detail 2 3 7 6" xfId="30878"/>
    <cellStyle name="RowTitles-Detail 2 3 7 6 2" xfId="30879"/>
    <cellStyle name="RowTitles-Detail 2 3 7 6 2 2" xfId="30880"/>
    <cellStyle name="RowTitles-Detail 2 3 8" xfId="30881"/>
    <cellStyle name="RowTitles-Detail 2 3 8 2" xfId="30882"/>
    <cellStyle name="RowTitles-Detail 2 3 8 2 2" xfId="30883"/>
    <cellStyle name="RowTitles-Detail 2 3 8 2 2 2" xfId="30884"/>
    <cellStyle name="RowTitles-Detail 2 3 8 2 2 2 2" xfId="30885"/>
    <cellStyle name="RowTitles-Detail 2 3 8 2 2 3" xfId="30886"/>
    <cellStyle name="RowTitles-Detail 2 3 8 2 3" xfId="30887"/>
    <cellStyle name="RowTitles-Detail 2 3 8 2 3 2" xfId="30888"/>
    <cellStyle name="RowTitles-Detail 2 3 8 2 3 2 2" xfId="30889"/>
    <cellStyle name="RowTitles-Detail 2 3 8 2 4" xfId="30890"/>
    <cellStyle name="RowTitles-Detail 2 3 8 2 4 2" xfId="30891"/>
    <cellStyle name="RowTitles-Detail 2 3 8 2 5" xfId="30892"/>
    <cellStyle name="RowTitles-Detail 2 3 8 3" xfId="30893"/>
    <cellStyle name="RowTitles-Detail 2 3 8 3 2" xfId="30894"/>
    <cellStyle name="RowTitles-Detail 2 3 8 3 2 2" xfId="30895"/>
    <cellStyle name="RowTitles-Detail 2 3 8 3 2 2 2" xfId="30896"/>
    <cellStyle name="RowTitles-Detail 2 3 8 3 2 3" xfId="30897"/>
    <cellStyle name="RowTitles-Detail 2 3 8 3 3" xfId="30898"/>
    <cellStyle name="RowTitles-Detail 2 3 8 3 3 2" xfId="30899"/>
    <cellStyle name="RowTitles-Detail 2 3 8 3 3 2 2" xfId="30900"/>
    <cellStyle name="RowTitles-Detail 2 3 8 3 4" xfId="30901"/>
    <cellStyle name="RowTitles-Detail 2 3 8 3 4 2" xfId="30902"/>
    <cellStyle name="RowTitles-Detail 2 3 8 3 5" xfId="30903"/>
    <cellStyle name="RowTitles-Detail 2 3 8 4" xfId="30904"/>
    <cellStyle name="RowTitles-Detail 2 3 8 4 2" xfId="30905"/>
    <cellStyle name="RowTitles-Detail 2 3 8 5" xfId="30906"/>
    <cellStyle name="RowTitles-Detail 2 3 8 5 2" xfId="30907"/>
    <cellStyle name="RowTitles-Detail 2 3 8 5 2 2" xfId="30908"/>
    <cellStyle name="RowTitles-Detail 2 3 8 6" xfId="30909"/>
    <cellStyle name="RowTitles-Detail 2 3 8 6 2" xfId="30910"/>
    <cellStyle name="RowTitles-Detail 2 3 8 7" xfId="30911"/>
    <cellStyle name="RowTitles-Detail 2 3 9" xfId="30912"/>
    <cellStyle name="RowTitles-Detail 2 3 9 2" xfId="30913"/>
    <cellStyle name="RowTitles-Detail 2 3 9 2 2" xfId="30914"/>
    <cellStyle name="RowTitles-Detail 2 3 9 2 2 2" xfId="30915"/>
    <cellStyle name="RowTitles-Detail 2 3 9 2 2 2 2" xfId="30916"/>
    <cellStyle name="RowTitles-Detail 2 3 9 2 2 3" xfId="30917"/>
    <cellStyle name="RowTitles-Detail 2 3 9 2 3" xfId="30918"/>
    <cellStyle name="RowTitles-Detail 2 3 9 2 3 2" xfId="30919"/>
    <cellStyle name="RowTitles-Detail 2 3 9 2 3 2 2" xfId="30920"/>
    <cellStyle name="RowTitles-Detail 2 3 9 2 4" xfId="30921"/>
    <cellStyle name="RowTitles-Detail 2 3 9 2 4 2" xfId="30922"/>
    <cellStyle name="RowTitles-Detail 2 3 9 2 5" xfId="30923"/>
    <cellStyle name="RowTitles-Detail 2 3 9 3" xfId="30924"/>
    <cellStyle name="RowTitles-Detail 2 3 9 3 2" xfId="30925"/>
    <cellStyle name="RowTitles-Detail 2 3 9 3 2 2" xfId="30926"/>
    <cellStyle name="RowTitles-Detail 2 3 9 3 2 2 2" xfId="30927"/>
    <cellStyle name="RowTitles-Detail 2 3 9 3 2 3" xfId="30928"/>
    <cellStyle name="RowTitles-Detail 2 3 9 3 3" xfId="30929"/>
    <cellStyle name="RowTitles-Detail 2 3 9 3 3 2" xfId="30930"/>
    <cellStyle name="RowTitles-Detail 2 3 9 3 3 2 2" xfId="30931"/>
    <cellStyle name="RowTitles-Detail 2 3 9 3 4" xfId="30932"/>
    <cellStyle name="RowTitles-Detail 2 3 9 3 4 2" xfId="30933"/>
    <cellStyle name="RowTitles-Detail 2 3 9 3 5" xfId="30934"/>
    <cellStyle name="RowTitles-Detail 2 3 9 4" xfId="30935"/>
    <cellStyle name="RowTitles-Detail 2 3 9 4 2" xfId="30936"/>
    <cellStyle name="RowTitles-Detail 2 3 9 5" xfId="30937"/>
    <cellStyle name="RowTitles-Detail 2 3 9 5 2" xfId="30938"/>
    <cellStyle name="RowTitles-Detail 2 3 9 5 2 2" xfId="30939"/>
    <cellStyle name="RowTitles-Detail 2 3 9 5 3" xfId="30940"/>
    <cellStyle name="RowTitles-Detail 2 3 9 6" xfId="30941"/>
    <cellStyle name="RowTitles-Detail 2 3 9 6 2" xfId="30942"/>
    <cellStyle name="RowTitles-Detail 2 3 9 6 2 2" xfId="30943"/>
    <cellStyle name="RowTitles-Detail 2 3 9 7" xfId="30944"/>
    <cellStyle name="RowTitles-Detail 2 3 9 7 2" xfId="30945"/>
    <cellStyle name="RowTitles-Detail 2 3 9 8" xfId="30946"/>
    <cellStyle name="RowTitles-Detail 2 3_STUD aligned by INSTIT" xfId="30947"/>
    <cellStyle name="RowTitles-Detail 2 4" xfId="30948"/>
    <cellStyle name="RowTitles-Detail 2 4 10" xfId="30949"/>
    <cellStyle name="RowTitles-Detail 2 4 10 2" xfId="30950"/>
    <cellStyle name="RowTitles-Detail 2 4 10 2 2" xfId="30951"/>
    <cellStyle name="RowTitles-Detail 2 4 10 2 2 2" xfId="30952"/>
    <cellStyle name="RowTitles-Detail 2 4 10 2 3" xfId="30953"/>
    <cellStyle name="RowTitles-Detail 2 4 10 3" xfId="30954"/>
    <cellStyle name="RowTitles-Detail 2 4 10 3 2" xfId="30955"/>
    <cellStyle name="RowTitles-Detail 2 4 10 3 2 2" xfId="30956"/>
    <cellStyle name="RowTitles-Detail 2 4 10 4" xfId="30957"/>
    <cellStyle name="RowTitles-Detail 2 4 10 4 2" xfId="30958"/>
    <cellStyle name="RowTitles-Detail 2 4 10 5" xfId="30959"/>
    <cellStyle name="RowTitles-Detail 2 4 11" xfId="30960"/>
    <cellStyle name="RowTitles-Detail 2 4 11 2" xfId="30961"/>
    <cellStyle name="RowTitles-Detail 2 4 12" xfId="30962"/>
    <cellStyle name="RowTitles-Detail 2 4 12 2" xfId="30963"/>
    <cellStyle name="RowTitles-Detail 2 4 12 2 2" xfId="30964"/>
    <cellStyle name="RowTitles-Detail 2 4 2" xfId="30965"/>
    <cellStyle name="RowTitles-Detail 2 4 2 2" xfId="30966"/>
    <cellStyle name="RowTitles-Detail 2 4 2 2 2" xfId="30967"/>
    <cellStyle name="RowTitles-Detail 2 4 2 2 2 2" xfId="30968"/>
    <cellStyle name="RowTitles-Detail 2 4 2 2 2 2 2" xfId="30969"/>
    <cellStyle name="RowTitles-Detail 2 4 2 2 2 2 2 2" xfId="30970"/>
    <cellStyle name="RowTitles-Detail 2 4 2 2 2 2 3" xfId="30971"/>
    <cellStyle name="RowTitles-Detail 2 4 2 2 2 3" xfId="30972"/>
    <cellStyle name="RowTitles-Detail 2 4 2 2 2 3 2" xfId="30973"/>
    <cellStyle name="RowTitles-Detail 2 4 2 2 2 3 2 2" xfId="30974"/>
    <cellStyle name="RowTitles-Detail 2 4 2 2 2 4" xfId="30975"/>
    <cellStyle name="RowTitles-Detail 2 4 2 2 2 4 2" xfId="30976"/>
    <cellStyle name="RowTitles-Detail 2 4 2 2 2 5" xfId="30977"/>
    <cellStyle name="RowTitles-Detail 2 4 2 2 3" xfId="30978"/>
    <cellStyle name="RowTitles-Detail 2 4 2 2 3 2" xfId="30979"/>
    <cellStyle name="RowTitles-Detail 2 4 2 2 3 2 2" xfId="30980"/>
    <cellStyle name="RowTitles-Detail 2 4 2 2 3 2 2 2" xfId="30981"/>
    <cellStyle name="RowTitles-Detail 2 4 2 2 3 2 3" xfId="30982"/>
    <cellStyle name="RowTitles-Detail 2 4 2 2 3 3" xfId="30983"/>
    <cellStyle name="RowTitles-Detail 2 4 2 2 3 3 2" xfId="30984"/>
    <cellStyle name="RowTitles-Detail 2 4 2 2 3 3 2 2" xfId="30985"/>
    <cellStyle name="RowTitles-Detail 2 4 2 2 3 4" xfId="30986"/>
    <cellStyle name="RowTitles-Detail 2 4 2 2 3 4 2" xfId="30987"/>
    <cellStyle name="RowTitles-Detail 2 4 2 2 3 5" xfId="30988"/>
    <cellStyle name="RowTitles-Detail 2 4 2 2 4" xfId="30989"/>
    <cellStyle name="RowTitles-Detail 2 4 2 2 4 2" xfId="30990"/>
    <cellStyle name="RowTitles-Detail 2 4 2 2 5" xfId="30991"/>
    <cellStyle name="RowTitles-Detail 2 4 2 2 5 2" xfId="30992"/>
    <cellStyle name="RowTitles-Detail 2 4 2 2 5 2 2" xfId="30993"/>
    <cellStyle name="RowTitles-Detail 2 4 2 3" xfId="30994"/>
    <cellStyle name="RowTitles-Detail 2 4 2 3 2" xfId="30995"/>
    <cellStyle name="RowTitles-Detail 2 4 2 3 2 2" xfId="30996"/>
    <cellStyle name="RowTitles-Detail 2 4 2 3 2 2 2" xfId="30997"/>
    <cellStyle name="RowTitles-Detail 2 4 2 3 2 2 2 2" xfId="30998"/>
    <cellStyle name="RowTitles-Detail 2 4 2 3 2 2 3" xfId="30999"/>
    <cellStyle name="RowTitles-Detail 2 4 2 3 2 3" xfId="31000"/>
    <cellStyle name="RowTitles-Detail 2 4 2 3 2 3 2" xfId="31001"/>
    <cellStyle name="RowTitles-Detail 2 4 2 3 2 3 2 2" xfId="31002"/>
    <cellStyle name="RowTitles-Detail 2 4 2 3 2 4" xfId="31003"/>
    <cellStyle name="RowTitles-Detail 2 4 2 3 2 4 2" xfId="31004"/>
    <cellStyle name="RowTitles-Detail 2 4 2 3 2 5" xfId="31005"/>
    <cellStyle name="RowTitles-Detail 2 4 2 3 3" xfId="31006"/>
    <cellStyle name="RowTitles-Detail 2 4 2 3 3 2" xfId="31007"/>
    <cellStyle name="RowTitles-Detail 2 4 2 3 3 2 2" xfId="31008"/>
    <cellStyle name="RowTitles-Detail 2 4 2 3 3 2 2 2" xfId="31009"/>
    <cellStyle name="RowTitles-Detail 2 4 2 3 3 2 3" xfId="31010"/>
    <cellStyle name="RowTitles-Detail 2 4 2 3 3 3" xfId="31011"/>
    <cellStyle name="RowTitles-Detail 2 4 2 3 3 3 2" xfId="31012"/>
    <cellStyle name="RowTitles-Detail 2 4 2 3 3 3 2 2" xfId="31013"/>
    <cellStyle name="RowTitles-Detail 2 4 2 3 3 4" xfId="31014"/>
    <cellStyle name="RowTitles-Detail 2 4 2 3 3 4 2" xfId="31015"/>
    <cellStyle name="RowTitles-Detail 2 4 2 3 3 5" xfId="31016"/>
    <cellStyle name="RowTitles-Detail 2 4 2 3 4" xfId="31017"/>
    <cellStyle name="RowTitles-Detail 2 4 2 3 4 2" xfId="31018"/>
    <cellStyle name="RowTitles-Detail 2 4 2 3 5" xfId="31019"/>
    <cellStyle name="RowTitles-Detail 2 4 2 3 5 2" xfId="31020"/>
    <cellStyle name="RowTitles-Detail 2 4 2 3 5 2 2" xfId="31021"/>
    <cellStyle name="RowTitles-Detail 2 4 2 3 5 3" xfId="31022"/>
    <cellStyle name="RowTitles-Detail 2 4 2 3 6" xfId="31023"/>
    <cellStyle name="RowTitles-Detail 2 4 2 3 6 2" xfId="31024"/>
    <cellStyle name="RowTitles-Detail 2 4 2 3 6 2 2" xfId="31025"/>
    <cellStyle name="RowTitles-Detail 2 4 2 3 7" xfId="31026"/>
    <cellStyle name="RowTitles-Detail 2 4 2 3 7 2" xfId="31027"/>
    <cellStyle name="RowTitles-Detail 2 4 2 3 8" xfId="31028"/>
    <cellStyle name="RowTitles-Detail 2 4 2 4" xfId="31029"/>
    <cellStyle name="RowTitles-Detail 2 4 2 4 2" xfId="31030"/>
    <cellStyle name="RowTitles-Detail 2 4 2 4 2 2" xfId="31031"/>
    <cellStyle name="RowTitles-Detail 2 4 2 4 2 2 2" xfId="31032"/>
    <cellStyle name="RowTitles-Detail 2 4 2 4 2 2 2 2" xfId="31033"/>
    <cellStyle name="RowTitles-Detail 2 4 2 4 2 2 3" xfId="31034"/>
    <cellStyle name="RowTitles-Detail 2 4 2 4 2 3" xfId="31035"/>
    <cellStyle name="RowTitles-Detail 2 4 2 4 2 3 2" xfId="31036"/>
    <cellStyle name="RowTitles-Detail 2 4 2 4 2 3 2 2" xfId="31037"/>
    <cellStyle name="RowTitles-Detail 2 4 2 4 2 4" xfId="31038"/>
    <cellStyle name="RowTitles-Detail 2 4 2 4 2 4 2" xfId="31039"/>
    <cellStyle name="RowTitles-Detail 2 4 2 4 2 5" xfId="31040"/>
    <cellStyle name="RowTitles-Detail 2 4 2 4 3" xfId="31041"/>
    <cellStyle name="RowTitles-Detail 2 4 2 4 3 2" xfId="31042"/>
    <cellStyle name="RowTitles-Detail 2 4 2 4 3 2 2" xfId="31043"/>
    <cellStyle name="RowTitles-Detail 2 4 2 4 3 2 2 2" xfId="31044"/>
    <cellStyle name="RowTitles-Detail 2 4 2 4 3 2 3" xfId="31045"/>
    <cellStyle name="RowTitles-Detail 2 4 2 4 3 3" xfId="31046"/>
    <cellStyle name="RowTitles-Detail 2 4 2 4 3 3 2" xfId="31047"/>
    <cellStyle name="RowTitles-Detail 2 4 2 4 3 3 2 2" xfId="31048"/>
    <cellStyle name="RowTitles-Detail 2 4 2 4 3 4" xfId="31049"/>
    <cellStyle name="RowTitles-Detail 2 4 2 4 3 4 2" xfId="31050"/>
    <cellStyle name="RowTitles-Detail 2 4 2 4 3 5" xfId="31051"/>
    <cellStyle name="RowTitles-Detail 2 4 2 4 4" xfId="31052"/>
    <cellStyle name="RowTitles-Detail 2 4 2 4 4 2" xfId="31053"/>
    <cellStyle name="RowTitles-Detail 2 4 2 4 4 2 2" xfId="31054"/>
    <cellStyle name="RowTitles-Detail 2 4 2 4 4 3" xfId="31055"/>
    <cellStyle name="RowTitles-Detail 2 4 2 4 5" xfId="31056"/>
    <cellStyle name="RowTitles-Detail 2 4 2 4 5 2" xfId="31057"/>
    <cellStyle name="RowTitles-Detail 2 4 2 4 5 2 2" xfId="31058"/>
    <cellStyle name="RowTitles-Detail 2 4 2 4 6" xfId="31059"/>
    <cellStyle name="RowTitles-Detail 2 4 2 4 6 2" xfId="31060"/>
    <cellStyle name="RowTitles-Detail 2 4 2 4 7" xfId="31061"/>
    <cellStyle name="RowTitles-Detail 2 4 2 5" xfId="31062"/>
    <cellStyle name="RowTitles-Detail 2 4 2 5 2" xfId="31063"/>
    <cellStyle name="RowTitles-Detail 2 4 2 5 2 2" xfId="31064"/>
    <cellStyle name="RowTitles-Detail 2 4 2 5 2 2 2" xfId="31065"/>
    <cellStyle name="RowTitles-Detail 2 4 2 5 2 2 2 2" xfId="31066"/>
    <cellStyle name="RowTitles-Detail 2 4 2 5 2 2 3" xfId="31067"/>
    <cellStyle name="RowTitles-Detail 2 4 2 5 2 3" xfId="31068"/>
    <cellStyle name="RowTitles-Detail 2 4 2 5 2 3 2" xfId="31069"/>
    <cellStyle name="RowTitles-Detail 2 4 2 5 2 3 2 2" xfId="31070"/>
    <cellStyle name="RowTitles-Detail 2 4 2 5 2 4" xfId="31071"/>
    <cellStyle name="RowTitles-Detail 2 4 2 5 2 4 2" xfId="31072"/>
    <cellStyle name="RowTitles-Detail 2 4 2 5 2 5" xfId="31073"/>
    <cellStyle name="RowTitles-Detail 2 4 2 5 3" xfId="31074"/>
    <cellStyle name="RowTitles-Detail 2 4 2 5 3 2" xfId="31075"/>
    <cellStyle name="RowTitles-Detail 2 4 2 5 3 2 2" xfId="31076"/>
    <cellStyle name="RowTitles-Detail 2 4 2 5 3 2 2 2" xfId="31077"/>
    <cellStyle name="RowTitles-Detail 2 4 2 5 3 2 3" xfId="31078"/>
    <cellStyle name="RowTitles-Detail 2 4 2 5 3 3" xfId="31079"/>
    <cellStyle name="RowTitles-Detail 2 4 2 5 3 3 2" xfId="31080"/>
    <cellStyle name="RowTitles-Detail 2 4 2 5 3 3 2 2" xfId="31081"/>
    <cellStyle name="RowTitles-Detail 2 4 2 5 3 4" xfId="31082"/>
    <cellStyle name="RowTitles-Detail 2 4 2 5 3 4 2" xfId="31083"/>
    <cellStyle name="RowTitles-Detail 2 4 2 5 3 5" xfId="31084"/>
    <cellStyle name="RowTitles-Detail 2 4 2 5 4" xfId="31085"/>
    <cellStyle name="RowTitles-Detail 2 4 2 5 4 2" xfId="31086"/>
    <cellStyle name="RowTitles-Detail 2 4 2 5 4 2 2" xfId="31087"/>
    <cellStyle name="RowTitles-Detail 2 4 2 5 4 3" xfId="31088"/>
    <cellStyle name="RowTitles-Detail 2 4 2 5 5" xfId="31089"/>
    <cellStyle name="RowTitles-Detail 2 4 2 5 5 2" xfId="31090"/>
    <cellStyle name="RowTitles-Detail 2 4 2 5 5 2 2" xfId="31091"/>
    <cellStyle name="RowTitles-Detail 2 4 2 5 6" xfId="31092"/>
    <cellStyle name="RowTitles-Detail 2 4 2 5 6 2" xfId="31093"/>
    <cellStyle name="RowTitles-Detail 2 4 2 5 7" xfId="31094"/>
    <cellStyle name="RowTitles-Detail 2 4 2 6" xfId="31095"/>
    <cellStyle name="RowTitles-Detail 2 4 2 6 2" xfId="31096"/>
    <cellStyle name="RowTitles-Detail 2 4 2 6 2 2" xfId="31097"/>
    <cellStyle name="RowTitles-Detail 2 4 2 6 2 2 2" xfId="31098"/>
    <cellStyle name="RowTitles-Detail 2 4 2 6 2 2 2 2" xfId="31099"/>
    <cellStyle name="RowTitles-Detail 2 4 2 6 2 2 3" xfId="31100"/>
    <cellStyle name="RowTitles-Detail 2 4 2 6 2 3" xfId="31101"/>
    <cellStyle name="RowTitles-Detail 2 4 2 6 2 3 2" xfId="31102"/>
    <cellStyle name="RowTitles-Detail 2 4 2 6 2 3 2 2" xfId="31103"/>
    <cellStyle name="RowTitles-Detail 2 4 2 6 2 4" xfId="31104"/>
    <cellStyle name="RowTitles-Detail 2 4 2 6 2 4 2" xfId="31105"/>
    <cellStyle name="RowTitles-Detail 2 4 2 6 2 5" xfId="31106"/>
    <cellStyle name="RowTitles-Detail 2 4 2 6 3" xfId="31107"/>
    <cellStyle name="RowTitles-Detail 2 4 2 6 3 2" xfId="31108"/>
    <cellStyle name="RowTitles-Detail 2 4 2 6 3 2 2" xfId="31109"/>
    <cellStyle name="RowTitles-Detail 2 4 2 6 3 2 2 2" xfId="31110"/>
    <cellStyle name="RowTitles-Detail 2 4 2 6 3 2 3" xfId="31111"/>
    <cellStyle name="RowTitles-Detail 2 4 2 6 3 3" xfId="31112"/>
    <cellStyle name="RowTitles-Detail 2 4 2 6 3 3 2" xfId="31113"/>
    <cellStyle name="RowTitles-Detail 2 4 2 6 3 3 2 2" xfId="31114"/>
    <cellStyle name="RowTitles-Detail 2 4 2 6 3 4" xfId="31115"/>
    <cellStyle name="RowTitles-Detail 2 4 2 6 3 4 2" xfId="31116"/>
    <cellStyle name="RowTitles-Detail 2 4 2 6 3 5" xfId="31117"/>
    <cellStyle name="RowTitles-Detail 2 4 2 6 4" xfId="31118"/>
    <cellStyle name="RowTitles-Detail 2 4 2 6 4 2" xfId="31119"/>
    <cellStyle name="RowTitles-Detail 2 4 2 6 4 2 2" xfId="31120"/>
    <cellStyle name="RowTitles-Detail 2 4 2 6 4 3" xfId="31121"/>
    <cellStyle name="RowTitles-Detail 2 4 2 6 5" xfId="31122"/>
    <cellStyle name="RowTitles-Detail 2 4 2 6 5 2" xfId="31123"/>
    <cellStyle name="RowTitles-Detail 2 4 2 6 5 2 2" xfId="31124"/>
    <cellStyle name="RowTitles-Detail 2 4 2 6 6" xfId="31125"/>
    <cellStyle name="RowTitles-Detail 2 4 2 6 6 2" xfId="31126"/>
    <cellStyle name="RowTitles-Detail 2 4 2 6 7" xfId="31127"/>
    <cellStyle name="RowTitles-Detail 2 4 2 7" xfId="31128"/>
    <cellStyle name="RowTitles-Detail 2 4 2 7 2" xfId="31129"/>
    <cellStyle name="RowTitles-Detail 2 4 2 7 2 2" xfId="31130"/>
    <cellStyle name="RowTitles-Detail 2 4 2 7 2 2 2" xfId="31131"/>
    <cellStyle name="RowTitles-Detail 2 4 2 7 2 3" xfId="31132"/>
    <cellStyle name="RowTitles-Detail 2 4 2 7 3" xfId="31133"/>
    <cellStyle name="RowTitles-Detail 2 4 2 7 3 2" xfId="31134"/>
    <cellStyle name="RowTitles-Detail 2 4 2 7 3 2 2" xfId="31135"/>
    <cellStyle name="RowTitles-Detail 2 4 2 7 4" xfId="31136"/>
    <cellStyle name="RowTitles-Detail 2 4 2 7 4 2" xfId="31137"/>
    <cellStyle name="RowTitles-Detail 2 4 2 7 5" xfId="31138"/>
    <cellStyle name="RowTitles-Detail 2 4 2 8" xfId="31139"/>
    <cellStyle name="RowTitles-Detail 2 4 2 8 2" xfId="31140"/>
    <cellStyle name="RowTitles-Detail 2 4 2 9" xfId="31141"/>
    <cellStyle name="RowTitles-Detail 2 4 2 9 2" xfId="31142"/>
    <cellStyle name="RowTitles-Detail 2 4 2 9 2 2" xfId="31143"/>
    <cellStyle name="RowTitles-Detail 2 4 2_STUD aligned by INSTIT" xfId="31144"/>
    <cellStyle name="RowTitles-Detail 2 4 3" xfId="31145"/>
    <cellStyle name="RowTitles-Detail 2 4 3 2" xfId="31146"/>
    <cellStyle name="RowTitles-Detail 2 4 3 2 2" xfId="31147"/>
    <cellStyle name="RowTitles-Detail 2 4 3 2 2 2" xfId="31148"/>
    <cellStyle name="RowTitles-Detail 2 4 3 2 2 2 2" xfId="31149"/>
    <cellStyle name="RowTitles-Detail 2 4 3 2 2 2 2 2" xfId="31150"/>
    <cellStyle name="RowTitles-Detail 2 4 3 2 2 2 3" xfId="31151"/>
    <cellStyle name="RowTitles-Detail 2 4 3 2 2 3" xfId="31152"/>
    <cellStyle name="RowTitles-Detail 2 4 3 2 2 3 2" xfId="31153"/>
    <cellStyle name="RowTitles-Detail 2 4 3 2 2 3 2 2" xfId="31154"/>
    <cellStyle name="RowTitles-Detail 2 4 3 2 2 4" xfId="31155"/>
    <cellStyle name="RowTitles-Detail 2 4 3 2 2 4 2" xfId="31156"/>
    <cellStyle name="RowTitles-Detail 2 4 3 2 2 5" xfId="31157"/>
    <cellStyle name="RowTitles-Detail 2 4 3 2 3" xfId="31158"/>
    <cellStyle name="RowTitles-Detail 2 4 3 2 3 2" xfId="31159"/>
    <cellStyle name="RowTitles-Detail 2 4 3 2 3 2 2" xfId="31160"/>
    <cellStyle name="RowTitles-Detail 2 4 3 2 3 2 2 2" xfId="31161"/>
    <cellStyle name="RowTitles-Detail 2 4 3 2 3 2 3" xfId="31162"/>
    <cellStyle name="RowTitles-Detail 2 4 3 2 3 3" xfId="31163"/>
    <cellStyle name="RowTitles-Detail 2 4 3 2 3 3 2" xfId="31164"/>
    <cellStyle name="RowTitles-Detail 2 4 3 2 3 3 2 2" xfId="31165"/>
    <cellStyle name="RowTitles-Detail 2 4 3 2 3 4" xfId="31166"/>
    <cellStyle name="RowTitles-Detail 2 4 3 2 3 4 2" xfId="31167"/>
    <cellStyle name="RowTitles-Detail 2 4 3 2 3 5" xfId="31168"/>
    <cellStyle name="RowTitles-Detail 2 4 3 2 4" xfId="31169"/>
    <cellStyle name="RowTitles-Detail 2 4 3 2 4 2" xfId="31170"/>
    <cellStyle name="RowTitles-Detail 2 4 3 2 5" xfId="31171"/>
    <cellStyle name="RowTitles-Detail 2 4 3 2 5 2" xfId="31172"/>
    <cellStyle name="RowTitles-Detail 2 4 3 2 5 2 2" xfId="31173"/>
    <cellStyle name="RowTitles-Detail 2 4 3 2 5 3" xfId="31174"/>
    <cellStyle name="RowTitles-Detail 2 4 3 2 6" xfId="31175"/>
    <cellStyle name="RowTitles-Detail 2 4 3 2 6 2" xfId="31176"/>
    <cellStyle name="RowTitles-Detail 2 4 3 2 6 2 2" xfId="31177"/>
    <cellStyle name="RowTitles-Detail 2 4 3 2 7" xfId="31178"/>
    <cellStyle name="RowTitles-Detail 2 4 3 2 7 2" xfId="31179"/>
    <cellStyle name="RowTitles-Detail 2 4 3 2 8" xfId="31180"/>
    <cellStyle name="RowTitles-Detail 2 4 3 3" xfId="31181"/>
    <cellStyle name="RowTitles-Detail 2 4 3 3 2" xfId="31182"/>
    <cellStyle name="RowTitles-Detail 2 4 3 3 2 2" xfId="31183"/>
    <cellStyle name="RowTitles-Detail 2 4 3 3 2 2 2" xfId="31184"/>
    <cellStyle name="RowTitles-Detail 2 4 3 3 2 2 2 2" xfId="31185"/>
    <cellStyle name="RowTitles-Detail 2 4 3 3 2 2 3" xfId="31186"/>
    <cellStyle name="RowTitles-Detail 2 4 3 3 2 3" xfId="31187"/>
    <cellStyle name="RowTitles-Detail 2 4 3 3 2 3 2" xfId="31188"/>
    <cellStyle name="RowTitles-Detail 2 4 3 3 2 3 2 2" xfId="31189"/>
    <cellStyle name="RowTitles-Detail 2 4 3 3 2 4" xfId="31190"/>
    <cellStyle name="RowTitles-Detail 2 4 3 3 2 4 2" xfId="31191"/>
    <cellStyle name="RowTitles-Detail 2 4 3 3 2 5" xfId="31192"/>
    <cellStyle name="RowTitles-Detail 2 4 3 3 3" xfId="31193"/>
    <cellStyle name="RowTitles-Detail 2 4 3 3 3 2" xfId="31194"/>
    <cellStyle name="RowTitles-Detail 2 4 3 3 3 2 2" xfId="31195"/>
    <cellStyle name="RowTitles-Detail 2 4 3 3 3 2 2 2" xfId="31196"/>
    <cellStyle name="RowTitles-Detail 2 4 3 3 3 2 3" xfId="31197"/>
    <cellStyle name="RowTitles-Detail 2 4 3 3 3 3" xfId="31198"/>
    <cellStyle name="RowTitles-Detail 2 4 3 3 3 3 2" xfId="31199"/>
    <cellStyle name="RowTitles-Detail 2 4 3 3 3 3 2 2" xfId="31200"/>
    <cellStyle name="RowTitles-Detail 2 4 3 3 3 4" xfId="31201"/>
    <cellStyle name="RowTitles-Detail 2 4 3 3 3 4 2" xfId="31202"/>
    <cellStyle name="RowTitles-Detail 2 4 3 3 3 5" xfId="31203"/>
    <cellStyle name="RowTitles-Detail 2 4 3 3 4" xfId="31204"/>
    <cellStyle name="RowTitles-Detail 2 4 3 3 4 2" xfId="31205"/>
    <cellStyle name="RowTitles-Detail 2 4 3 3 5" xfId="31206"/>
    <cellStyle name="RowTitles-Detail 2 4 3 3 5 2" xfId="31207"/>
    <cellStyle name="RowTitles-Detail 2 4 3 3 5 2 2" xfId="31208"/>
    <cellStyle name="RowTitles-Detail 2 4 3 4" xfId="31209"/>
    <cellStyle name="RowTitles-Detail 2 4 3 4 2" xfId="31210"/>
    <cellStyle name="RowTitles-Detail 2 4 3 4 2 2" xfId="31211"/>
    <cellStyle name="RowTitles-Detail 2 4 3 4 2 2 2" xfId="31212"/>
    <cellStyle name="RowTitles-Detail 2 4 3 4 2 2 2 2" xfId="31213"/>
    <cellStyle name="RowTitles-Detail 2 4 3 4 2 2 3" xfId="31214"/>
    <cellStyle name="RowTitles-Detail 2 4 3 4 2 3" xfId="31215"/>
    <cellStyle name="RowTitles-Detail 2 4 3 4 2 3 2" xfId="31216"/>
    <cellStyle name="RowTitles-Detail 2 4 3 4 2 3 2 2" xfId="31217"/>
    <cellStyle name="RowTitles-Detail 2 4 3 4 2 4" xfId="31218"/>
    <cellStyle name="RowTitles-Detail 2 4 3 4 2 4 2" xfId="31219"/>
    <cellStyle name="RowTitles-Detail 2 4 3 4 2 5" xfId="31220"/>
    <cellStyle name="RowTitles-Detail 2 4 3 4 3" xfId="31221"/>
    <cellStyle name="RowTitles-Detail 2 4 3 4 3 2" xfId="31222"/>
    <cellStyle name="RowTitles-Detail 2 4 3 4 3 2 2" xfId="31223"/>
    <cellStyle name="RowTitles-Detail 2 4 3 4 3 2 2 2" xfId="31224"/>
    <cellStyle name="RowTitles-Detail 2 4 3 4 3 2 3" xfId="31225"/>
    <cellStyle name="RowTitles-Detail 2 4 3 4 3 3" xfId="31226"/>
    <cellStyle name="RowTitles-Detail 2 4 3 4 3 3 2" xfId="31227"/>
    <cellStyle name="RowTitles-Detail 2 4 3 4 3 3 2 2" xfId="31228"/>
    <cellStyle name="RowTitles-Detail 2 4 3 4 3 4" xfId="31229"/>
    <cellStyle name="RowTitles-Detail 2 4 3 4 3 4 2" xfId="31230"/>
    <cellStyle name="RowTitles-Detail 2 4 3 4 3 5" xfId="31231"/>
    <cellStyle name="RowTitles-Detail 2 4 3 4 4" xfId="31232"/>
    <cellStyle name="RowTitles-Detail 2 4 3 4 4 2" xfId="31233"/>
    <cellStyle name="RowTitles-Detail 2 4 3 4 4 2 2" xfId="31234"/>
    <cellStyle name="RowTitles-Detail 2 4 3 4 4 3" xfId="31235"/>
    <cellStyle name="RowTitles-Detail 2 4 3 4 5" xfId="31236"/>
    <cellStyle name="RowTitles-Detail 2 4 3 4 5 2" xfId="31237"/>
    <cellStyle name="RowTitles-Detail 2 4 3 4 5 2 2" xfId="31238"/>
    <cellStyle name="RowTitles-Detail 2 4 3 4 6" xfId="31239"/>
    <cellStyle name="RowTitles-Detail 2 4 3 4 6 2" xfId="31240"/>
    <cellStyle name="RowTitles-Detail 2 4 3 4 7" xfId="31241"/>
    <cellStyle name="RowTitles-Detail 2 4 3 5" xfId="31242"/>
    <cellStyle name="RowTitles-Detail 2 4 3 5 2" xfId="31243"/>
    <cellStyle name="RowTitles-Detail 2 4 3 5 2 2" xfId="31244"/>
    <cellStyle name="RowTitles-Detail 2 4 3 5 2 2 2" xfId="31245"/>
    <cellStyle name="RowTitles-Detail 2 4 3 5 2 2 2 2" xfId="31246"/>
    <cellStyle name="RowTitles-Detail 2 4 3 5 2 2 3" xfId="31247"/>
    <cellStyle name="RowTitles-Detail 2 4 3 5 2 3" xfId="31248"/>
    <cellStyle name="RowTitles-Detail 2 4 3 5 2 3 2" xfId="31249"/>
    <cellStyle name="RowTitles-Detail 2 4 3 5 2 3 2 2" xfId="31250"/>
    <cellStyle name="RowTitles-Detail 2 4 3 5 2 4" xfId="31251"/>
    <cellStyle name="RowTitles-Detail 2 4 3 5 2 4 2" xfId="31252"/>
    <cellStyle name="RowTitles-Detail 2 4 3 5 2 5" xfId="31253"/>
    <cellStyle name="RowTitles-Detail 2 4 3 5 3" xfId="31254"/>
    <cellStyle name="RowTitles-Detail 2 4 3 5 3 2" xfId="31255"/>
    <cellStyle name="RowTitles-Detail 2 4 3 5 3 2 2" xfId="31256"/>
    <cellStyle name="RowTitles-Detail 2 4 3 5 3 2 2 2" xfId="31257"/>
    <cellStyle name="RowTitles-Detail 2 4 3 5 3 2 3" xfId="31258"/>
    <cellStyle name="RowTitles-Detail 2 4 3 5 3 3" xfId="31259"/>
    <cellStyle name="RowTitles-Detail 2 4 3 5 3 3 2" xfId="31260"/>
    <cellStyle name="RowTitles-Detail 2 4 3 5 3 3 2 2" xfId="31261"/>
    <cellStyle name="RowTitles-Detail 2 4 3 5 3 4" xfId="31262"/>
    <cellStyle name="RowTitles-Detail 2 4 3 5 3 4 2" xfId="31263"/>
    <cellStyle name="RowTitles-Detail 2 4 3 5 3 5" xfId="31264"/>
    <cellStyle name="RowTitles-Detail 2 4 3 5 4" xfId="31265"/>
    <cellStyle name="RowTitles-Detail 2 4 3 5 4 2" xfId="31266"/>
    <cellStyle name="RowTitles-Detail 2 4 3 5 4 2 2" xfId="31267"/>
    <cellStyle name="RowTitles-Detail 2 4 3 5 4 3" xfId="31268"/>
    <cellStyle name="RowTitles-Detail 2 4 3 5 5" xfId="31269"/>
    <cellStyle name="RowTitles-Detail 2 4 3 5 5 2" xfId="31270"/>
    <cellStyle name="RowTitles-Detail 2 4 3 5 5 2 2" xfId="31271"/>
    <cellStyle name="RowTitles-Detail 2 4 3 5 6" xfId="31272"/>
    <cellStyle name="RowTitles-Detail 2 4 3 5 6 2" xfId="31273"/>
    <cellStyle name="RowTitles-Detail 2 4 3 5 7" xfId="31274"/>
    <cellStyle name="RowTitles-Detail 2 4 3 6" xfId="31275"/>
    <cellStyle name="RowTitles-Detail 2 4 3 6 2" xfId="31276"/>
    <cellStyle name="RowTitles-Detail 2 4 3 6 2 2" xfId="31277"/>
    <cellStyle name="RowTitles-Detail 2 4 3 6 2 2 2" xfId="31278"/>
    <cellStyle name="RowTitles-Detail 2 4 3 6 2 2 2 2" xfId="31279"/>
    <cellStyle name="RowTitles-Detail 2 4 3 6 2 2 3" xfId="31280"/>
    <cellStyle name="RowTitles-Detail 2 4 3 6 2 3" xfId="31281"/>
    <cellStyle name="RowTitles-Detail 2 4 3 6 2 3 2" xfId="31282"/>
    <cellStyle name="RowTitles-Detail 2 4 3 6 2 3 2 2" xfId="31283"/>
    <cellStyle name="RowTitles-Detail 2 4 3 6 2 4" xfId="31284"/>
    <cellStyle name="RowTitles-Detail 2 4 3 6 2 4 2" xfId="31285"/>
    <cellStyle name="RowTitles-Detail 2 4 3 6 2 5" xfId="31286"/>
    <cellStyle name="RowTitles-Detail 2 4 3 6 3" xfId="31287"/>
    <cellStyle name="RowTitles-Detail 2 4 3 6 3 2" xfId="31288"/>
    <cellStyle name="RowTitles-Detail 2 4 3 6 3 2 2" xfId="31289"/>
    <cellStyle name="RowTitles-Detail 2 4 3 6 3 2 2 2" xfId="31290"/>
    <cellStyle name="RowTitles-Detail 2 4 3 6 3 2 3" xfId="31291"/>
    <cellStyle name="RowTitles-Detail 2 4 3 6 3 3" xfId="31292"/>
    <cellStyle name="RowTitles-Detail 2 4 3 6 3 3 2" xfId="31293"/>
    <cellStyle name="RowTitles-Detail 2 4 3 6 3 3 2 2" xfId="31294"/>
    <cellStyle name="RowTitles-Detail 2 4 3 6 3 4" xfId="31295"/>
    <cellStyle name="RowTitles-Detail 2 4 3 6 3 4 2" xfId="31296"/>
    <cellStyle name="RowTitles-Detail 2 4 3 6 3 5" xfId="31297"/>
    <cellStyle name="RowTitles-Detail 2 4 3 6 4" xfId="31298"/>
    <cellStyle name="RowTitles-Detail 2 4 3 6 4 2" xfId="31299"/>
    <cellStyle name="RowTitles-Detail 2 4 3 6 4 2 2" xfId="31300"/>
    <cellStyle name="RowTitles-Detail 2 4 3 6 4 3" xfId="31301"/>
    <cellStyle name="RowTitles-Detail 2 4 3 6 5" xfId="31302"/>
    <cellStyle name="RowTitles-Detail 2 4 3 6 5 2" xfId="31303"/>
    <cellStyle name="RowTitles-Detail 2 4 3 6 5 2 2" xfId="31304"/>
    <cellStyle name="RowTitles-Detail 2 4 3 6 6" xfId="31305"/>
    <cellStyle name="RowTitles-Detail 2 4 3 6 6 2" xfId="31306"/>
    <cellStyle name="RowTitles-Detail 2 4 3 6 7" xfId="31307"/>
    <cellStyle name="RowTitles-Detail 2 4 3 7" xfId="31308"/>
    <cellStyle name="RowTitles-Detail 2 4 3 7 2" xfId="31309"/>
    <cellStyle name="RowTitles-Detail 2 4 3 7 2 2" xfId="31310"/>
    <cellStyle name="RowTitles-Detail 2 4 3 7 2 2 2" xfId="31311"/>
    <cellStyle name="RowTitles-Detail 2 4 3 7 2 3" xfId="31312"/>
    <cellStyle name="RowTitles-Detail 2 4 3 7 3" xfId="31313"/>
    <cellStyle name="RowTitles-Detail 2 4 3 7 3 2" xfId="31314"/>
    <cellStyle name="RowTitles-Detail 2 4 3 7 3 2 2" xfId="31315"/>
    <cellStyle name="RowTitles-Detail 2 4 3 7 4" xfId="31316"/>
    <cellStyle name="RowTitles-Detail 2 4 3 7 4 2" xfId="31317"/>
    <cellStyle name="RowTitles-Detail 2 4 3 7 5" xfId="31318"/>
    <cellStyle name="RowTitles-Detail 2 4 3 8" xfId="31319"/>
    <cellStyle name="RowTitles-Detail 2 4 3 8 2" xfId="31320"/>
    <cellStyle name="RowTitles-Detail 2 4 3 8 2 2" xfId="31321"/>
    <cellStyle name="RowTitles-Detail 2 4 3 8 2 2 2" xfId="31322"/>
    <cellStyle name="RowTitles-Detail 2 4 3 8 2 3" xfId="31323"/>
    <cellStyle name="RowTitles-Detail 2 4 3 8 3" xfId="31324"/>
    <cellStyle name="RowTitles-Detail 2 4 3 8 3 2" xfId="31325"/>
    <cellStyle name="RowTitles-Detail 2 4 3 8 3 2 2" xfId="31326"/>
    <cellStyle name="RowTitles-Detail 2 4 3 8 4" xfId="31327"/>
    <cellStyle name="RowTitles-Detail 2 4 3 8 4 2" xfId="31328"/>
    <cellStyle name="RowTitles-Detail 2 4 3 8 5" xfId="31329"/>
    <cellStyle name="RowTitles-Detail 2 4 3 9" xfId="31330"/>
    <cellStyle name="RowTitles-Detail 2 4 3 9 2" xfId="31331"/>
    <cellStyle name="RowTitles-Detail 2 4 3 9 2 2" xfId="31332"/>
    <cellStyle name="RowTitles-Detail 2 4 3_STUD aligned by INSTIT" xfId="31333"/>
    <cellStyle name="RowTitles-Detail 2 4 4" xfId="31334"/>
    <cellStyle name="RowTitles-Detail 2 4 4 2" xfId="31335"/>
    <cellStyle name="RowTitles-Detail 2 4 4 2 2" xfId="31336"/>
    <cellStyle name="RowTitles-Detail 2 4 4 2 2 2" xfId="31337"/>
    <cellStyle name="RowTitles-Detail 2 4 4 2 2 2 2" xfId="31338"/>
    <cellStyle name="RowTitles-Detail 2 4 4 2 2 2 2 2" xfId="31339"/>
    <cellStyle name="RowTitles-Detail 2 4 4 2 2 2 3" xfId="31340"/>
    <cellStyle name="RowTitles-Detail 2 4 4 2 2 3" xfId="31341"/>
    <cellStyle name="RowTitles-Detail 2 4 4 2 2 3 2" xfId="31342"/>
    <cellStyle name="RowTitles-Detail 2 4 4 2 2 3 2 2" xfId="31343"/>
    <cellStyle name="RowTitles-Detail 2 4 4 2 2 4" xfId="31344"/>
    <cellStyle name="RowTitles-Detail 2 4 4 2 2 4 2" xfId="31345"/>
    <cellStyle name="RowTitles-Detail 2 4 4 2 2 5" xfId="31346"/>
    <cellStyle name="RowTitles-Detail 2 4 4 2 3" xfId="31347"/>
    <cellStyle name="RowTitles-Detail 2 4 4 2 3 2" xfId="31348"/>
    <cellStyle name="RowTitles-Detail 2 4 4 2 3 2 2" xfId="31349"/>
    <cellStyle name="RowTitles-Detail 2 4 4 2 3 2 2 2" xfId="31350"/>
    <cellStyle name="RowTitles-Detail 2 4 4 2 3 2 3" xfId="31351"/>
    <cellStyle name="RowTitles-Detail 2 4 4 2 3 3" xfId="31352"/>
    <cellStyle name="RowTitles-Detail 2 4 4 2 3 3 2" xfId="31353"/>
    <cellStyle name="RowTitles-Detail 2 4 4 2 3 3 2 2" xfId="31354"/>
    <cellStyle name="RowTitles-Detail 2 4 4 2 3 4" xfId="31355"/>
    <cellStyle name="RowTitles-Detail 2 4 4 2 3 4 2" xfId="31356"/>
    <cellStyle name="RowTitles-Detail 2 4 4 2 3 5" xfId="31357"/>
    <cellStyle name="RowTitles-Detail 2 4 4 2 4" xfId="31358"/>
    <cellStyle name="RowTitles-Detail 2 4 4 2 4 2" xfId="31359"/>
    <cellStyle name="RowTitles-Detail 2 4 4 2 5" xfId="31360"/>
    <cellStyle name="RowTitles-Detail 2 4 4 2 5 2" xfId="31361"/>
    <cellStyle name="RowTitles-Detail 2 4 4 2 5 2 2" xfId="31362"/>
    <cellStyle name="RowTitles-Detail 2 4 4 2 5 3" xfId="31363"/>
    <cellStyle name="RowTitles-Detail 2 4 4 2 6" xfId="31364"/>
    <cellStyle name="RowTitles-Detail 2 4 4 2 6 2" xfId="31365"/>
    <cellStyle name="RowTitles-Detail 2 4 4 2 6 2 2" xfId="31366"/>
    <cellStyle name="RowTitles-Detail 2 4 4 3" xfId="31367"/>
    <cellStyle name="RowTitles-Detail 2 4 4 3 2" xfId="31368"/>
    <cellStyle name="RowTitles-Detail 2 4 4 3 2 2" xfId="31369"/>
    <cellStyle name="RowTitles-Detail 2 4 4 3 2 2 2" xfId="31370"/>
    <cellStyle name="RowTitles-Detail 2 4 4 3 2 2 2 2" xfId="31371"/>
    <cellStyle name="RowTitles-Detail 2 4 4 3 2 2 3" xfId="31372"/>
    <cellStyle name="RowTitles-Detail 2 4 4 3 2 3" xfId="31373"/>
    <cellStyle name="RowTitles-Detail 2 4 4 3 2 3 2" xfId="31374"/>
    <cellStyle name="RowTitles-Detail 2 4 4 3 2 3 2 2" xfId="31375"/>
    <cellStyle name="RowTitles-Detail 2 4 4 3 2 4" xfId="31376"/>
    <cellStyle name="RowTitles-Detail 2 4 4 3 2 4 2" xfId="31377"/>
    <cellStyle name="RowTitles-Detail 2 4 4 3 2 5" xfId="31378"/>
    <cellStyle name="RowTitles-Detail 2 4 4 3 3" xfId="31379"/>
    <cellStyle name="RowTitles-Detail 2 4 4 3 3 2" xfId="31380"/>
    <cellStyle name="RowTitles-Detail 2 4 4 3 3 2 2" xfId="31381"/>
    <cellStyle name="RowTitles-Detail 2 4 4 3 3 2 2 2" xfId="31382"/>
    <cellStyle name="RowTitles-Detail 2 4 4 3 3 2 3" xfId="31383"/>
    <cellStyle name="RowTitles-Detail 2 4 4 3 3 3" xfId="31384"/>
    <cellStyle name="RowTitles-Detail 2 4 4 3 3 3 2" xfId="31385"/>
    <cellStyle name="RowTitles-Detail 2 4 4 3 3 3 2 2" xfId="31386"/>
    <cellStyle name="RowTitles-Detail 2 4 4 3 3 4" xfId="31387"/>
    <cellStyle name="RowTitles-Detail 2 4 4 3 3 4 2" xfId="31388"/>
    <cellStyle name="RowTitles-Detail 2 4 4 3 3 5" xfId="31389"/>
    <cellStyle name="RowTitles-Detail 2 4 4 3 4" xfId="31390"/>
    <cellStyle name="RowTitles-Detail 2 4 4 3 4 2" xfId="31391"/>
    <cellStyle name="RowTitles-Detail 2 4 4 3 5" xfId="31392"/>
    <cellStyle name="RowTitles-Detail 2 4 4 3 5 2" xfId="31393"/>
    <cellStyle name="RowTitles-Detail 2 4 4 3 5 2 2" xfId="31394"/>
    <cellStyle name="RowTitles-Detail 2 4 4 3 6" xfId="31395"/>
    <cellStyle name="RowTitles-Detail 2 4 4 3 6 2" xfId="31396"/>
    <cellStyle name="RowTitles-Detail 2 4 4 3 7" xfId="31397"/>
    <cellStyle name="RowTitles-Detail 2 4 4 4" xfId="31398"/>
    <cellStyle name="RowTitles-Detail 2 4 4 4 2" xfId="31399"/>
    <cellStyle name="RowTitles-Detail 2 4 4 4 2 2" xfId="31400"/>
    <cellStyle name="RowTitles-Detail 2 4 4 4 2 2 2" xfId="31401"/>
    <cellStyle name="RowTitles-Detail 2 4 4 4 2 2 2 2" xfId="31402"/>
    <cellStyle name="RowTitles-Detail 2 4 4 4 2 2 3" xfId="31403"/>
    <cellStyle name="RowTitles-Detail 2 4 4 4 2 3" xfId="31404"/>
    <cellStyle name="RowTitles-Detail 2 4 4 4 2 3 2" xfId="31405"/>
    <cellStyle name="RowTitles-Detail 2 4 4 4 2 3 2 2" xfId="31406"/>
    <cellStyle name="RowTitles-Detail 2 4 4 4 2 4" xfId="31407"/>
    <cellStyle name="RowTitles-Detail 2 4 4 4 2 4 2" xfId="31408"/>
    <cellStyle name="RowTitles-Detail 2 4 4 4 2 5" xfId="31409"/>
    <cellStyle name="RowTitles-Detail 2 4 4 4 3" xfId="31410"/>
    <cellStyle name="RowTitles-Detail 2 4 4 4 3 2" xfId="31411"/>
    <cellStyle name="RowTitles-Detail 2 4 4 4 3 2 2" xfId="31412"/>
    <cellStyle name="RowTitles-Detail 2 4 4 4 3 2 2 2" xfId="31413"/>
    <cellStyle name="RowTitles-Detail 2 4 4 4 3 2 3" xfId="31414"/>
    <cellStyle name="RowTitles-Detail 2 4 4 4 3 3" xfId="31415"/>
    <cellStyle name="RowTitles-Detail 2 4 4 4 3 3 2" xfId="31416"/>
    <cellStyle name="RowTitles-Detail 2 4 4 4 3 3 2 2" xfId="31417"/>
    <cellStyle name="RowTitles-Detail 2 4 4 4 3 4" xfId="31418"/>
    <cellStyle name="RowTitles-Detail 2 4 4 4 3 4 2" xfId="31419"/>
    <cellStyle name="RowTitles-Detail 2 4 4 4 3 5" xfId="31420"/>
    <cellStyle name="RowTitles-Detail 2 4 4 4 4" xfId="31421"/>
    <cellStyle name="RowTitles-Detail 2 4 4 4 4 2" xfId="31422"/>
    <cellStyle name="RowTitles-Detail 2 4 4 4 5" xfId="31423"/>
    <cellStyle name="RowTitles-Detail 2 4 4 4 5 2" xfId="31424"/>
    <cellStyle name="RowTitles-Detail 2 4 4 4 5 2 2" xfId="31425"/>
    <cellStyle name="RowTitles-Detail 2 4 4 4 5 3" xfId="31426"/>
    <cellStyle name="RowTitles-Detail 2 4 4 4 6" xfId="31427"/>
    <cellStyle name="RowTitles-Detail 2 4 4 4 6 2" xfId="31428"/>
    <cellStyle name="RowTitles-Detail 2 4 4 4 6 2 2" xfId="31429"/>
    <cellStyle name="RowTitles-Detail 2 4 4 4 7" xfId="31430"/>
    <cellStyle name="RowTitles-Detail 2 4 4 4 7 2" xfId="31431"/>
    <cellStyle name="RowTitles-Detail 2 4 4 4 8" xfId="31432"/>
    <cellStyle name="RowTitles-Detail 2 4 4 5" xfId="31433"/>
    <cellStyle name="RowTitles-Detail 2 4 4 5 2" xfId="31434"/>
    <cellStyle name="RowTitles-Detail 2 4 4 5 2 2" xfId="31435"/>
    <cellStyle name="RowTitles-Detail 2 4 4 5 2 2 2" xfId="31436"/>
    <cellStyle name="RowTitles-Detail 2 4 4 5 2 2 2 2" xfId="31437"/>
    <cellStyle name="RowTitles-Detail 2 4 4 5 2 2 3" xfId="31438"/>
    <cellStyle name="RowTitles-Detail 2 4 4 5 2 3" xfId="31439"/>
    <cellStyle name="RowTitles-Detail 2 4 4 5 2 3 2" xfId="31440"/>
    <cellStyle name="RowTitles-Detail 2 4 4 5 2 3 2 2" xfId="31441"/>
    <cellStyle name="RowTitles-Detail 2 4 4 5 2 4" xfId="31442"/>
    <cellStyle name="RowTitles-Detail 2 4 4 5 2 4 2" xfId="31443"/>
    <cellStyle name="RowTitles-Detail 2 4 4 5 2 5" xfId="31444"/>
    <cellStyle name="RowTitles-Detail 2 4 4 5 3" xfId="31445"/>
    <cellStyle name="RowTitles-Detail 2 4 4 5 3 2" xfId="31446"/>
    <cellStyle name="RowTitles-Detail 2 4 4 5 3 2 2" xfId="31447"/>
    <cellStyle name="RowTitles-Detail 2 4 4 5 3 2 2 2" xfId="31448"/>
    <cellStyle name="RowTitles-Detail 2 4 4 5 3 2 3" xfId="31449"/>
    <cellStyle name="RowTitles-Detail 2 4 4 5 3 3" xfId="31450"/>
    <cellStyle name="RowTitles-Detail 2 4 4 5 3 3 2" xfId="31451"/>
    <cellStyle name="RowTitles-Detail 2 4 4 5 3 3 2 2" xfId="31452"/>
    <cellStyle name="RowTitles-Detail 2 4 4 5 3 4" xfId="31453"/>
    <cellStyle name="RowTitles-Detail 2 4 4 5 3 4 2" xfId="31454"/>
    <cellStyle name="RowTitles-Detail 2 4 4 5 3 5" xfId="31455"/>
    <cellStyle name="RowTitles-Detail 2 4 4 5 4" xfId="31456"/>
    <cellStyle name="RowTitles-Detail 2 4 4 5 4 2" xfId="31457"/>
    <cellStyle name="RowTitles-Detail 2 4 4 5 4 2 2" xfId="31458"/>
    <cellStyle name="RowTitles-Detail 2 4 4 5 4 3" xfId="31459"/>
    <cellStyle name="RowTitles-Detail 2 4 4 5 5" xfId="31460"/>
    <cellStyle name="RowTitles-Detail 2 4 4 5 5 2" xfId="31461"/>
    <cellStyle name="RowTitles-Detail 2 4 4 5 5 2 2" xfId="31462"/>
    <cellStyle name="RowTitles-Detail 2 4 4 5 6" xfId="31463"/>
    <cellStyle name="RowTitles-Detail 2 4 4 5 6 2" xfId="31464"/>
    <cellStyle name="RowTitles-Detail 2 4 4 5 7" xfId="31465"/>
    <cellStyle name="RowTitles-Detail 2 4 4 6" xfId="31466"/>
    <cellStyle name="RowTitles-Detail 2 4 4 6 2" xfId="31467"/>
    <cellStyle name="RowTitles-Detail 2 4 4 6 2 2" xfId="31468"/>
    <cellStyle name="RowTitles-Detail 2 4 4 6 2 2 2" xfId="31469"/>
    <cellStyle name="RowTitles-Detail 2 4 4 6 2 2 2 2" xfId="31470"/>
    <cellStyle name="RowTitles-Detail 2 4 4 6 2 2 3" xfId="31471"/>
    <cellStyle name="RowTitles-Detail 2 4 4 6 2 3" xfId="31472"/>
    <cellStyle name="RowTitles-Detail 2 4 4 6 2 3 2" xfId="31473"/>
    <cellStyle name="RowTitles-Detail 2 4 4 6 2 3 2 2" xfId="31474"/>
    <cellStyle name="RowTitles-Detail 2 4 4 6 2 4" xfId="31475"/>
    <cellStyle name="RowTitles-Detail 2 4 4 6 2 4 2" xfId="31476"/>
    <cellStyle name="RowTitles-Detail 2 4 4 6 2 5" xfId="31477"/>
    <cellStyle name="RowTitles-Detail 2 4 4 6 3" xfId="31478"/>
    <cellStyle name="RowTitles-Detail 2 4 4 6 3 2" xfId="31479"/>
    <cellStyle name="RowTitles-Detail 2 4 4 6 3 2 2" xfId="31480"/>
    <cellStyle name="RowTitles-Detail 2 4 4 6 3 2 2 2" xfId="31481"/>
    <cellStyle name="RowTitles-Detail 2 4 4 6 3 2 3" xfId="31482"/>
    <cellStyle name="RowTitles-Detail 2 4 4 6 3 3" xfId="31483"/>
    <cellStyle name="RowTitles-Detail 2 4 4 6 3 3 2" xfId="31484"/>
    <cellStyle name="RowTitles-Detail 2 4 4 6 3 3 2 2" xfId="31485"/>
    <cellStyle name="RowTitles-Detail 2 4 4 6 3 4" xfId="31486"/>
    <cellStyle name="RowTitles-Detail 2 4 4 6 3 4 2" xfId="31487"/>
    <cellStyle name="RowTitles-Detail 2 4 4 6 3 5" xfId="31488"/>
    <cellStyle name="RowTitles-Detail 2 4 4 6 4" xfId="31489"/>
    <cellStyle name="RowTitles-Detail 2 4 4 6 4 2" xfId="31490"/>
    <cellStyle name="RowTitles-Detail 2 4 4 6 4 2 2" xfId="31491"/>
    <cellStyle name="RowTitles-Detail 2 4 4 6 4 3" xfId="31492"/>
    <cellStyle name="RowTitles-Detail 2 4 4 6 5" xfId="31493"/>
    <cellStyle name="RowTitles-Detail 2 4 4 6 5 2" xfId="31494"/>
    <cellStyle name="RowTitles-Detail 2 4 4 6 5 2 2" xfId="31495"/>
    <cellStyle name="RowTitles-Detail 2 4 4 6 6" xfId="31496"/>
    <cellStyle name="RowTitles-Detail 2 4 4 6 6 2" xfId="31497"/>
    <cellStyle name="RowTitles-Detail 2 4 4 6 7" xfId="31498"/>
    <cellStyle name="RowTitles-Detail 2 4 4 7" xfId="31499"/>
    <cellStyle name="RowTitles-Detail 2 4 4 7 2" xfId="31500"/>
    <cellStyle name="RowTitles-Detail 2 4 4 7 2 2" xfId="31501"/>
    <cellStyle name="RowTitles-Detail 2 4 4 7 2 2 2" xfId="31502"/>
    <cellStyle name="RowTitles-Detail 2 4 4 7 2 3" xfId="31503"/>
    <cellStyle name="RowTitles-Detail 2 4 4 7 3" xfId="31504"/>
    <cellStyle name="RowTitles-Detail 2 4 4 7 3 2" xfId="31505"/>
    <cellStyle name="RowTitles-Detail 2 4 4 7 3 2 2" xfId="31506"/>
    <cellStyle name="RowTitles-Detail 2 4 4 7 4" xfId="31507"/>
    <cellStyle name="RowTitles-Detail 2 4 4 7 4 2" xfId="31508"/>
    <cellStyle name="RowTitles-Detail 2 4 4 7 5" xfId="31509"/>
    <cellStyle name="RowTitles-Detail 2 4 4 8" xfId="31510"/>
    <cellStyle name="RowTitles-Detail 2 4 4 8 2" xfId="31511"/>
    <cellStyle name="RowTitles-Detail 2 4 4 9" xfId="31512"/>
    <cellStyle name="RowTitles-Detail 2 4 4 9 2" xfId="31513"/>
    <cellStyle name="RowTitles-Detail 2 4 4 9 2 2" xfId="31514"/>
    <cellStyle name="RowTitles-Detail 2 4 4_STUD aligned by INSTIT" xfId="31515"/>
    <cellStyle name="RowTitles-Detail 2 4 5" xfId="31516"/>
    <cellStyle name="RowTitles-Detail 2 4 5 2" xfId="31517"/>
    <cellStyle name="RowTitles-Detail 2 4 5 2 2" xfId="31518"/>
    <cellStyle name="RowTitles-Detail 2 4 5 2 2 2" xfId="31519"/>
    <cellStyle name="RowTitles-Detail 2 4 5 2 2 2 2" xfId="31520"/>
    <cellStyle name="RowTitles-Detail 2 4 5 2 2 3" xfId="31521"/>
    <cellStyle name="RowTitles-Detail 2 4 5 2 3" xfId="31522"/>
    <cellStyle name="RowTitles-Detail 2 4 5 2 3 2" xfId="31523"/>
    <cellStyle name="RowTitles-Detail 2 4 5 2 3 2 2" xfId="31524"/>
    <cellStyle name="RowTitles-Detail 2 4 5 2 4" xfId="31525"/>
    <cellStyle name="RowTitles-Detail 2 4 5 2 4 2" xfId="31526"/>
    <cellStyle name="RowTitles-Detail 2 4 5 2 5" xfId="31527"/>
    <cellStyle name="RowTitles-Detail 2 4 5 3" xfId="31528"/>
    <cellStyle name="RowTitles-Detail 2 4 5 3 2" xfId="31529"/>
    <cellStyle name="RowTitles-Detail 2 4 5 3 2 2" xfId="31530"/>
    <cellStyle name="RowTitles-Detail 2 4 5 3 2 2 2" xfId="31531"/>
    <cellStyle name="RowTitles-Detail 2 4 5 3 2 3" xfId="31532"/>
    <cellStyle name="RowTitles-Detail 2 4 5 3 3" xfId="31533"/>
    <cellStyle name="RowTitles-Detail 2 4 5 3 3 2" xfId="31534"/>
    <cellStyle name="RowTitles-Detail 2 4 5 3 3 2 2" xfId="31535"/>
    <cellStyle name="RowTitles-Detail 2 4 5 3 4" xfId="31536"/>
    <cellStyle name="RowTitles-Detail 2 4 5 3 4 2" xfId="31537"/>
    <cellStyle name="RowTitles-Detail 2 4 5 3 5" xfId="31538"/>
    <cellStyle name="RowTitles-Detail 2 4 5 4" xfId="31539"/>
    <cellStyle name="RowTitles-Detail 2 4 5 4 2" xfId="31540"/>
    <cellStyle name="RowTitles-Detail 2 4 5 5" xfId="31541"/>
    <cellStyle name="RowTitles-Detail 2 4 5 5 2" xfId="31542"/>
    <cellStyle name="RowTitles-Detail 2 4 5 5 2 2" xfId="31543"/>
    <cellStyle name="RowTitles-Detail 2 4 5 5 3" xfId="31544"/>
    <cellStyle name="RowTitles-Detail 2 4 5 6" xfId="31545"/>
    <cellStyle name="RowTitles-Detail 2 4 5 6 2" xfId="31546"/>
    <cellStyle name="RowTitles-Detail 2 4 5 6 2 2" xfId="31547"/>
    <cellStyle name="RowTitles-Detail 2 4 6" xfId="31548"/>
    <cellStyle name="RowTitles-Detail 2 4 6 2" xfId="31549"/>
    <cellStyle name="RowTitles-Detail 2 4 6 2 2" xfId="31550"/>
    <cellStyle name="RowTitles-Detail 2 4 6 2 2 2" xfId="31551"/>
    <cellStyle name="RowTitles-Detail 2 4 6 2 2 2 2" xfId="31552"/>
    <cellStyle name="RowTitles-Detail 2 4 6 2 2 3" xfId="31553"/>
    <cellStyle name="RowTitles-Detail 2 4 6 2 3" xfId="31554"/>
    <cellStyle name="RowTitles-Detail 2 4 6 2 3 2" xfId="31555"/>
    <cellStyle name="RowTitles-Detail 2 4 6 2 3 2 2" xfId="31556"/>
    <cellStyle name="RowTitles-Detail 2 4 6 2 4" xfId="31557"/>
    <cellStyle name="RowTitles-Detail 2 4 6 2 4 2" xfId="31558"/>
    <cellStyle name="RowTitles-Detail 2 4 6 2 5" xfId="31559"/>
    <cellStyle name="RowTitles-Detail 2 4 6 3" xfId="31560"/>
    <cellStyle name="RowTitles-Detail 2 4 6 3 2" xfId="31561"/>
    <cellStyle name="RowTitles-Detail 2 4 6 3 2 2" xfId="31562"/>
    <cellStyle name="RowTitles-Detail 2 4 6 3 2 2 2" xfId="31563"/>
    <cellStyle name="RowTitles-Detail 2 4 6 3 2 3" xfId="31564"/>
    <cellStyle name="RowTitles-Detail 2 4 6 3 3" xfId="31565"/>
    <cellStyle name="RowTitles-Detail 2 4 6 3 3 2" xfId="31566"/>
    <cellStyle name="RowTitles-Detail 2 4 6 3 3 2 2" xfId="31567"/>
    <cellStyle name="RowTitles-Detail 2 4 6 3 4" xfId="31568"/>
    <cellStyle name="RowTitles-Detail 2 4 6 3 4 2" xfId="31569"/>
    <cellStyle name="RowTitles-Detail 2 4 6 3 5" xfId="31570"/>
    <cellStyle name="RowTitles-Detail 2 4 6 4" xfId="31571"/>
    <cellStyle name="RowTitles-Detail 2 4 6 4 2" xfId="31572"/>
    <cellStyle name="RowTitles-Detail 2 4 6 5" xfId="31573"/>
    <cellStyle name="RowTitles-Detail 2 4 6 5 2" xfId="31574"/>
    <cellStyle name="RowTitles-Detail 2 4 6 5 2 2" xfId="31575"/>
    <cellStyle name="RowTitles-Detail 2 4 6 6" xfId="31576"/>
    <cellStyle name="RowTitles-Detail 2 4 6 6 2" xfId="31577"/>
    <cellStyle name="RowTitles-Detail 2 4 6 7" xfId="31578"/>
    <cellStyle name="RowTitles-Detail 2 4 7" xfId="31579"/>
    <cellStyle name="RowTitles-Detail 2 4 7 2" xfId="31580"/>
    <cellStyle name="RowTitles-Detail 2 4 7 2 2" xfId="31581"/>
    <cellStyle name="RowTitles-Detail 2 4 7 2 2 2" xfId="31582"/>
    <cellStyle name="RowTitles-Detail 2 4 7 2 2 2 2" xfId="31583"/>
    <cellStyle name="RowTitles-Detail 2 4 7 2 2 3" xfId="31584"/>
    <cellStyle name="RowTitles-Detail 2 4 7 2 3" xfId="31585"/>
    <cellStyle name="RowTitles-Detail 2 4 7 2 3 2" xfId="31586"/>
    <cellStyle name="RowTitles-Detail 2 4 7 2 3 2 2" xfId="31587"/>
    <cellStyle name="RowTitles-Detail 2 4 7 2 4" xfId="31588"/>
    <cellStyle name="RowTitles-Detail 2 4 7 2 4 2" xfId="31589"/>
    <cellStyle name="RowTitles-Detail 2 4 7 2 5" xfId="31590"/>
    <cellStyle name="RowTitles-Detail 2 4 7 3" xfId="31591"/>
    <cellStyle name="RowTitles-Detail 2 4 7 3 2" xfId="31592"/>
    <cellStyle name="RowTitles-Detail 2 4 7 3 2 2" xfId="31593"/>
    <cellStyle name="RowTitles-Detail 2 4 7 3 2 2 2" xfId="31594"/>
    <cellStyle name="RowTitles-Detail 2 4 7 3 2 3" xfId="31595"/>
    <cellStyle name="RowTitles-Detail 2 4 7 3 3" xfId="31596"/>
    <cellStyle name="RowTitles-Detail 2 4 7 3 3 2" xfId="31597"/>
    <cellStyle name="RowTitles-Detail 2 4 7 3 3 2 2" xfId="31598"/>
    <cellStyle name="RowTitles-Detail 2 4 7 3 4" xfId="31599"/>
    <cellStyle name="RowTitles-Detail 2 4 7 3 4 2" xfId="31600"/>
    <cellStyle name="RowTitles-Detail 2 4 7 3 5" xfId="31601"/>
    <cellStyle name="RowTitles-Detail 2 4 7 4" xfId="31602"/>
    <cellStyle name="RowTitles-Detail 2 4 7 4 2" xfId="31603"/>
    <cellStyle name="RowTitles-Detail 2 4 7 5" xfId="31604"/>
    <cellStyle name="RowTitles-Detail 2 4 7 5 2" xfId="31605"/>
    <cellStyle name="RowTitles-Detail 2 4 7 5 2 2" xfId="31606"/>
    <cellStyle name="RowTitles-Detail 2 4 7 5 3" xfId="31607"/>
    <cellStyle name="RowTitles-Detail 2 4 7 6" xfId="31608"/>
    <cellStyle name="RowTitles-Detail 2 4 7 6 2" xfId="31609"/>
    <cellStyle name="RowTitles-Detail 2 4 7 6 2 2" xfId="31610"/>
    <cellStyle name="RowTitles-Detail 2 4 7 7" xfId="31611"/>
    <cellStyle name="RowTitles-Detail 2 4 7 7 2" xfId="31612"/>
    <cellStyle name="RowTitles-Detail 2 4 7 8" xfId="31613"/>
    <cellStyle name="RowTitles-Detail 2 4 8" xfId="31614"/>
    <cellStyle name="RowTitles-Detail 2 4 8 2" xfId="31615"/>
    <cellStyle name="RowTitles-Detail 2 4 8 2 2" xfId="31616"/>
    <cellStyle name="RowTitles-Detail 2 4 8 2 2 2" xfId="31617"/>
    <cellStyle name="RowTitles-Detail 2 4 8 2 2 2 2" xfId="31618"/>
    <cellStyle name="RowTitles-Detail 2 4 8 2 2 3" xfId="31619"/>
    <cellStyle name="RowTitles-Detail 2 4 8 2 3" xfId="31620"/>
    <cellStyle name="RowTitles-Detail 2 4 8 2 3 2" xfId="31621"/>
    <cellStyle name="RowTitles-Detail 2 4 8 2 3 2 2" xfId="31622"/>
    <cellStyle name="RowTitles-Detail 2 4 8 2 4" xfId="31623"/>
    <cellStyle name="RowTitles-Detail 2 4 8 2 4 2" xfId="31624"/>
    <cellStyle name="RowTitles-Detail 2 4 8 2 5" xfId="31625"/>
    <cellStyle name="RowTitles-Detail 2 4 8 3" xfId="31626"/>
    <cellStyle name="RowTitles-Detail 2 4 8 3 2" xfId="31627"/>
    <cellStyle name="RowTitles-Detail 2 4 8 3 2 2" xfId="31628"/>
    <cellStyle name="RowTitles-Detail 2 4 8 3 2 2 2" xfId="31629"/>
    <cellStyle name="RowTitles-Detail 2 4 8 3 2 3" xfId="31630"/>
    <cellStyle name="RowTitles-Detail 2 4 8 3 3" xfId="31631"/>
    <cellStyle name="RowTitles-Detail 2 4 8 3 3 2" xfId="31632"/>
    <cellStyle name="RowTitles-Detail 2 4 8 3 3 2 2" xfId="31633"/>
    <cellStyle name="RowTitles-Detail 2 4 8 3 4" xfId="31634"/>
    <cellStyle name="RowTitles-Detail 2 4 8 3 4 2" xfId="31635"/>
    <cellStyle name="RowTitles-Detail 2 4 8 3 5" xfId="31636"/>
    <cellStyle name="RowTitles-Detail 2 4 8 4" xfId="31637"/>
    <cellStyle name="RowTitles-Detail 2 4 8 4 2" xfId="31638"/>
    <cellStyle name="RowTitles-Detail 2 4 8 4 2 2" xfId="31639"/>
    <cellStyle name="RowTitles-Detail 2 4 8 4 3" xfId="31640"/>
    <cellStyle name="RowTitles-Detail 2 4 8 5" xfId="31641"/>
    <cellStyle name="RowTitles-Detail 2 4 8 5 2" xfId="31642"/>
    <cellStyle name="RowTitles-Detail 2 4 8 5 2 2" xfId="31643"/>
    <cellStyle name="RowTitles-Detail 2 4 8 6" xfId="31644"/>
    <cellStyle name="RowTitles-Detail 2 4 8 6 2" xfId="31645"/>
    <cellStyle name="RowTitles-Detail 2 4 8 7" xfId="31646"/>
    <cellStyle name="RowTitles-Detail 2 4 9" xfId="31647"/>
    <cellStyle name="RowTitles-Detail 2 4 9 2" xfId="31648"/>
    <cellStyle name="RowTitles-Detail 2 4 9 2 2" xfId="31649"/>
    <cellStyle name="RowTitles-Detail 2 4 9 2 2 2" xfId="31650"/>
    <cellStyle name="RowTitles-Detail 2 4 9 2 2 2 2" xfId="31651"/>
    <cellStyle name="RowTitles-Detail 2 4 9 2 2 3" xfId="31652"/>
    <cellStyle name="RowTitles-Detail 2 4 9 2 3" xfId="31653"/>
    <cellStyle name="RowTitles-Detail 2 4 9 2 3 2" xfId="31654"/>
    <cellStyle name="RowTitles-Detail 2 4 9 2 3 2 2" xfId="31655"/>
    <cellStyle name="RowTitles-Detail 2 4 9 2 4" xfId="31656"/>
    <cellStyle name="RowTitles-Detail 2 4 9 2 4 2" xfId="31657"/>
    <cellStyle name="RowTitles-Detail 2 4 9 2 5" xfId="31658"/>
    <cellStyle name="RowTitles-Detail 2 4 9 3" xfId="31659"/>
    <cellStyle name="RowTitles-Detail 2 4 9 3 2" xfId="31660"/>
    <cellStyle name="RowTitles-Detail 2 4 9 3 2 2" xfId="31661"/>
    <cellStyle name="RowTitles-Detail 2 4 9 3 2 2 2" xfId="31662"/>
    <cellStyle name="RowTitles-Detail 2 4 9 3 2 3" xfId="31663"/>
    <cellStyle name="RowTitles-Detail 2 4 9 3 3" xfId="31664"/>
    <cellStyle name="RowTitles-Detail 2 4 9 3 3 2" xfId="31665"/>
    <cellStyle name="RowTitles-Detail 2 4 9 3 3 2 2" xfId="31666"/>
    <cellStyle name="RowTitles-Detail 2 4 9 3 4" xfId="31667"/>
    <cellStyle name="RowTitles-Detail 2 4 9 3 4 2" xfId="31668"/>
    <cellStyle name="RowTitles-Detail 2 4 9 3 5" xfId="31669"/>
    <cellStyle name="RowTitles-Detail 2 4 9 4" xfId="31670"/>
    <cellStyle name="RowTitles-Detail 2 4 9 4 2" xfId="31671"/>
    <cellStyle name="RowTitles-Detail 2 4 9 4 2 2" xfId="31672"/>
    <cellStyle name="RowTitles-Detail 2 4 9 4 3" xfId="31673"/>
    <cellStyle name="RowTitles-Detail 2 4 9 5" xfId="31674"/>
    <cellStyle name="RowTitles-Detail 2 4 9 5 2" xfId="31675"/>
    <cellStyle name="RowTitles-Detail 2 4 9 5 2 2" xfId="31676"/>
    <cellStyle name="RowTitles-Detail 2 4 9 6" xfId="31677"/>
    <cellStyle name="RowTitles-Detail 2 4 9 6 2" xfId="31678"/>
    <cellStyle name="RowTitles-Detail 2 4 9 7" xfId="31679"/>
    <cellStyle name="RowTitles-Detail 2 4_STUD aligned by INSTIT" xfId="31680"/>
    <cellStyle name="RowTitles-Detail 2 5" xfId="31681"/>
    <cellStyle name="RowTitles-Detail 2 5 2" xfId="31682"/>
    <cellStyle name="RowTitles-Detail 2 5 2 2" xfId="31683"/>
    <cellStyle name="RowTitles-Detail 2 5 2 2 2" xfId="31684"/>
    <cellStyle name="RowTitles-Detail 2 5 2 2 2 2" xfId="31685"/>
    <cellStyle name="RowTitles-Detail 2 5 2 2 2 2 2" xfId="31686"/>
    <cellStyle name="RowTitles-Detail 2 5 2 2 2 3" xfId="31687"/>
    <cellStyle name="RowTitles-Detail 2 5 2 2 3" xfId="31688"/>
    <cellStyle name="RowTitles-Detail 2 5 2 2 3 2" xfId="31689"/>
    <cellStyle name="RowTitles-Detail 2 5 2 2 3 2 2" xfId="31690"/>
    <cellStyle name="RowTitles-Detail 2 5 2 2 4" xfId="31691"/>
    <cellStyle name="RowTitles-Detail 2 5 2 2 4 2" xfId="31692"/>
    <cellStyle name="RowTitles-Detail 2 5 2 2 5" xfId="31693"/>
    <cellStyle name="RowTitles-Detail 2 5 2 3" xfId="31694"/>
    <cellStyle name="RowTitles-Detail 2 5 2 3 2" xfId="31695"/>
    <cellStyle name="RowTitles-Detail 2 5 2 3 2 2" xfId="31696"/>
    <cellStyle name="RowTitles-Detail 2 5 2 3 2 2 2" xfId="31697"/>
    <cellStyle name="RowTitles-Detail 2 5 2 3 2 3" xfId="31698"/>
    <cellStyle name="RowTitles-Detail 2 5 2 3 3" xfId="31699"/>
    <cellStyle name="RowTitles-Detail 2 5 2 3 3 2" xfId="31700"/>
    <cellStyle name="RowTitles-Detail 2 5 2 3 3 2 2" xfId="31701"/>
    <cellStyle name="RowTitles-Detail 2 5 2 3 4" xfId="31702"/>
    <cellStyle name="RowTitles-Detail 2 5 2 3 4 2" xfId="31703"/>
    <cellStyle name="RowTitles-Detail 2 5 2 3 5" xfId="31704"/>
    <cellStyle name="RowTitles-Detail 2 5 2 4" xfId="31705"/>
    <cellStyle name="RowTitles-Detail 2 5 2 4 2" xfId="31706"/>
    <cellStyle name="RowTitles-Detail 2 5 2 5" xfId="31707"/>
    <cellStyle name="RowTitles-Detail 2 5 2 5 2" xfId="31708"/>
    <cellStyle name="RowTitles-Detail 2 5 2 5 2 2" xfId="31709"/>
    <cellStyle name="RowTitles-Detail 2 5 3" xfId="31710"/>
    <cellStyle name="RowTitles-Detail 2 5 3 2" xfId="31711"/>
    <cellStyle name="RowTitles-Detail 2 5 3 2 2" xfId="31712"/>
    <cellStyle name="RowTitles-Detail 2 5 3 2 2 2" xfId="31713"/>
    <cellStyle name="RowTitles-Detail 2 5 3 2 2 2 2" xfId="31714"/>
    <cellStyle name="RowTitles-Detail 2 5 3 2 2 3" xfId="31715"/>
    <cellStyle name="RowTitles-Detail 2 5 3 2 3" xfId="31716"/>
    <cellStyle name="RowTitles-Detail 2 5 3 2 3 2" xfId="31717"/>
    <cellStyle name="RowTitles-Detail 2 5 3 2 3 2 2" xfId="31718"/>
    <cellStyle name="RowTitles-Detail 2 5 3 2 4" xfId="31719"/>
    <cellStyle name="RowTitles-Detail 2 5 3 2 4 2" xfId="31720"/>
    <cellStyle name="RowTitles-Detail 2 5 3 2 5" xfId="31721"/>
    <cellStyle name="RowTitles-Detail 2 5 3 3" xfId="31722"/>
    <cellStyle name="RowTitles-Detail 2 5 3 3 2" xfId="31723"/>
    <cellStyle name="RowTitles-Detail 2 5 3 3 2 2" xfId="31724"/>
    <cellStyle name="RowTitles-Detail 2 5 3 3 2 2 2" xfId="31725"/>
    <cellStyle name="RowTitles-Detail 2 5 3 3 2 3" xfId="31726"/>
    <cellStyle name="RowTitles-Detail 2 5 3 3 3" xfId="31727"/>
    <cellStyle name="RowTitles-Detail 2 5 3 3 3 2" xfId="31728"/>
    <cellStyle name="RowTitles-Detail 2 5 3 3 3 2 2" xfId="31729"/>
    <cellStyle name="RowTitles-Detail 2 5 3 3 4" xfId="31730"/>
    <cellStyle name="RowTitles-Detail 2 5 3 3 4 2" xfId="31731"/>
    <cellStyle name="RowTitles-Detail 2 5 3 3 5" xfId="31732"/>
    <cellStyle name="RowTitles-Detail 2 5 3 4" xfId="31733"/>
    <cellStyle name="RowTitles-Detail 2 5 3 4 2" xfId="31734"/>
    <cellStyle name="RowTitles-Detail 2 5 3 5" xfId="31735"/>
    <cellStyle name="RowTitles-Detail 2 5 3 5 2" xfId="31736"/>
    <cellStyle name="RowTitles-Detail 2 5 3 5 2 2" xfId="31737"/>
    <cellStyle name="RowTitles-Detail 2 5 3 5 3" xfId="31738"/>
    <cellStyle name="RowTitles-Detail 2 5 3 6" xfId="31739"/>
    <cellStyle name="RowTitles-Detail 2 5 3 6 2" xfId="31740"/>
    <cellStyle name="RowTitles-Detail 2 5 3 6 2 2" xfId="31741"/>
    <cellStyle name="RowTitles-Detail 2 5 3 7" xfId="31742"/>
    <cellStyle name="RowTitles-Detail 2 5 3 7 2" xfId="31743"/>
    <cellStyle name="RowTitles-Detail 2 5 3 8" xfId="31744"/>
    <cellStyle name="RowTitles-Detail 2 5 4" xfId="31745"/>
    <cellStyle name="RowTitles-Detail 2 5 4 2" xfId="31746"/>
    <cellStyle name="RowTitles-Detail 2 5 4 2 2" xfId="31747"/>
    <cellStyle name="RowTitles-Detail 2 5 4 2 2 2" xfId="31748"/>
    <cellStyle name="RowTitles-Detail 2 5 4 2 2 2 2" xfId="31749"/>
    <cellStyle name="RowTitles-Detail 2 5 4 2 2 3" xfId="31750"/>
    <cellStyle name="RowTitles-Detail 2 5 4 2 3" xfId="31751"/>
    <cellStyle name="RowTitles-Detail 2 5 4 2 3 2" xfId="31752"/>
    <cellStyle name="RowTitles-Detail 2 5 4 2 3 2 2" xfId="31753"/>
    <cellStyle name="RowTitles-Detail 2 5 4 2 4" xfId="31754"/>
    <cellStyle name="RowTitles-Detail 2 5 4 2 4 2" xfId="31755"/>
    <cellStyle name="RowTitles-Detail 2 5 4 2 5" xfId="31756"/>
    <cellStyle name="RowTitles-Detail 2 5 4 3" xfId="31757"/>
    <cellStyle name="RowTitles-Detail 2 5 4 3 2" xfId="31758"/>
    <cellStyle name="RowTitles-Detail 2 5 4 3 2 2" xfId="31759"/>
    <cellStyle name="RowTitles-Detail 2 5 4 3 2 2 2" xfId="31760"/>
    <cellStyle name="RowTitles-Detail 2 5 4 3 2 3" xfId="31761"/>
    <cellStyle name="RowTitles-Detail 2 5 4 3 3" xfId="31762"/>
    <cellStyle name="RowTitles-Detail 2 5 4 3 3 2" xfId="31763"/>
    <cellStyle name="RowTitles-Detail 2 5 4 3 3 2 2" xfId="31764"/>
    <cellStyle name="RowTitles-Detail 2 5 4 3 4" xfId="31765"/>
    <cellStyle name="RowTitles-Detail 2 5 4 3 4 2" xfId="31766"/>
    <cellStyle name="RowTitles-Detail 2 5 4 3 5" xfId="31767"/>
    <cellStyle name="RowTitles-Detail 2 5 4 4" xfId="31768"/>
    <cellStyle name="RowTitles-Detail 2 5 4 4 2" xfId="31769"/>
    <cellStyle name="RowTitles-Detail 2 5 4 4 2 2" xfId="31770"/>
    <cellStyle name="RowTitles-Detail 2 5 4 4 3" xfId="31771"/>
    <cellStyle name="RowTitles-Detail 2 5 4 5" xfId="31772"/>
    <cellStyle name="RowTitles-Detail 2 5 4 5 2" xfId="31773"/>
    <cellStyle name="RowTitles-Detail 2 5 4 5 2 2" xfId="31774"/>
    <cellStyle name="RowTitles-Detail 2 5 4 6" xfId="31775"/>
    <cellStyle name="RowTitles-Detail 2 5 4 6 2" xfId="31776"/>
    <cellStyle name="RowTitles-Detail 2 5 4 7" xfId="31777"/>
    <cellStyle name="RowTitles-Detail 2 5 5" xfId="31778"/>
    <cellStyle name="RowTitles-Detail 2 5 5 2" xfId="31779"/>
    <cellStyle name="RowTitles-Detail 2 5 5 2 2" xfId="31780"/>
    <cellStyle name="RowTitles-Detail 2 5 5 2 2 2" xfId="31781"/>
    <cellStyle name="RowTitles-Detail 2 5 5 2 2 2 2" xfId="31782"/>
    <cellStyle name="RowTitles-Detail 2 5 5 2 2 3" xfId="31783"/>
    <cellStyle name="RowTitles-Detail 2 5 5 2 3" xfId="31784"/>
    <cellStyle name="RowTitles-Detail 2 5 5 2 3 2" xfId="31785"/>
    <cellStyle name="RowTitles-Detail 2 5 5 2 3 2 2" xfId="31786"/>
    <cellStyle name="RowTitles-Detail 2 5 5 2 4" xfId="31787"/>
    <cellStyle name="RowTitles-Detail 2 5 5 2 4 2" xfId="31788"/>
    <cellStyle name="RowTitles-Detail 2 5 5 2 5" xfId="31789"/>
    <cellStyle name="RowTitles-Detail 2 5 5 3" xfId="31790"/>
    <cellStyle name="RowTitles-Detail 2 5 5 3 2" xfId="31791"/>
    <cellStyle name="RowTitles-Detail 2 5 5 3 2 2" xfId="31792"/>
    <cellStyle name="RowTitles-Detail 2 5 5 3 2 2 2" xfId="31793"/>
    <cellStyle name="RowTitles-Detail 2 5 5 3 2 3" xfId="31794"/>
    <cellStyle name="RowTitles-Detail 2 5 5 3 3" xfId="31795"/>
    <cellStyle name="RowTitles-Detail 2 5 5 3 3 2" xfId="31796"/>
    <cellStyle name="RowTitles-Detail 2 5 5 3 3 2 2" xfId="31797"/>
    <cellStyle name="RowTitles-Detail 2 5 5 3 4" xfId="31798"/>
    <cellStyle name="RowTitles-Detail 2 5 5 3 4 2" xfId="31799"/>
    <cellStyle name="RowTitles-Detail 2 5 5 3 5" xfId="31800"/>
    <cellStyle name="RowTitles-Detail 2 5 5 4" xfId="31801"/>
    <cellStyle name="RowTitles-Detail 2 5 5 4 2" xfId="31802"/>
    <cellStyle name="RowTitles-Detail 2 5 5 4 2 2" xfId="31803"/>
    <cellStyle name="RowTitles-Detail 2 5 5 4 3" xfId="31804"/>
    <cellStyle name="RowTitles-Detail 2 5 5 5" xfId="31805"/>
    <cellStyle name="RowTitles-Detail 2 5 5 5 2" xfId="31806"/>
    <cellStyle name="RowTitles-Detail 2 5 5 5 2 2" xfId="31807"/>
    <cellStyle name="RowTitles-Detail 2 5 5 6" xfId="31808"/>
    <cellStyle name="RowTitles-Detail 2 5 5 6 2" xfId="31809"/>
    <cellStyle name="RowTitles-Detail 2 5 5 7" xfId="31810"/>
    <cellStyle name="RowTitles-Detail 2 5 6" xfId="31811"/>
    <cellStyle name="RowTitles-Detail 2 5 6 2" xfId="31812"/>
    <cellStyle name="RowTitles-Detail 2 5 6 2 2" xfId="31813"/>
    <cellStyle name="RowTitles-Detail 2 5 6 2 2 2" xfId="31814"/>
    <cellStyle name="RowTitles-Detail 2 5 6 2 2 2 2" xfId="31815"/>
    <cellStyle name="RowTitles-Detail 2 5 6 2 2 3" xfId="31816"/>
    <cellStyle name="RowTitles-Detail 2 5 6 2 3" xfId="31817"/>
    <cellStyle name="RowTitles-Detail 2 5 6 2 3 2" xfId="31818"/>
    <cellStyle name="RowTitles-Detail 2 5 6 2 3 2 2" xfId="31819"/>
    <cellStyle name="RowTitles-Detail 2 5 6 2 4" xfId="31820"/>
    <cellStyle name="RowTitles-Detail 2 5 6 2 4 2" xfId="31821"/>
    <cellStyle name="RowTitles-Detail 2 5 6 2 5" xfId="31822"/>
    <cellStyle name="RowTitles-Detail 2 5 6 3" xfId="31823"/>
    <cellStyle name="RowTitles-Detail 2 5 6 3 2" xfId="31824"/>
    <cellStyle name="RowTitles-Detail 2 5 6 3 2 2" xfId="31825"/>
    <cellStyle name="RowTitles-Detail 2 5 6 3 2 2 2" xfId="31826"/>
    <cellStyle name="RowTitles-Detail 2 5 6 3 2 3" xfId="31827"/>
    <cellStyle name="RowTitles-Detail 2 5 6 3 3" xfId="31828"/>
    <cellStyle name="RowTitles-Detail 2 5 6 3 3 2" xfId="31829"/>
    <cellStyle name="RowTitles-Detail 2 5 6 3 3 2 2" xfId="31830"/>
    <cellStyle name="RowTitles-Detail 2 5 6 3 4" xfId="31831"/>
    <cellStyle name="RowTitles-Detail 2 5 6 3 4 2" xfId="31832"/>
    <cellStyle name="RowTitles-Detail 2 5 6 3 5" xfId="31833"/>
    <cellStyle name="RowTitles-Detail 2 5 6 4" xfId="31834"/>
    <cellStyle name="RowTitles-Detail 2 5 6 4 2" xfId="31835"/>
    <cellStyle name="RowTitles-Detail 2 5 6 4 2 2" xfId="31836"/>
    <cellStyle name="RowTitles-Detail 2 5 6 4 3" xfId="31837"/>
    <cellStyle name="RowTitles-Detail 2 5 6 5" xfId="31838"/>
    <cellStyle name="RowTitles-Detail 2 5 6 5 2" xfId="31839"/>
    <cellStyle name="RowTitles-Detail 2 5 6 5 2 2" xfId="31840"/>
    <cellStyle name="RowTitles-Detail 2 5 6 6" xfId="31841"/>
    <cellStyle name="RowTitles-Detail 2 5 6 6 2" xfId="31842"/>
    <cellStyle name="RowTitles-Detail 2 5 6 7" xfId="31843"/>
    <cellStyle name="RowTitles-Detail 2 5 7" xfId="31844"/>
    <cellStyle name="RowTitles-Detail 2 5 7 2" xfId="31845"/>
    <cellStyle name="RowTitles-Detail 2 5 7 2 2" xfId="31846"/>
    <cellStyle name="RowTitles-Detail 2 5 7 2 2 2" xfId="31847"/>
    <cellStyle name="RowTitles-Detail 2 5 7 2 3" xfId="31848"/>
    <cellStyle name="RowTitles-Detail 2 5 7 3" xfId="31849"/>
    <cellStyle name="RowTitles-Detail 2 5 7 3 2" xfId="31850"/>
    <cellStyle name="RowTitles-Detail 2 5 7 3 2 2" xfId="31851"/>
    <cellStyle name="RowTitles-Detail 2 5 7 4" xfId="31852"/>
    <cellStyle name="RowTitles-Detail 2 5 7 4 2" xfId="31853"/>
    <cellStyle name="RowTitles-Detail 2 5 7 5" xfId="31854"/>
    <cellStyle name="RowTitles-Detail 2 5 8" xfId="31855"/>
    <cellStyle name="RowTitles-Detail 2 5 8 2" xfId="31856"/>
    <cellStyle name="RowTitles-Detail 2 5 9" xfId="31857"/>
    <cellStyle name="RowTitles-Detail 2 5 9 2" xfId="31858"/>
    <cellStyle name="RowTitles-Detail 2 5 9 2 2" xfId="31859"/>
    <cellStyle name="RowTitles-Detail 2 5_STUD aligned by INSTIT" xfId="31860"/>
    <cellStyle name="RowTitles-Detail 2 6" xfId="31861"/>
    <cellStyle name="RowTitles-Detail 2 6 2" xfId="31862"/>
    <cellStyle name="RowTitles-Detail 2 6 2 2" xfId="31863"/>
    <cellStyle name="RowTitles-Detail 2 6 2 2 2" xfId="31864"/>
    <cellStyle name="RowTitles-Detail 2 6 2 2 2 2" xfId="31865"/>
    <cellStyle name="RowTitles-Detail 2 6 2 2 2 2 2" xfId="31866"/>
    <cellStyle name="RowTitles-Detail 2 6 2 2 2 3" xfId="31867"/>
    <cellStyle name="RowTitles-Detail 2 6 2 2 3" xfId="31868"/>
    <cellStyle name="RowTitles-Detail 2 6 2 2 3 2" xfId="31869"/>
    <cellStyle name="RowTitles-Detail 2 6 2 2 3 2 2" xfId="31870"/>
    <cellStyle name="RowTitles-Detail 2 6 2 2 4" xfId="31871"/>
    <cellStyle name="RowTitles-Detail 2 6 2 2 4 2" xfId="31872"/>
    <cellStyle name="RowTitles-Detail 2 6 2 2 5" xfId="31873"/>
    <cellStyle name="RowTitles-Detail 2 6 2 3" xfId="31874"/>
    <cellStyle name="RowTitles-Detail 2 6 2 3 2" xfId="31875"/>
    <cellStyle name="RowTitles-Detail 2 6 2 3 2 2" xfId="31876"/>
    <cellStyle name="RowTitles-Detail 2 6 2 3 2 2 2" xfId="31877"/>
    <cellStyle name="RowTitles-Detail 2 6 2 3 2 3" xfId="31878"/>
    <cellStyle name="RowTitles-Detail 2 6 2 3 3" xfId="31879"/>
    <cellStyle name="RowTitles-Detail 2 6 2 3 3 2" xfId="31880"/>
    <cellStyle name="RowTitles-Detail 2 6 2 3 3 2 2" xfId="31881"/>
    <cellStyle name="RowTitles-Detail 2 6 2 3 4" xfId="31882"/>
    <cellStyle name="RowTitles-Detail 2 6 2 3 4 2" xfId="31883"/>
    <cellStyle name="RowTitles-Detail 2 6 2 3 5" xfId="31884"/>
    <cellStyle name="RowTitles-Detail 2 6 2 4" xfId="31885"/>
    <cellStyle name="RowTitles-Detail 2 6 2 4 2" xfId="31886"/>
    <cellStyle name="RowTitles-Detail 2 6 2 5" xfId="31887"/>
    <cellStyle name="RowTitles-Detail 2 6 2 5 2" xfId="31888"/>
    <cellStyle name="RowTitles-Detail 2 6 2 5 2 2" xfId="31889"/>
    <cellStyle name="RowTitles-Detail 2 6 2 5 3" xfId="31890"/>
    <cellStyle name="RowTitles-Detail 2 6 2 6" xfId="31891"/>
    <cellStyle name="RowTitles-Detail 2 6 2 6 2" xfId="31892"/>
    <cellStyle name="RowTitles-Detail 2 6 2 6 2 2" xfId="31893"/>
    <cellStyle name="RowTitles-Detail 2 6 2 7" xfId="31894"/>
    <cellStyle name="RowTitles-Detail 2 6 2 7 2" xfId="31895"/>
    <cellStyle name="RowTitles-Detail 2 6 2 8" xfId="31896"/>
    <cellStyle name="RowTitles-Detail 2 6 3" xfId="31897"/>
    <cellStyle name="RowTitles-Detail 2 6 3 2" xfId="31898"/>
    <cellStyle name="RowTitles-Detail 2 6 3 2 2" xfId="31899"/>
    <cellStyle name="RowTitles-Detail 2 6 3 2 2 2" xfId="31900"/>
    <cellStyle name="RowTitles-Detail 2 6 3 2 2 2 2" xfId="31901"/>
    <cellStyle name="RowTitles-Detail 2 6 3 2 2 3" xfId="31902"/>
    <cellStyle name="RowTitles-Detail 2 6 3 2 3" xfId="31903"/>
    <cellStyle name="RowTitles-Detail 2 6 3 2 3 2" xfId="31904"/>
    <cellStyle name="RowTitles-Detail 2 6 3 2 3 2 2" xfId="31905"/>
    <cellStyle name="RowTitles-Detail 2 6 3 2 4" xfId="31906"/>
    <cellStyle name="RowTitles-Detail 2 6 3 2 4 2" xfId="31907"/>
    <cellStyle name="RowTitles-Detail 2 6 3 2 5" xfId="31908"/>
    <cellStyle name="RowTitles-Detail 2 6 3 3" xfId="31909"/>
    <cellStyle name="RowTitles-Detail 2 6 3 3 2" xfId="31910"/>
    <cellStyle name="RowTitles-Detail 2 6 3 3 2 2" xfId="31911"/>
    <cellStyle name="RowTitles-Detail 2 6 3 3 2 2 2" xfId="31912"/>
    <cellStyle name="RowTitles-Detail 2 6 3 3 2 3" xfId="31913"/>
    <cellStyle name="RowTitles-Detail 2 6 3 3 3" xfId="31914"/>
    <cellStyle name="RowTitles-Detail 2 6 3 3 3 2" xfId="31915"/>
    <cellStyle name="RowTitles-Detail 2 6 3 3 3 2 2" xfId="31916"/>
    <cellStyle name="RowTitles-Detail 2 6 3 3 4" xfId="31917"/>
    <cellStyle name="RowTitles-Detail 2 6 3 3 4 2" xfId="31918"/>
    <cellStyle name="RowTitles-Detail 2 6 3 3 5" xfId="31919"/>
    <cellStyle name="RowTitles-Detail 2 6 3 4" xfId="31920"/>
    <cellStyle name="RowTitles-Detail 2 6 3 4 2" xfId="31921"/>
    <cellStyle name="RowTitles-Detail 2 6 3 5" xfId="31922"/>
    <cellStyle name="RowTitles-Detail 2 6 3 5 2" xfId="31923"/>
    <cellStyle name="RowTitles-Detail 2 6 3 5 2 2" xfId="31924"/>
    <cellStyle name="RowTitles-Detail 2 6 4" xfId="31925"/>
    <cellStyle name="RowTitles-Detail 2 6 4 2" xfId="31926"/>
    <cellStyle name="RowTitles-Detail 2 6 4 2 2" xfId="31927"/>
    <cellStyle name="RowTitles-Detail 2 6 4 2 2 2" xfId="31928"/>
    <cellStyle name="RowTitles-Detail 2 6 4 2 2 2 2" xfId="31929"/>
    <cellStyle name="RowTitles-Detail 2 6 4 2 2 3" xfId="31930"/>
    <cellStyle name="RowTitles-Detail 2 6 4 2 3" xfId="31931"/>
    <cellStyle name="RowTitles-Detail 2 6 4 2 3 2" xfId="31932"/>
    <cellStyle name="RowTitles-Detail 2 6 4 2 3 2 2" xfId="31933"/>
    <cellStyle name="RowTitles-Detail 2 6 4 2 4" xfId="31934"/>
    <cellStyle name="RowTitles-Detail 2 6 4 2 4 2" xfId="31935"/>
    <cellStyle name="RowTitles-Detail 2 6 4 2 5" xfId="31936"/>
    <cellStyle name="RowTitles-Detail 2 6 4 3" xfId="31937"/>
    <cellStyle name="RowTitles-Detail 2 6 4 3 2" xfId="31938"/>
    <cellStyle name="RowTitles-Detail 2 6 4 3 2 2" xfId="31939"/>
    <cellStyle name="RowTitles-Detail 2 6 4 3 2 2 2" xfId="31940"/>
    <cellStyle name="RowTitles-Detail 2 6 4 3 2 3" xfId="31941"/>
    <cellStyle name="RowTitles-Detail 2 6 4 3 3" xfId="31942"/>
    <cellStyle name="RowTitles-Detail 2 6 4 3 3 2" xfId="31943"/>
    <cellStyle name="RowTitles-Detail 2 6 4 3 3 2 2" xfId="31944"/>
    <cellStyle name="RowTitles-Detail 2 6 4 3 4" xfId="31945"/>
    <cellStyle name="RowTitles-Detail 2 6 4 3 4 2" xfId="31946"/>
    <cellStyle name="RowTitles-Detail 2 6 4 3 5" xfId="31947"/>
    <cellStyle name="RowTitles-Detail 2 6 4 4" xfId="31948"/>
    <cellStyle name="RowTitles-Detail 2 6 4 4 2" xfId="31949"/>
    <cellStyle name="RowTitles-Detail 2 6 4 4 2 2" xfId="31950"/>
    <cellStyle name="RowTitles-Detail 2 6 4 4 3" xfId="31951"/>
    <cellStyle name="RowTitles-Detail 2 6 4 5" xfId="31952"/>
    <cellStyle name="RowTitles-Detail 2 6 4 5 2" xfId="31953"/>
    <cellStyle name="RowTitles-Detail 2 6 4 5 2 2" xfId="31954"/>
    <cellStyle name="RowTitles-Detail 2 6 4 6" xfId="31955"/>
    <cellStyle name="RowTitles-Detail 2 6 4 6 2" xfId="31956"/>
    <cellStyle name="RowTitles-Detail 2 6 4 7" xfId="31957"/>
    <cellStyle name="RowTitles-Detail 2 6 5" xfId="31958"/>
    <cellStyle name="RowTitles-Detail 2 6 5 2" xfId="31959"/>
    <cellStyle name="RowTitles-Detail 2 6 5 2 2" xfId="31960"/>
    <cellStyle name="RowTitles-Detail 2 6 5 2 2 2" xfId="31961"/>
    <cellStyle name="RowTitles-Detail 2 6 5 2 2 2 2" xfId="31962"/>
    <cellStyle name="RowTitles-Detail 2 6 5 2 2 3" xfId="31963"/>
    <cellStyle name="RowTitles-Detail 2 6 5 2 3" xfId="31964"/>
    <cellStyle name="RowTitles-Detail 2 6 5 2 3 2" xfId="31965"/>
    <cellStyle name="RowTitles-Detail 2 6 5 2 3 2 2" xfId="31966"/>
    <cellStyle name="RowTitles-Detail 2 6 5 2 4" xfId="31967"/>
    <cellStyle name="RowTitles-Detail 2 6 5 2 4 2" xfId="31968"/>
    <cellStyle name="RowTitles-Detail 2 6 5 2 5" xfId="31969"/>
    <cellStyle name="RowTitles-Detail 2 6 5 3" xfId="31970"/>
    <cellStyle name="RowTitles-Detail 2 6 5 3 2" xfId="31971"/>
    <cellStyle name="RowTitles-Detail 2 6 5 3 2 2" xfId="31972"/>
    <cellStyle name="RowTitles-Detail 2 6 5 3 2 2 2" xfId="31973"/>
    <cellStyle name="RowTitles-Detail 2 6 5 3 2 3" xfId="31974"/>
    <cellStyle name="RowTitles-Detail 2 6 5 3 3" xfId="31975"/>
    <cellStyle name="RowTitles-Detail 2 6 5 3 3 2" xfId="31976"/>
    <cellStyle name="RowTitles-Detail 2 6 5 3 3 2 2" xfId="31977"/>
    <cellStyle name="RowTitles-Detail 2 6 5 3 4" xfId="31978"/>
    <cellStyle name="RowTitles-Detail 2 6 5 3 4 2" xfId="31979"/>
    <cellStyle name="RowTitles-Detail 2 6 5 3 5" xfId="31980"/>
    <cellStyle name="RowTitles-Detail 2 6 5 4" xfId="31981"/>
    <cellStyle name="RowTitles-Detail 2 6 5 4 2" xfId="31982"/>
    <cellStyle name="RowTitles-Detail 2 6 5 4 2 2" xfId="31983"/>
    <cellStyle name="RowTitles-Detail 2 6 5 4 3" xfId="31984"/>
    <cellStyle name="RowTitles-Detail 2 6 5 5" xfId="31985"/>
    <cellStyle name="RowTitles-Detail 2 6 5 5 2" xfId="31986"/>
    <cellStyle name="RowTitles-Detail 2 6 5 5 2 2" xfId="31987"/>
    <cellStyle name="RowTitles-Detail 2 6 5 6" xfId="31988"/>
    <cellStyle name="RowTitles-Detail 2 6 5 6 2" xfId="31989"/>
    <cellStyle name="RowTitles-Detail 2 6 5 7" xfId="31990"/>
    <cellStyle name="RowTitles-Detail 2 6 6" xfId="31991"/>
    <cellStyle name="RowTitles-Detail 2 6 6 2" xfId="31992"/>
    <cellStyle name="RowTitles-Detail 2 6 6 2 2" xfId="31993"/>
    <cellStyle name="RowTitles-Detail 2 6 6 2 2 2" xfId="31994"/>
    <cellStyle name="RowTitles-Detail 2 6 6 2 2 2 2" xfId="31995"/>
    <cellStyle name="RowTitles-Detail 2 6 6 2 2 3" xfId="31996"/>
    <cellStyle name="RowTitles-Detail 2 6 6 2 3" xfId="31997"/>
    <cellStyle name="RowTitles-Detail 2 6 6 2 3 2" xfId="31998"/>
    <cellStyle name="RowTitles-Detail 2 6 6 2 3 2 2" xfId="31999"/>
    <cellStyle name="RowTitles-Detail 2 6 6 2 4" xfId="32000"/>
    <cellStyle name="RowTitles-Detail 2 6 6 2 4 2" xfId="32001"/>
    <cellStyle name="RowTitles-Detail 2 6 6 2 5" xfId="32002"/>
    <cellStyle name="RowTitles-Detail 2 6 6 3" xfId="32003"/>
    <cellStyle name="RowTitles-Detail 2 6 6 3 2" xfId="32004"/>
    <cellStyle name="RowTitles-Detail 2 6 6 3 2 2" xfId="32005"/>
    <cellStyle name="RowTitles-Detail 2 6 6 3 2 2 2" xfId="32006"/>
    <cellStyle name="RowTitles-Detail 2 6 6 3 2 3" xfId="32007"/>
    <cellStyle name="RowTitles-Detail 2 6 6 3 3" xfId="32008"/>
    <cellStyle name="RowTitles-Detail 2 6 6 3 3 2" xfId="32009"/>
    <cellStyle name="RowTitles-Detail 2 6 6 3 3 2 2" xfId="32010"/>
    <cellStyle name="RowTitles-Detail 2 6 6 3 4" xfId="32011"/>
    <cellStyle name="RowTitles-Detail 2 6 6 3 4 2" xfId="32012"/>
    <cellStyle name="RowTitles-Detail 2 6 6 3 5" xfId="32013"/>
    <cellStyle name="RowTitles-Detail 2 6 6 4" xfId="32014"/>
    <cellStyle name="RowTitles-Detail 2 6 6 4 2" xfId="32015"/>
    <cellStyle name="RowTitles-Detail 2 6 6 4 2 2" xfId="32016"/>
    <cellStyle name="RowTitles-Detail 2 6 6 4 3" xfId="32017"/>
    <cellStyle name="RowTitles-Detail 2 6 6 5" xfId="32018"/>
    <cellStyle name="RowTitles-Detail 2 6 6 5 2" xfId="32019"/>
    <cellStyle name="RowTitles-Detail 2 6 6 5 2 2" xfId="32020"/>
    <cellStyle name="RowTitles-Detail 2 6 6 6" xfId="32021"/>
    <cellStyle name="RowTitles-Detail 2 6 6 6 2" xfId="32022"/>
    <cellStyle name="RowTitles-Detail 2 6 6 7" xfId="32023"/>
    <cellStyle name="RowTitles-Detail 2 6 7" xfId="32024"/>
    <cellStyle name="RowTitles-Detail 2 6 7 2" xfId="32025"/>
    <cellStyle name="RowTitles-Detail 2 6 7 2 2" xfId="32026"/>
    <cellStyle name="RowTitles-Detail 2 6 7 2 2 2" xfId="32027"/>
    <cellStyle name="RowTitles-Detail 2 6 7 2 3" xfId="32028"/>
    <cellStyle name="RowTitles-Detail 2 6 7 3" xfId="32029"/>
    <cellStyle name="RowTitles-Detail 2 6 7 3 2" xfId="32030"/>
    <cellStyle name="RowTitles-Detail 2 6 7 3 2 2" xfId="32031"/>
    <cellStyle name="RowTitles-Detail 2 6 7 4" xfId="32032"/>
    <cellStyle name="RowTitles-Detail 2 6 7 4 2" xfId="32033"/>
    <cellStyle name="RowTitles-Detail 2 6 7 5" xfId="32034"/>
    <cellStyle name="RowTitles-Detail 2 6 8" xfId="32035"/>
    <cellStyle name="RowTitles-Detail 2 6 8 2" xfId="32036"/>
    <cellStyle name="RowTitles-Detail 2 6 8 2 2" xfId="32037"/>
    <cellStyle name="RowTitles-Detail 2 6 8 2 2 2" xfId="32038"/>
    <cellStyle name="RowTitles-Detail 2 6 8 2 3" xfId="32039"/>
    <cellStyle name="RowTitles-Detail 2 6 8 3" xfId="32040"/>
    <cellStyle name="RowTitles-Detail 2 6 8 3 2" xfId="32041"/>
    <cellStyle name="RowTitles-Detail 2 6 8 3 2 2" xfId="32042"/>
    <cellStyle name="RowTitles-Detail 2 6 8 4" xfId="32043"/>
    <cellStyle name="RowTitles-Detail 2 6 8 4 2" xfId="32044"/>
    <cellStyle name="RowTitles-Detail 2 6 8 5" xfId="32045"/>
    <cellStyle name="RowTitles-Detail 2 6 9" xfId="32046"/>
    <cellStyle name="RowTitles-Detail 2 6 9 2" xfId="32047"/>
    <cellStyle name="RowTitles-Detail 2 6 9 2 2" xfId="32048"/>
    <cellStyle name="RowTitles-Detail 2 6_STUD aligned by INSTIT" xfId="32049"/>
    <cellStyle name="RowTitles-Detail 2 7" xfId="32050"/>
    <cellStyle name="RowTitles-Detail 2 7 2" xfId="32051"/>
    <cellStyle name="RowTitles-Detail 2 7 2 2" xfId="32052"/>
    <cellStyle name="RowTitles-Detail 2 7 2 2 2" xfId="32053"/>
    <cellStyle name="RowTitles-Detail 2 7 2 2 2 2" xfId="32054"/>
    <cellStyle name="RowTitles-Detail 2 7 2 2 2 2 2" xfId="32055"/>
    <cellStyle name="RowTitles-Detail 2 7 2 2 2 3" xfId="32056"/>
    <cellStyle name="RowTitles-Detail 2 7 2 2 3" xfId="32057"/>
    <cellStyle name="RowTitles-Detail 2 7 2 2 3 2" xfId="32058"/>
    <cellStyle name="RowTitles-Detail 2 7 2 2 3 2 2" xfId="32059"/>
    <cellStyle name="RowTitles-Detail 2 7 2 2 4" xfId="32060"/>
    <cellStyle name="RowTitles-Detail 2 7 2 2 4 2" xfId="32061"/>
    <cellStyle name="RowTitles-Detail 2 7 2 2 5" xfId="32062"/>
    <cellStyle name="RowTitles-Detail 2 7 2 3" xfId="32063"/>
    <cellStyle name="RowTitles-Detail 2 7 2 3 2" xfId="32064"/>
    <cellStyle name="RowTitles-Detail 2 7 2 3 2 2" xfId="32065"/>
    <cellStyle name="RowTitles-Detail 2 7 2 3 2 2 2" xfId="32066"/>
    <cellStyle name="RowTitles-Detail 2 7 2 3 2 3" xfId="32067"/>
    <cellStyle name="RowTitles-Detail 2 7 2 3 3" xfId="32068"/>
    <cellStyle name="RowTitles-Detail 2 7 2 3 3 2" xfId="32069"/>
    <cellStyle name="RowTitles-Detail 2 7 2 3 3 2 2" xfId="32070"/>
    <cellStyle name="RowTitles-Detail 2 7 2 3 4" xfId="32071"/>
    <cellStyle name="RowTitles-Detail 2 7 2 3 4 2" xfId="32072"/>
    <cellStyle name="RowTitles-Detail 2 7 2 3 5" xfId="32073"/>
    <cellStyle name="RowTitles-Detail 2 7 2 4" xfId="32074"/>
    <cellStyle name="RowTitles-Detail 2 7 2 4 2" xfId="32075"/>
    <cellStyle name="RowTitles-Detail 2 7 2 5" xfId="32076"/>
    <cellStyle name="RowTitles-Detail 2 7 2 5 2" xfId="32077"/>
    <cellStyle name="RowTitles-Detail 2 7 2 5 2 2" xfId="32078"/>
    <cellStyle name="RowTitles-Detail 2 7 2 6" xfId="32079"/>
    <cellStyle name="RowTitles-Detail 2 7 2 6 2" xfId="32080"/>
    <cellStyle name="RowTitles-Detail 2 7 2 7" xfId="32081"/>
    <cellStyle name="RowTitles-Detail 2 7 3" xfId="32082"/>
    <cellStyle name="RowTitles-Detail 2 7 3 2" xfId="32083"/>
    <cellStyle name="RowTitles-Detail 2 7 3 2 2" xfId="32084"/>
    <cellStyle name="RowTitles-Detail 2 7 3 2 2 2" xfId="32085"/>
    <cellStyle name="RowTitles-Detail 2 7 3 2 2 2 2" xfId="32086"/>
    <cellStyle name="RowTitles-Detail 2 7 3 2 2 3" xfId="32087"/>
    <cellStyle name="RowTitles-Detail 2 7 3 2 3" xfId="32088"/>
    <cellStyle name="RowTitles-Detail 2 7 3 2 3 2" xfId="32089"/>
    <cellStyle name="RowTitles-Detail 2 7 3 2 3 2 2" xfId="32090"/>
    <cellStyle name="RowTitles-Detail 2 7 3 2 4" xfId="32091"/>
    <cellStyle name="RowTitles-Detail 2 7 3 2 4 2" xfId="32092"/>
    <cellStyle name="RowTitles-Detail 2 7 3 2 5" xfId="32093"/>
    <cellStyle name="RowTitles-Detail 2 7 3 3" xfId="32094"/>
    <cellStyle name="RowTitles-Detail 2 7 3 3 2" xfId="32095"/>
    <cellStyle name="RowTitles-Detail 2 7 3 3 2 2" xfId="32096"/>
    <cellStyle name="RowTitles-Detail 2 7 3 3 2 2 2" xfId="32097"/>
    <cellStyle name="RowTitles-Detail 2 7 3 3 2 3" xfId="32098"/>
    <cellStyle name="RowTitles-Detail 2 7 3 3 3" xfId="32099"/>
    <cellStyle name="RowTitles-Detail 2 7 3 3 3 2" xfId="32100"/>
    <cellStyle name="RowTitles-Detail 2 7 3 3 3 2 2" xfId="32101"/>
    <cellStyle name="RowTitles-Detail 2 7 3 3 4" xfId="32102"/>
    <cellStyle name="RowTitles-Detail 2 7 3 3 4 2" xfId="32103"/>
    <cellStyle name="RowTitles-Detail 2 7 3 3 5" xfId="32104"/>
    <cellStyle name="RowTitles-Detail 2 7 3 4" xfId="32105"/>
    <cellStyle name="RowTitles-Detail 2 7 3 4 2" xfId="32106"/>
    <cellStyle name="RowTitles-Detail 2 7 3 4 2 2" xfId="32107"/>
    <cellStyle name="RowTitles-Detail 2 7 3 4 3" xfId="32108"/>
    <cellStyle name="RowTitles-Detail 2 7 3 5" xfId="32109"/>
    <cellStyle name="RowTitles-Detail 2 7 3 5 2" xfId="32110"/>
    <cellStyle name="RowTitles-Detail 2 7 3 5 2 2" xfId="32111"/>
    <cellStyle name="RowTitles-Detail 2 7 4" xfId="32112"/>
    <cellStyle name="RowTitles-Detail 2 7 4 2" xfId="32113"/>
    <cellStyle name="RowTitles-Detail 2 7 4 2 2" xfId="32114"/>
    <cellStyle name="RowTitles-Detail 2 7 4 2 2 2" xfId="32115"/>
    <cellStyle name="RowTitles-Detail 2 7 4 2 2 2 2" xfId="32116"/>
    <cellStyle name="RowTitles-Detail 2 7 4 2 2 3" xfId="32117"/>
    <cellStyle name="RowTitles-Detail 2 7 4 2 3" xfId="32118"/>
    <cellStyle name="RowTitles-Detail 2 7 4 2 3 2" xfId="32119"/>
    <cellStyle name="RowTitles-Detail 2 7 4 2 3 2 2" xfId="32120"/>
    <cellStyle name="RowTitles-Detail 2 7 4 2 4" xfId="32121"/>
    <cellStyle name="RowTitles-Detail 2 7 4 2 4 2" xfId="32122"/>
    <cellStyle name="RowTitles-Detail 2 7 4 2 5" xfId="32123"/>
    <cellStyle name="RowTitles-Detail 2 7 4 3" xfId="32124"/>
    <cellStyle name="RowTitles-Detail 2 7 4 3 2" xfId="32125"/>
    <cellStyle name="RowTitles-Detail 2 7 4 3 2 2" xfId="32126"/>
    <cellStyle name="RowTitles-Detail 2 7 4 3 2 2 2" xfId="32127"/>
    <cellStyle name="RowTitles-Detail 2 7 4 3 2 3" xfId="32128"/>
    <cellStyle name="RowTitles-Detail 2 7 4 3 3" xfId="32129"/>
    <cellStyle name="RowTitles-Detail 2 7 4 3 3 2" xfId="32130"/>
    <cellStyle name="RowTitles-Detail 2 7 4 3 3 2 2" xfId="32131"/>
    <cellStyle name="RowTitles-Detail 2 7 4 3 4" xfId="32132"/>
    <cellStyle name="RowTitles-Detail 2 7 4 3 4 2" xfId="32133"/>
    <cellStyle name="RowTitles-Detail 2 7 4 3 5" xfId="32134"/>
    <cellStyle name="RowTitles-Detail 2 7 4 4" xfId="32135"/>
    <cellStyle name="RowTitles-Detail 2 7 4 4 2" xfId="32136"/>
    <cellStyle name="RowTitles-Detail 2 7 4 4 2 2" xfId="32137"/>
    <cellStyle name="RowTitles-Detail 2 7 4 4 3" xfId="32138"/>
    <cellStyle name="RowTitles-Detail 2 7 4 5" xfId="32139"/>
    <cellStyle name="RowTitles-Detail 2 7 4 5 2" xfId="32140"/>
    <cellStyle name="RowTitles-Detail 2 7 4 5 2 2" xfId="32141"/>
    <cellStyle name="RowTitles-Detail 2 7 4 6" xfId="32142"/>
    <cellStyle name="RowTitles-Detail 2 7 4 6 2" xfId="32143"/>
    <cellStyle name="RowTitles-Detail 2 7 4 7" xfId="32144"/>
    <cellStyle name="RowTitles-Detail 2 7 5" xfId="32145"/>
    <cellStyle name="RowTitles-Detail 2 7 5 2" xfId="32146"/>
    <cellStyle name="RowTitles-Detail 2 7 5 2 2" xfId="32147"/>
    <cellStyle name="RowTitles-Detail 2 7 5 2 2 2" xfId="32148"/>
    <cellStyle name="RowTitles-Detail 2 7 5 2 2 2 2" xfId="32149"/>
    <cellStyle name="RowTitles-Detail 2 7 5 2 2 3" xfId="32150"/>
    <cellStyle name="RowTitles-Detail 2 7 5 2 3" xfId="32151"/>
    <cellStyle name="RowTitles-Detail 2 7 5 2 3 2" xfId="32152"/>
    <cellStyle name="RowTitles-Detail 2 7 5 2 3 2 2" xfId="32153"/>
    <cellStyle name="RowTitles-Detail 2 7 5 2 4" xfId="32154"/>
    <cellStyle name="RowTitles-Detail 2 7 5 2 4 2" xfId="32155"/>
    <cellStyle name="RowTitles-Detail 2 7 5 2 5" xfId="32156"/>
    <cellStyle name="RowTitles-Detail 2 7 5 3" xfId="32157"/>
    <cellStyle name="RowTitles-Detail 2 7 5 3 2" xfId="32158"/>
    <cellStyle name="RowTitles-Detail 2 7 5 3 2 2" xfId="32159"/>
    <cellStyle name="RowTitles-Detail 2 7 5 3 2 2 2" xfId="32160"/>
    <cellStyle name="RowTitles-Detail 2 7 5 3 2 3" xfId="32161"/>
    <cellStyle name="RowTitles-Detail 2 7 5 3 3" xfId="32162"/>
    <cellStyle name="RowTitles-Detail 2 7 5 3 3 2" xfId="32163"/>
    <cellStyle name="RowTitles-Detail 2 7 5 3 3 2 2" xfId="32164"/>
    <cellStyle name="RowTitles-Detail 2 7 5 3 4" xfId="32165"/>
    <cellStyle name="RowTitles-Detail 2 7 5 3 4 2" xfId="32166"/>
    <cellStyle name="RowTitles-Detail 2 7 5 3 5" xfId="32167"/>
    <cellStyle name="RowTitles-Detail 2 7 5 4" xfId="32168"/>
    <cellStyle name="RowTitles-Detail 2 7 5 4 2" xfId="32169"/>
    <cellStyle name="RowTitles-Detail 2 7 5 4 2 2" xfId="32170"/>
    <cellStyle name="RowTitles-Detail 2 7 5 4 3" xfId="32171"/>
    <cellStyle name="RowTitles-Detail 2 7 5 5" xfId="32172"/>
    <cellStyle name="RowTitles-Detail 2 7 5 5 2" xfId="32173"/>
    <cellStyle name="RowTitles-Detail 2 7 5 5 2 2" xfId="32174"/>
    <cellStyle name="RowTitles-Detail 2 7 5 6" xfId="32175"/>
    <cellStyle name="RowTitles-Detail 2 7 5 6 2" xfId="32176"/>
    <cellStyle name="RowTitles-Detail 2 7 5 7" xfId="32177"/>
    <cellStyle name="RowTitles-Detail 2 7 6" xfId="32178"/>
    <cellStyle name="RowTitles-Detail 2 7 6 2" xfId="32179"/>
    <cellStyle name="RowTitles-Detail 2 7 6 2 2" xfId="32180"/>
    <cellStyle name="RowTitles-Detail 2 7 6 2 2 2" xfId="32181"/>
    <cellStyle name="RowTitles-Detail 2 7 6 2 2 2 2" xfId="32182"/>
    <cellStyle name="RowTitles-Detail 2 7 6 2 2 3" xfId="32183"/>
    <cellStyle name="RowTitles-Detail 2 7 6 2 3" xfId="32184"/>
    <cellStyle name="RowTitles-Detail 2 7 6 2 3 2" xfId="32185"/>
    <cellStyle name="RowTitles-Detail 2 7 6 2 3 2 2" xfId="32186"/>
    <cellStyle name="RowTitles-Detail 2 7 6 2 4" xfId="32187"/>
    <cellStyle name="RowTitles-Detail 2 7 6 2 4 2" xfId="32188"/>
    <cellStyle name="RowTitles-Detail 2 7 6 2 5" xfId="32189"/>
    <cellStyle name="RowTitles-Detail 2 7 6 3" xfId="32190"/>
    <cellStyle name="RowTitles-Detail 2 7 6 3 2" xfId="32191"/>
    <cellStyle name="RowTitles-Detail 2 7 6 3 2 2" xfId="32192"/>
    <cellStyle name="RowTitles-Detail 2 7 6 3 2 2 2" xfId="32193"/>
    <cellStyle name="RowTitles-Detail 2 7 6 3 2 3" xfId="32194"/>
    <cellStyle name="RowTitles-Detail 2 7 6 3 3" xfId="32195"/>
    <cellStyle name="RowTitles-Detail 2 7 6 3 3 2" xfId="32196"/>
    <cellStyle name="RowTitles-Detail 2 7 6 3 3 2 2" xfId="32197"/>
    <cellStyle name="RowTitles-Detail 2 7 6 3 4" xfId="32198"/>
    <cellStyle name="RowTitles-Detail 2 7 6 3 4 2" xfId="32199"/>
    <cellStyle name="RowTitles-Detail 2 7 6 3 5" xfId="32200"/>
    <cellStyle name="RowTitles-Detail 2 7 6 4" xfId="32201"/>
    <cellStyle name="RowTitles-Detail 2 7 6 4 2" xfId="32202"/>
    <cellStyle name="RowTitles-Detail 2 7 6 4 2 2" xfId="32203"/>
    <cellStyle name="RowTitles-Detail 2 7 6 4 3" xfId="32204"/>
    <cellStyle name="RowTitles-Detail 2 7 6 5" xfId="32205"/>
    <cellStyle name="RowTitles-Detail 2 7 6 5 2" xfId="32206"/>
    <cellStyle name="RowTitles-Detail 2 7 6 5 2 2" xfId="32207"/>
    <cellStyle name="RowTitles-Detail 2 7 6 6" xfId="32208"/>
    <cellStyle name="RowTitles-Detail 2 7 6 6 2" xfId="32209"/>
    <cellStyle name="RowTitles-Detail 2 7 6 7" xfId="32210"/>
    <cellStyle name="RowTitles-Detail 2 7 7" xfId="32211"/>
    <cellStyle name="RowTitles-Detail 2 7 7 2" xfId="32212"/>
    <cellStyle name="RowTitles-Detail 2 7 7 2 2" xfId="32213"/>
    <cellStyle name="RowTitles-Detail 2 7 7 2 2 2" xfId="32214"/>
    <cellStyle name="RowTitles-Detail 2 7 7 2 3" xfId="32215"/>
    <cellStyle name="RowTitles-Detail 2 7 7 3" xfId="32216"/>
    <cellStyle name="RowTitles-Detail 2 7 7 3 2" xfId="32217"/>
    <cellStyle name="RowTitles-Detail 2 7 7 3 2 2" xfId="32218"/>
    <cellStyle name="RowTitles-Detail 2 7 7 4" xfId="32219"/>
    <cellStyle name="RowTitles-Detail 2 7 7 4 2" xfId="32220"/>
    <cellStyle name="RowTitles-Detail 2 7 7 5" xfId="32221"/>
    <cellStyle name="RowTitles-Detail 2 7 8" xfId="32222"/>
    <cellStyle name="RowTitles-Detail 2 7 8 2" xfId="32223"/>
    <cellStyle name="RowTitles-Detail 2 7 8 2 2" xfId="32224"/>
    <cellStyle name="RowTitles-Detail 2 7 8 2 2 2" xfId="32225"/>
    <cellStyle name="RowTitles-Detail 2 7 8 2 3" xfId="32226"/>
    <cellStyle name="RowTitles-Detail 2 7 8 3" xfId="32227"/>
    <cellStyle name="RowTitles-Detail 2 7 8 3 2" xfId="32228"/>
    <cellStyle name="RowTitles-Detail 2 7 8 3 2 2" xfId="32229"/>
    <cellStyle name="RowTitles-Detail 2 7 8 4" xfId="32230"/>
    <cellStyle name="RowTitles-Detail 2 7 8 4 2" xfId="32231"/>
    <cellStyle name="RowTitles-Detail 2 7 8 5" xfId="32232"/>
    <cellStyle name="RowTitles-Detail 2 7 9" xfId="32233"/>
    <cellStyle name="RowTitles-Detail 2 7 9 2" xfId="32234"/>
    <cellStyle name="RowTitles-Detail 2 7 9 2 2" xfId="32235"/>
    <cellStyle name="RowTitles-Detail 2 7_STUD aligned by INSTIT" xfId="32236"/>
    <cellStyle name="RowTitles-Detail 2 8" xfId="32237"/>
    <cellStyle name="RowTitles-Detail 2 8 2" xfId="32238"/>
    <cellStyle name="RowTitles-Detail 2 8 2 2" xfId="32239"/>
    <cellStyle name="RowTitles-Detail 2 8 2 2 2" xfId="32240"/>
    <cellStyle name="RowTitles-Detail 2 8 2 2 2 2" xfId="32241"/>
    <cellStyle name="RowTitles-Detail 2 8 2 2 3" xfId="32242"/>
    <cellStyle name="RowTitles-Detail 2 8 2 3" xfId="32243"/>
    <cellStyle name="RowTitles-Detail 2 8 2 3 2" xfId="32244"/>
    <cellStyle name="RowTitles-Detail 2 8 2 3 2 2" xfId="32245"/>
    <cellStyle name="RowTitles-Detail 2 8 2 4" xfId="32246"/>
    <cellStyle name="RowTitles-Detail 2 8 2 4 2" xfId="32247"/>
    <cellStyle name="RowTitles-Detail 2 8 2 5" xfId="32248"/>
    <cellStyle name="RowTitles-Detail 2 8 3" xfId="32249"/>
    <cellStyle name="RowTitles-Detail 2 8 3 2" xfId="32250"/>
    <cellStyle name="RowTitles-Detail 2 8 3 2 2" xfId="32251"/>
    <cellStyle name="RowTitles-Detail 2 8 3 2 2 2" xfId="32252"/>
    <cellStyle name="RowTitles-Detail 2 8 3 2 3" xfId="32253"/>
    <cellStyle name="RowTitles-Detail 2 8 3 3" xfId="32254"/>
    <cellStyle name="RowTitles-Detail 2 8 3 3 2" xfId="32255"/>
    <cellStyle name="RowTitles-Detail 2 8 3 3 2 2" xfId="32256"/>
    <cellStyle name="RowTitles-Detail 2 8 3 4" xfId="32257"/>
    <cellStyle name="RowTitles-Detail 2 8 3 4 2" xfId="32258"/>
    <cellStyle name="RowTitles-Detail 2 8 3 5" xfId="32259"/>
    <cellStyle name="RowTitles-Detail 2 8 4" xfId="32260"/>
    <cellStyle name="RowTitles-Detail 2 8 4 2" xfId="32261"/>
    <cellStyle name="RowTitles-Detail 2 8 5" xfId="32262"/>
    <cellStyle name="RowTitles-Detail 2 8 5 2" xfId="32263"/>
    <cellStyle name="RowTitles-Detail 2 8 5 2 2" xfId="32264"/>
    <cellStyle name="RowTitles-Detail 2 8 5 3" xfId="32265"/>
    <cellStyle name="RowTitles-Detail 2 8 6" xfId="32266"/>
    <cellStyle name="RowTitles-Detail 2 8 6 2" xfId="32267"/>
    <cellStyle name="RowTitles-Detail 2 8 6 2 2" xfId="32268"/>
    <cellStyle name="RowTitles-Detail 2 9" xfId="32269"/>
    <cellStyle name="RowTitles-Detail 2 9 2" xfId="32270"/>
    <cellStyle name="RowTitles-Detail 2 9 2 2" xfId="32271"/>
    <cellStyle name="RowTitles-Detail 2 9 2 2 2" xfId="32272"/>
    <cellStyle name="RowTitles-Detail 2 9 2 2 2 2" xfId="32273"/>
    <cellStyle name="RowTitles-Detail 2 9 2 2 3" xfId="32274"/>
    <cellStyle name="RowTitles-Detail 2 9 2 3" xfId="32275"/>
    <cellStyle name="RowTitles-Detail 2 9 2 3 2" xfId="32276"/>
    <cellStyle name="RowTitles-Detail 2 9 2 3 2 2" xfId="32277"/>
    <cellStyle name="RowTitles-Detail 2 9 2 4" xfId="32278"/>
    <cellStyle name="RowTitles-Detail 2 9 2 4 2" xfId="32279"/>
    <cellStyle name="RowTitles-Detail 2 9 2 5" xfId="32280"/>
    <cellStyle name="RowTitles-Detail 2 9 3" xfId="32281"/>
    <cellStyle name="RowTitles-Detail 2 9 3 2" xfId="32282"/>
    <cellStyle name="RowTitles-Detail 2 9 3 2 2" xfId="32283"/>
    <cellStyle name="RowTitles-Detail 2 9 3 2 2 2" xfId="32284"/>
    <cellStyle name="RowTitles-Detail 2 9 3 2 3" xfId="32285"/>
    <cellStyle name="RowTitles-Detail 2 9 3 3" xfId="32286"/>
    <cellStyle name="RowTitles-Detail 2 9 3 3 2" xfId="32287"/>
    <cellStyle name="RowTitles-Detail 2 9 3 3 2 2" xfId="32288"/>
    <cellStyle name="RowTitles-Detail 2 9 3 4" xfId="32289"/>
    <cellStyle name="RowTitles-Detail 2 9 3 4 2" xfId="32290"/>
    <cellStyle name="RowTitles-Detail 2 9 3 5" xfId="32291"/>
    <cellStyle name="RowTitles-Detail 2 9 4" xfId="32292"/>
    <cellStyle name="RowTitles-Detail 2 9 4 2" xfId="32293"/>
    <cellStyle name="RowTitles-Detail 2 9 5" xfId="32294"/>
    <cellStyle name="RowTitles-Detail 2 9 5 2" xfId="32295"/>
    <cellStyle name="RowTitles-Detail 2 9 5 2 2" xfId="32296"/>
    <cellStyle name="RowTitles-Detail 2 9 6" xfId="32297"/>
    <cellStyle name="RowTitles-Detail 2 9 6 2" xfId="32298"/>
    <cellStyle name="RowTitles-Detail 2 9 7" xfId="32299"/>
    <cellStyle name="RowTitles-Detail 2_STUD aligned by INSTIT" xfId="32300"/>
    <cellStyle name="RowTitles-Detail 3" xfId="52"/>
    <cellStyle name="RowTitles-Detail 3 10" xfId="32301"/>
    <cellStyle name="RowTitles-Detail 3 10 2" xfId="32302"/>
    <cellStyle name="RowTitles-Detail 3 10 2 2" xfId="32303"/>
    <cellStyle name="RowTitles-Detail 3 10 2 2 2" xfId="32304"/>
    <cellStyle name="RowTitles-Detail 3 10 2 2 2 2" xfId="32305"/>
    <cellStyle name="RowTitles-Detail 3 10 2 2 3" xfId="32306"/>
    <cellStyle name="RowTitles-Detail 3 10 2 3" xfId="32307"/>
    <cellStyle name="RowTitles-Detail 3 10 2 3 2" xfId="32308"/>
    <cellStyle name="RowTitles-Detail 3 10 2 3 2 2" xfId="32309"/>
    <cellStyle name="RowTitles-Detail 3 10 2 4" xfId="32310"/>
    <cellStyle name="RowTitles-Detail 3 10 2 4 2" xfId="32311"/>
    <cellStyle name="RowTitles-Detail 3 10 2 5" xfId="32312"/>
    <cellStyle name="RowTitles-Detail 3 10 3" xfId="32313"/>
    <cellStyle name="RowTitles-Detail 3 10 3 2" xfId="32314"/>
    <cellStyle name="RowTitles-Detail 3 10 3 2 2" xfId="32315"/>
    <cellStyle name="RowTitles-Detail 3 10 3 2 2 2" xfId="32316"/>
    <cellStyle name="RowTitles-Detail 3 10 3 2 3" xfId="32317"/>
    <cellStyle name="RowTitles-Detail 3 10 3 3" xfId="32318"/>
    <cellStyle name="RowTitles-Detail 3 10 3 3 2" xfId="32319"/>
    <cellStyle name="RowTitles-Detail 3 10 3 3 2 2" xfId="32320"/>
    <cellStyle name="RowTitles-Detail 3 10 3 4" xfId="32321"/>
    <cellStyle name="RowTitles-Detail 3 10 3 4 2" xfId="32322"/>
    <cellStyle name="RowTitles-Detail 3 10 3 5" xfId="32323"/>
    <cellStyle name="RowTitles-Detail 3 10 4" xfId="32324"/>
    <cellStyle name="RowTitles-Detail 3 10 4 2" xfId="32325"/>
    <cellStyle name="RowTitles-Detail 3 10 4 2 2" xfId="32326"/>
    <cellStyle name="RowTitles-Detail 3 10 4 3" xfId="32327"/>
    <cellStyle name="RowTitles-Detail 3 10 5" xfId="32328"/>
    <cellStyle name="RowTitles-Detail 3 10 5 2" xfId="32329"/>
    <cellStyle name="RowTitles-Detail 3 10 5 2 2" xfId="32330"/>
    <cellStyle name="RowTitles-Detail 3 10 6" xfId="32331"/>
    <cellStyle name="RowTitles-Detail 3 10 6 2" xfId="32332"/>
    <cellStyle name="RowTitles-Detail 3 10 7" xfId="32333"/>
    <cellStyle name="RowTitles-Detail 3 11" xfId="32334"/>
    <cellStyle name="RowTitles-Detail 3 11 2" xfId="32335"/>
    <cellStyle name="RowTitles-Detail 3 11 2 2" xfId="32336"/>
    <cellStyle name="RowTitles-Detail 3 11 2 2 2" xfId="32337"/>
    <cellStyle name="RowTitles-Detail 3 11 2 2 2 2" xfId="32338"/>
    <cellStyle name="RowTitles-Detail 3 11 2 2 3" xfId="32339"/>
    <cellStyle name="RowTitles-Detail 3 11 2 3" xfId="32340"/>
    <cellStyle name="RowTitles-Detail 3 11 2 3 2" xfId="32341"/>
    <cellStyle name="RowTitles-Detail 3 11 2 3 2 2" xfId="32342"/>
    <cellStyle name="RowTitles-Detail 3 11 2 4" xfId="32343"/>
    <cellStyle name="RowTitles-Detail 3 11 2 4 2" xfId="32344"/>
    <cellStyle name="RowTitles-Detail 3 11 2 5" xfId="32345"/>
    <cellStyle name="RowTitles-Detail 3 11 3" xfId="32346"/>
    <cellStyle name="RowTitles-Detail 3 11 3 2" xfId="32347"/>
    <cellStyle name="RowTitles-Detail 3 11 3 2 2" xfId="32348"/>
    <cellStyle name="RowTitles-Detail 3 11 3 2 2 2" xfId="32349"/>
    <cellStyle name="RowTitles-Detail 3 11 3 2 3" xfId="32350"/>
    <cellStyle name="RowTitles-Detail 3 11 3 3" xfId="32351"/>
    <cellStyle name="RowTitles-Detail 3 11 3 3 2" xfId="32352"/>
    <cellStyle name="RowTitles-Detail 3 11 3 3 2 2" xfId="32353"/>
    <cellStyle name="RowTitles-Detail 3 11 3 4" xfId="32354"/>
    <cellStyle name="RowTitles-Detail 3 11 3 4 2" xfId="32355"/>
    <cellStyle name="RowTitles-Detail 3 11 3 5" xfId="32356"/>
    <cellStyle name="RowTitles-Detail 3 11 4" xfId="32357"/>
    <cellStyle name="RowTitles-Detail 3 11 4 2" xfId="32358"/>
    <cellStyle name="RowTitles-Detail 3 11 4 2 2" xfId="32359"/>
    <cellStyle name="RowTitles-Detail 3 11 4 3" xfId="32360"/>
    <cellStyle name="RowTitles-Detail 3 11 5" xfId="32361"/>
    <cellStyle name="RowTitles-Detail 3 11 5 2" xfId="32362"/>
    <cellStyle name="RowTitles-Detail 3 11 5 2 2" xfId="32363"/>
    <cellStyle name="RowTitles-Detail 3 11 6" xfId="32364"/>
    <cellStyle name="RowTitles-Detail 3 11 6 2" xfId="32365"/>
    <cellStyle name="RowTitles-Detail 3 11 7" xfId="32366"/>
    <cellStyle name="RowTitles-Detail 3 12" xfId="32367"/>
    <cellStyle name="RowTitles-Detail 3 12 2" xfId="32368"/>
    <cellStyle name="RowTitles-Detail 3 12 2 2" xfId="32369"/>
    <cellStyle name="RowTitles-Detail 3 12 2 2 2" xfId="32370"/>
    <cellStyle name="RowTitles-Detail 3 12 2 3" xfId="32371"/>
    <cellStyle name="RowTitles-Detail 3 12 3" xfId="32372"/>
    <cellStyle name="RowTitles-Detail 3 12 3 2" xfId="32373"/>
    <cellStyle name="RowTitles-Detail 3 12 3 2 2" xfId="32374"/>
    <cellStyle name="RowTitles-Detail 3 12 4" xfId="32375"/>
    <cellStyle name="RowTitles-Detail 3 12 4 2" xfId="32376"/>
    <cellStyle name="RowTitles-Detail 3 12 5" xfId="32377"/>
    <cellStyle name="RowTitles-Detail 3 13" xfId="32378"/>
    <cellStyle name="RowTitles-Detail 3 13 2" xfId="32379"/>
    <cellStyle name="RowTitles-Detail 3 13 2 2" xfId="32380"/>
    <cellStyle name="RowTitles-Detail 3 14" xfId="32381"/>
    <cellStyle name="RowTitles-Detail 3 14 2" xfId="32382"/>
    <cellStyle name="RowTitles-Detail 3 15" xfId="32383"/>
    <cellStyle name="RowTitles-Detail 3 15 2" xfId="32384"/>
    <cellStyle name="RowTitles-Detail 3 15 2 2" xfId="32385"/>
    <cellStyle name="RowTitles-Detail 3 16" xfId="32386"/>
    <cellStyle name="RowTitles-Detail 3 17" xfId="32387"/>
    <cellStyle name="RowTitles-Detail 3 2" xfId="32388"/>
    <cellStyle name="RowTitles-Detail 3 2 10" xfId="32389"/>
    <cellStyle name="RowTitles-Detail 3 2 10 2" xfId="32390"/>
    <cellStyle name="RowTitles-Detail 3 2 10 2 2" xfId="32391"/>
    <cellStyle name="RowTitles-Detail 3 2 10 2 2 2" xfId="32392"/>
    <cellStyle name="RowTitles-Detail 3 2 10 2 2 2 2" xfId="32393"/>
    <cellStyle name="RowTitles-Detail 3 2 10 2 2 3" xfId="32394"/>
    <cellStyle name="RowTitles-Detail 3 2 10 2 3" xfId="32395"/>
    <cellStyle name="RowTitles-Detail 3 2 10 2 3 2" xfId="32396"/>
    <cellStyle name="RowTitles-Detail 3 2 10 2 3 2 2" xfId="32397"/>
    <cellStyle name="RowTitles-Detail 3 2 10 2 4" xfId="32398"/>
    <cellStyle name="RowTitles-Detail 3 2 10 2 4 2" xfId="32399"/>
    <cellStyle name="RowTitles-Detail 3 2 10 2 5" xfId="32400"/>
    <cellStyle name="RowTitles-Detail 3 2 10 3" xfId="32401"/>
    <cellStyle name="RowTitles-Detail 3 2 10 3 2" xfId="32402"/>
    <cellStyle name="RowTitles-Detail 3 2 10 3 2 2" xfId="32403"/>
    <cellStyle name="RowTitles-Detail 3 2 10 3 2 2 2" xfId="32404"/>
    <cellStyle name="RowTitles-Detail 3 2 10 3 2 3" xfId="32405"/>
    <cellStyle name="RowTitles-Detail 3 2 10 3 3" xfId="32406"/>
    <cellStyle name="RowTitles-Detail 3 2 10 3 3 2" xfId="32407"/>
    <cellStyle name="RowTitles-Detail 3 2 10 3 3 2 2" xfId="32408"/>
    <cellStyle name="RowTitles-Detail 3 2 10 3 4" xfId="32409"/>
    <cellStyle name="RowTitles-Detail 3 2 10 3 4 2" xfId="32410"/>
    <cellStyle name="RowTitles-Detail 3 2 10 3 5" xfId="32411"/>
    <cellStyle name="RowTitles-Detail 3 2 10 4" xfId="32412"/>
    <cellStyle name="RowTitles-Detail 3 2 10 4 2" xfId="32413"/>
    <cellStyle name="RowTitles-Detail 3 2 10 4 2 2" xfId="32414"/>
    <cellStyle name="RowTitles-Detail 3 2 10 4 3" xfId="32415"/>
    <cellStyle name="RowTitles-Detail 3 2 10 5" xfId="32416"/>
    <cellStyle name="RowTitles-Detail 3 2 10 5 2" xfId="32417"/>
    <cellStyle name="RowTitles-Detail 3 2 10 5 2 2" xfId="32418"/>
    <cellStyle name="RowTitles-Detail 3 2 10 6" xfId="32419"/>
    <cellStyle name="RowTitles-Detail 3 2 10 6 2" xfId="32420"/>
    <cellStyle name="RowTitles-Detail 3 2 10 7" xfId="32421"/>
    <cellStyle name="RowTitles-Detail 3 2 11" xfId="32422"/>
    <cellStyle name="RowTitles-Detail 3 2 11 2" xfId="32423"/>
    <cellStyle name="RowTitles-Detail 3 2 11 2 2" xfId="32424"/>
    <cellStyle name="RowTitles-Detail 3 2 11 2 2 2" xfId="32425"/>
    <cellStyle name="RowTitles-Detail 3 2 11 2 3" xfId="32426"/>
    <cellStyle name="RowTitles-Detail 3 2 11 3" xfId="32427"/>
    <cellStyle name="RowTitles-Detail 3 2 11 3 2" xfId="32428"/>
    <cellStyle name="RowTitles-Detail 3 2 11 3 2 2" xfId="32429"/>
    <cellStyle name="RowTitles-Detail 3 2 11 4" xfId="32430"/>
    <cellStyle name="RowTitles-Detail 3 2 11 4 2" xfId="32431"/>
    <cellStyle name="RowTitles-Detail 3 2 11 5" xfId="32432"/>
    <cellStyle name="RowTitles-Detail 3 2 12" xfId="32433"/>
    <cellStyle name="RowTitles-Detail 3 2 12 2" xfId="32434"/>
    <cellStyle name="RowTitles-Detail 3 2 13" xfId="32435"/>
    <cellStyle name="RowTitles-Detail 3 2 13 2" xfId="32436"/>
    <cellStyle name="RowTitles-Detail 3 2 13 2 2" xfId="32437"/>
    <cellStyle name="RowTitles-Detail 3 2 2" xfId="32438"/>
    <cellStyle name="RowTitles-Detail 3 2 2 10" xfId="32439"/>
    <cellStyle name="RowTitles-Detail 3 2 2 10 2" xfId="32440"/>
    <cellStyle name="RowTitles-Detail 3 2 2 10 2 2" xfId="32441"/>
    <cellStyle name="RowTitles-Detail 3 2 2 10 2 2 2" xfId="32442"/>
    <cellStyle name="RowTitles-Detail 3 2 2 10 2 3" xfId="32443"/>
    <cellStyle name="RowTitles-Detail 3 2 2 10 3" xfId="32444"/>
    <cellStyle name="RowTitles-Detail 3 2 2 10 3 2" xfId="32445"/>
    <cellStyle name="RowTitles-Detail 3 2 2 10 3 2 2" xfId="32446"/>
    <cellStyle name="RowTitles-Detail 3 2 2 10 4" xfId="32447"/>
    <cellStyle name="RowTitles-Detail 3 2 2 10 4 2" xfId="32448"/>
    <cellStyle name="RowTitles-Detail 3 2 2 10 5" xfId="32449"/>
    <cellStyle name="RowTitles-Detail 3 2 2 11" xfId="32450"/>
    <cellStyle name="RowTitles-Detail 3 2 2 11 2" xfId="32451"/>
    <cellStyle name="RowTitles-Detail 3 2 2 12" xfId="32452"/>
    <cellStyle name="RowTitles-Detail 3 2 2 12 2" xfId="32453"/>
    <cellStyle name="RowTitles-Detail 3 2 2 12 2 2" xfId="32454"/>
    <cellStyle name="RowTitles-Detail 3 2 2 2" xfId="32455"/>
    <cellStyle name="RowTitles-Detail 3 2 2 2 2" xfId="32456"/>
    <cellStyle name="RowTitles-Detail 3 2 2 2 2 2" xfId="32457"/>
    <cellStyle name="RowTitles-Detail 3 2 2 2 2 2 2" xfId="32458"/>
    <cellStyle name="RowTitles-Detail 3 2 2 2 2 2 2 2" xfId="32459"/>
    <cellStyle name="RowTitles-Detail 3 2 2 2 2 2 2 2 2" xfId="32460"/>
    <cellStyle name="RowTitles-Detail 3 2 2 2 2 2 2 3" xfId="32461"/>
    <cellStyle name="RowTitles-Detail 3 2 2 2 2 2 3" xfId="32462"/>
    <cellStyle name="RowTitles-Detail 3 2 2 2 2 2 3 2" xfId="32463"/>
    <cellStyle name="RowTitles-Detail 3 2 2 2 2 2 3 2 2" xfId="32464"/>
    <cellStyle name="RowTitles-Detail 3 2 2 2 2 2 4" xfId="32465"/>
    <cellStyle name="RowTitles-Detail 3 2 2 2 2 2 4 2" xfId="32466"/>
    <cellStyle name="RowTitles-Detail 3 2 2 2 2 2 5" xfId="32467"/>
    <cellStyle name="RowTitles-Detail 3 2 2 2 2 3" xfId="32468"/>
    <cellStyle name="RowTitles-Detail 3 2 2 2 2 3 2" xfId="32469"/>
    <cellStyle name="RowTitles-Detail 3 2 2 2 2 3 2 2" xfId="32470"/>
    <cellStyle name="RowTitles-Detail 3 2 2 2 2 3 2 2 2" xfId="32471"/>
    <cellStyle name="RowTitles-Detail 3 2 2 2 2 3 2 3" xfId="32472"/>
    <cellStyle name="RowTitles-Detail 3 2 2 2 2 3 3" xfId="32473"/>
    <cellStyle name="RowTitles-Detail 3 2 2 2 2 3 3 2" xfId="32474"/>
    <cellStyle name="RowTitles-Detail 3 2 2 2 2 3 3 2 2" xfId="32475"/>
    <cellStyle name="RowTitles-Detail 3 2 2 2 2 3 4" xfId="32476"/>
    <cellStyle name="RowTitles-Detail 3 2 2 2 2 3 4 2" xfId="32477"/>
    <cellStyle name="RowTitles-Detail 3 2 2 2 2 3 5" xfId="32478"/>
    <cellStyle name="RowTitles-Detail 3 2 2 2 2 4" xfId="32479"/>
    <cellStyle name="RowTitles-Detail 3 2 2 2 2 4 2" xfId="32480"/>
    <cellStyle name="RowTitles-Detail 3 2 2 2 2 5" xfId="32481"/>
    <cellStyle name="RowTitles-Detail 3 2 2 2 2 5 2" xfId="32482"/>
    <cellStyle name="RowTitles-Detail 3 2 2 2 2 5 2 2" xfId="32483"/>
    <cellStyle name="RowTitles-Detail 3 2 2 2 3" xfId="32484"/>
    <cellStyle name="RowTitles-Detail 3 2 2 2 3 2" xfId="32485"/>
    <cellStyle name="RowTitles-Detail 3 2 2 2 3 2 2" xfId="32486"/>
    <cellStyle name="RowTitles-Detail 3 2 2 2 3 2 2 2" xfId="32487"/>
    <cellStyle name="RowTitles-Detail 3 2 2 2 3 2 2 2 2" xfId="32488"/>
    <cellStyle name="RowTitles-Detail 3 2 2 2 3 2 2 3" xfId="32489"/>
    <cellStyle name="RowTitles-Detail 3 2 2 2 3 2 3" xfId="32490"/>
    <cellStyle name="RowTitles-Detail 3 2 2 2 3 2 3 2" xfId="32491"/>
    <cellStyle name="RowTitles-Detail 3 2 2 2 3 2 3 2 2" xfId="32492"/>
    <cellStyle name="RowTitles-Detail 3 2 2 2 3 2 4" xfId="32493"/>
    <cellStyle name="RowTitles-Detail 3 2 2 2 3 2 4 2" xfId="32494"/>
    <cellStyle name="RowTitles-Detail 3 2 2 2 3 2 5" xfId="32495"/>
    <cellStyle name="RowTitles-Detail 3 2 2 2 3 3" xfId="32496"/>
    <cellStyle name="RowTitles-Detail 3 2 2 2 3 3 2" xfId="32497"/>
    <cellStyle name="RowTitles-Detail 3 2 2 2 3 3 2 2" xfId="32498"/>
    <cellStyle name="RowTitles-Detail 3 2 2 2 3 3 2 2 2" xfId="32499"/>
    <cellStyle name="RowTitles-Detail 3 2 2 2 3 3 2 3" xfId="32500"/>
    <cellStyle name="RowTitles-Detail 3 2 2 2 3 3 3" xfId="32501"/>
    <cellStyle name="RowTitles-Detail 3 2 2 2 3 3 3 2" xfId="32502"/>
    <cellStyle name="RowTitles-Detail 3 2 2 2 3 3 3 2 2" xfId="32503"/>
    <cellStyle name="RowTitles-Detail 3 2 2 2 3 3 4" xfId="32504"/>
    <cellStyle name="RowTitles-Detail 3 2 2 2 3 3 4 2" xfId="32505"/>
    <cellStyle name="RowTitles-Detail 3 2 2 2 3 3 5" xfId="32506"/>
    <cellStyle name="RowTitles-Detail 3 2 2 2 3 4" xfId="32507"/>
    <cellStyle name="RowTitles-Detail 3 2 2 2 3 4 2" xfId="32508"/>
    <cellStyle name="RowTitles-Detail 3 2 2 2 3 5" xfId="32509"/>
    <cellStyle name="RowTitles-Detail 3 2 2 2 3 5 2" xfId="32510"/>
    <cellStyle name="RowTitles-Detail 3 2 2 2 3 5 2 2" xfId="32511"/>
    <cellStyle name="RowTitles-Detail 3 2 2 2 3 5 3" xfId="32512"/>
    <cellStyle name="RowTitles-Detail 3 2 2 2 3 6" xfId="32513"/>
    <cellStyle name="RowTitles-Detail 3 2 2 2 3 6 2" xfId="32514"/>
    <cellStyle name="RowTitles-Detail 3 2 2 2 3 6 2 2" xfId="32515"/>
    <cellStyle name="RowTitles-Detail 3 2 2 2 3 7" xfId="32516"/>
    <cellStyle name="RowTitles-Detail 3 2 2 2 3 7 2" xfId="32517"/>
    <cellStyle name="RowTitles-Detail 3 2 2 2 3 8" xfId="32518"/>
    <cellStyle name="RowTitles-Detail 3 2 2 2 4" xfId="32519"/>
    <cellStyle name="RowTitles-Detail 3 2 2 2 4 2" xfId="32520"/>
    <cellStyle name="RowTitles-Detail 3 2 2 2 4 2 2" xfId="32521"/>
    <cellStyle name="RowTitles-Detail 3 2 2 2 4 2 2 2" xfId="32522"/>
    <cellStyle name="RowTitles-Detail 3 2 2 2 4 2 2 2 2" xfId="32523"/>
    <cellStyle name="RowTitles-Detail 3 2 2 2 4 2 2 3" xfId="32524"/>
    <cellStyle name="RowTitles-Detail 3 2 2 2 4 2 3" xfId="32525"/>
    <cellStyle name="RowTitles-Detail 3 2 2 2 4 2 3 2" xfId="32526"/>
    <cellStyle name="RowTitles-Detail 3 2 2 2 4 2 3 2 2" xfId="32527"/>
    <cellStyle name="RowTitles-Detail 3 2 2 2 4 2 4" xfId="32528"/>
    <cellStyle name="RowTitles-Detail 3 2 2 2 4 2 4 2" xfId="32529"/>
    <cellStyle name="RowTitles-Detail 3 2 2 2 4 2 5" xfId="32530"/>
    <cellStyle name="RowTitles-Detail 3 2 2 2 4 3" xfId="32531"/>
    <cellStyle name="RowTitles-Detail 3 2 2 2 4 3 2" xfId="32532"/>
    <cellStyle name="RowTitles-Detail 3 2 2 2 4 3 2 2" xfId="32533"/>
    <cellStyle name="RowTitles-Detail 3 2 2 2 4 3 2 2 2" xfId="32534"/>
    <cellStyle name="RowTitles-Detail 3 2 2 2 4 3 2 3" xfId="32535"/>
    <cellStyle name="RowTitles-Detail 3 2 2 2 4 3 3" xfId="32536"/>
    <cellStyle name="RowTitles-Detail 3 2 2 2 4 3 3 2" xfId="32537"/>
    <cellStyle name="RowTitles-Detail 3 2 2 2 4 3 3 2 2" xfId="32538"/>
    <cellStyle name="RowTitles-Detail 3 2 2 2 4 3 4" xfId="32539"/>
    <cellStyle name="RowTitles-Detail 3 2 2 2 4 3 4 2" xfId="32540"/>
    <cellStyle name="RowTitles-Detail 3 2 2 2 4 3 5" xfId="32541"/>
    <cellStyle name="RowTitles-Detail 3 2 2 2 4 4" xfId="32542"/>
    <cellStyle name="RowTitles-Detail 3 2 2 2 4 4 2" xfId="32543"/>
    <cellStyle name="RowTitles-Detail 3 2 2 2 4 4 2 2" xfId="32544"/>
    <cellStyle name="RowTitles-Detail 3 2 2 2 4 4 3" xfId="32545"/>
    <cellStyle name="RowTitles-Detail 3 2 2 2 4 5" xfId="32546"/>
    <cellStyle name="RowTitles-Detail 3 2 2 2 4 5 2" xfId="32547"/>
    <cellStyle name="RowTitles-Detail 3 2 2 2 4 5 2 2" xfId="32548"/>
    <cellStyle name="RowTitles-Detail 3 2 2 2 4 6" xfId="32549"/>
    <cellStyle name="RowTitles-Detail 3 2 2 2 4 6 2" xfId="32550"/>
    <cellStyle name="RowTitles-Detail 3 2 2 2 4 7" xfId="32551"/>
    <cellStyle name="RowTitles-Detail 3 2 2 2 5" xfId="32552"/>
    <cellStyle name="RowTitles-Detail 3 2 2 2 5 2" xfId="32553"/>
    <cellStyle name="RowTitles-Detail 3 2 2 2 5 2 2" xfId="32554"/>
    <cellStyle name="RowTitles-Detail 3 2 2 2 5 2 2 2" xfId="32555"/>
    <cellStyle name="RowTitles-Detail 3 2 2 2 5 2 2 2 2" xfId="32556"/>
    <cellStyle name="RowTitles-Detail 3 2 2 2 5 2 2 3" xfId="32557"/>
    <cellStyle name="RowTitles-Detail 3 2 2 2 5 2 3" xfId="32558"/>
    <cellStyle name="RowTitles-Detail 3 2 2 2 5 2 3 2" xfId="32559"/>
    <cellStyle name="RowTitles-Detail 3 2 2 2 5 2 3 2 2" xfId="32560"/>
    <cellStyle name="RowTitles-Detail 3 2 2 2 5 2 4" xfId="32561"/>
    <cellStyle name="RowTitles-Detail 3 2 2 2 5 2 4 2" xfId="32562"/>
    <cellStyle name="RowTitles-Detail 3 2 2 2 5 2 5" xfId="32563"/>
    <cellStyle name="RowTitles-Detail 3 2 2 2 5 3" xfId="32564"/>
    <cellStyle name="RowTitles-Detail 3 2 2 2 5 3 2" xfId="32565"/>
    <cellStyle name="RowTitles-Detail 3 2 2 2 5 3 2 2" xfId="32566"/>
    <cellStyle name="RowTitles-Detail 3 2 2 2 5 3 2 2 2" xfId="32567"/>
    <cellStyle name="RowTitles-Detail 3 2 2 2 5 3 2 3" xfId="32568"/>
    <cellStyle name="RowTitles-Detail 3 2 2 2 5 3 3" xfId="32569"/>
    <cellStyle name="RowTitles-Detail 3 2 2 2 5 3 3 2" xfId="32570"/>
    <cellStyle name="RowTitles-Detail 3 2 2 2 5 3 3 2 2" xfId="32571"/>
    <cellStyle name="RowTitles-Detail 3 2 2 2 5 3 4" xfId="32572"/>
    <cellStyle name="RowTitles-Detail 3 2 2 2 5 3 4 2" xfId="32573"/>
    <cellStyle name="RowTitles-Detail 3 2 2 2 5 3 5" xfId="32574"/>
    <cellStyle name="RowTitles-Detail 3 2 2 2 5 4" xfId="32575"/>
    <cellStyle name="RowTitles-Detail 3 2 2 2 5 4 2" xfId="32576"/>
    <cellStyle name="RowTitles-Detail 3 2 2 2 5 4 2 2" xfId="32577"/>
    <cellStyle name="RowTitles-Detail 3 2 2 2 5 4 3" xfId="32578"/>
    <cellStyle name="RowTitles-Detail 3 2 2 2 5 5" xfId="32579"/>
    <cellStyle name="RowTitles-Detail 3 2 2 2 5 5 2" xfId="32580"/>
    <cellStyle name="RowTitles-Detail 3 2 2 2 5 5 2 2" xfId="32581"/>
    <cellStyle name="RowTitles-Detail 3 2 2 2 5 6" xfId="32582"/>
    <cellStyle name="RowTitles-Detail 3 2 2 2 5 6 2" xfId="32583"/>
    <cellStyle name="RowTitles-Detail 3 2 2 2 5 7" xfId="32584"/>
    <cellStyle name="RowTitles-Detail 3 2 2 2 6" xfId="32585"/>
    <cellStyle name="RowTitles-Detail 3 2 2 2 6 2" xfId="32586"/>
    <cellStyle name="RowTitles-Detail 3 2 2 2 6 2 2" xfId="32587"/>
    <cellStyle name="RowTitles-Detail 3 2 2 2 6 2 2 2" xfId="32588"/>
    <cellStyle name="RowTitles-Detail 3 2 2 2 6 2 2 2 2" xfId="32589"/>
    <cellStyle name="RowTitles-Detail 3 2 2 2 6 2 2 3" xfId="32590"/>
    <cellStyle name="RowTitles-Detail 3 2 2 2 6 2 3" xfId="32591"/>
    <cellStyle name="RowTitles-Detail 3 2 2 2 6 2 3 2" xfId="32592"/>
    <cellStyle name="RowTitles-Detail 3 2 2 2 6 2 3 2 2" xfId="32593"/>
    <cellStyle name="RowTitles-Detail 3 2 2 2 6 2 4" xfId="32594"/>
    <cellStyle name="RowTitles-Detail 3 2 2 2 6 2 4 2" xfId="32595"/>
    <cellStyle name="RowTitles-Detail 3 2 2 2 6 2 5" xfId="32596"/>
    <cellStyle name="RowTitles-Detail 3 2 2 2 6 3" xfId="32597"/>
    <cellStyle name="RowTitles-Detail 3 2 2 2 6 3 2" xfId="32598"/>
    <cellStyle name="RowTitles-Detail 3 2 2 2 6 3 2 2" xfId="32599"/>
    <cellStyle name="RowTitles-Detail 3 2 2 2 6 3 2 2 2" xfId="32600"/>
    <cellStyle name="RowTitles-Detail 3 2 2 2 6 3 2 3" xfId="32601"/>
    <cellStyle name="RowTitles-Detail 3 2 2 2 6 3 3" xfId="32602"/>
    <cellStyle name="RowTitles-Detail 3 2 2 2 6 3 3 2" xfId="32603"/>
    <cellStyle name="RowTitles-Detail 3 2 2 2 6 3 3 2 2" xfId="32604"/>
    <cellStyle name="RowTitles-Detail 3 2 2 2 6 3 4" xfId="32605"/>
    <cellStyle name="RowTitles-Detail 3 2 2 2 6 3 4 2" xfId="32606"/>
    <cellStyle name="RowTitles-Detail 3 2 2 2 6 3 5" xfId="32607"/>
    <cellStyle name="RowTitles-Detail 3 2 2 2 6 4" xfId="32608"/>
    <cellStyle name="RowTitles-Detail 3 2 2 2 6 4 2" xfId="32609"/>
    <cellStyle name="RowTitles-Detail 3 2 2 2 6 4 2 2" xfId="32610"/>
    <cellStyle name="RowTitles-Detail 3 2 2 2 6 4 3" xfId="32611"/>
    <cellStyle name="RowTitles-Detail 3 2 2 2 6 5" xfId="32612"/>
    <cellStyle name="RowTitles-Detail 3 2 2 2 6 5 2" xfId="32613"/>
    <cellStyle name="RowTitles-Detail 3 2 2 2 6 5 2 2" xfId="32614"/>
    <cellStyle name="RowTitles-Detail 3 2 2 2 6 6" xfId="32615"/>
    <cellStyle name="RowTitles-Detail 3 2 2 2 6 6 2" xfId="32616"/>
    <cellStyle name="RowTitles-Detail 3 2 2 2 6 7" xfId="32617"/>
    <cellStyle name="RowTitles-Detail 3 2 2 2 7" xfId="32618"/>
    <cellStyle name="RowTitles-Detail 3 2 2 2 7 2" xfId="32619"/>
    <cellStyle name="RowTitles-Detail 3 2 2 2 7 2 2" xfId="32620"/>
    <cellStyle name="RowTitles-Detail 3 2 2 2 7 2 2 2" xfId="32621"/>
    <cellStyle name="RowTitles-Detail 3 2 2 2 7 2 3" xfId="32622"/>
    <cellStyle name="RowTitles-Detail 3 2 2 2 7 3" xfId="32623"/>
    <cellStyle name="RowTitles-Detail 3 2 2 2 7 3 2" xfId="32624"/>
    <cellStyle name="RowTitles-Detail 3 2 2 2 7 3 2 2" xfId="32625"/>
    <cellStyle name="RowTitles-Detail 3 2 2 2 7 4" xfId="32626"/>
    <cellStyle name="RowTitles-Detail 3 2 2 2 7 4 2" xfId="32627"/>
    <cellStyle name="RowTitles-Detail 3 2 2 2 7 5" xfId="32628"/>
    <cellStyle name="RowTitles-Detail 3 2 2 2 8" xfId="32629"/>
    <cellStyle name="RowTitles-Detail 3 2 2 2 8 2" xfId="32630"/>
    <cellStyle name="RowTitles-Detail 3 2 2 2 9" xfId="32631"/>
    <cellStyle name="RowTitles-Detail 3 2 2 2 9 2" xfId="32632"/>
    <cellStyle name="RowTitles-Detail 3 2 2 2 9 2 2" xfId="32633"/>
    <cellStyle name="RowTitles-Detail 3 2 2 2_STUD aligned by INSTIT" xfId="32634"/>
    <cellStyle name="RowTitles-Detail 3 2 2 3" xfId="32635"/>
    <cellStyle name="RowTitles-Detail 3 2 2 3 2" xfId="32636"/>
    <cellStyle name="RowTitles-Detail 3 2 2 3 2 2" xfId="32637"/>
    <cellStyle name="RowTitles-Detail 3 2 2 3 2 2 2" xfId="32638"/>
    <cellStyle name="RowTitles-Detail 3 2 2 3 2 2 2 2" xfId="32639"/>
    <cellStyle name="RowTitles-Detail 3 2 2 3 2 2 2 2 2" xfId="32640"/>
    <cellStyle name="RowTitles-Detail 3 2 2 3 2 2 2 3" xfId="32641"/>
    <cellStyle name="RowTitles-Detail 3 2 2 3 2 2 3" xfId="32642"/>
    <cellStyle name="RowTitles-Detail 3 2 2 3 2 2 3 2" xfId="32643"/>
    <cellStyle name="RowTitles-Detail 3 2 2 3 2 2 3 2 2" xfId="32644"/>
    <cellStyle name="RowTitles-Detail 3 2 2 3 2 2 4" xfId="32645"/>
    <cellStyle name="RowTitles-Detail 3 2 2 3 2 2 4 2" xfId="32646"/>
    <cellStyle name="RowTitles-Detail 3 2 2 3 2 2 5" xfId="32647"/>
    <cellStyle name="RowTitles-Detail 3 2 2 3 2 3" xfId="32648"/>
    <cellStyle name="RowTitles-Detail 3 2 2 3 2 3 2" xfId="32649"/>
    <cellStyle name="RowTitles-Detail 3 2 2 3 2 3 2 2" xfId="32650"/>
    <cellStyle name="RowTitles-Detail 3 2 2 3 2 3 2 2 2" xfId="32651"/>
    <cellStyle name="RowTitles-Detail 3 2 2 3 2 3 2 3" xfId="32652"/>
    <cellStyle name="RowTitles-Detail 3 2 2 3 2 3 3" xfId="32653"/>
    <cellStyle name="RowTitles-Detail 3 2 2 3 2 3 3 2" xfId="32654"/>
    <cellStyle name="RowTitles-Detail 3 2 2 3 2 3 3 2 2" xfId="32655"/>
    <cellStyle name="RowTitles-Detail 3 2 2 3 2 3 4" xfId="32656"/>
    <cellStyle name="RowTitles-Detail 3 2 2 3 2 3 4 2" xfId="32657"/>
    <cellStyle name="RowTitles-Detail 3 2 2 3 2 3 5" xfId="32658"/>
    <cellStyle name="RowTitles-Detail 3 2 2 3 2 4" xfId="32659"/>
    <cellStyle name="RowTitles-Detail 3 2 2 3 2 4 2" xfId="32660"/>
    <cellStyle name="RowTitles-Detail 3 2 2 3 2 5" xfId="32661"/>
    <cellStyle name="RowTitles-Detail 3 2 2 3 2 5 2" xfId="32662"/>
    <cellStyle name="RowTitles-Detail 3 2 2 3 2 5 2 2" xfId="32663"/>
    <cellStyle name="RowTitles-Detail 3 2 2 3 2 5 3" xfId="32664"/>
    <cellStyle name="RowTitles-Detail 3 2 2 3 2 6" xfId="32665"/>
    <cellStyle name="RowTitles-Detail 3 2 2 3 2 6 2" xfId="32666"/>
    <cellStyle name="RowTitles-Detail 3 2 2 3 2 6 2 2" xfId="32667"/>
    <cellStyle name="RowTitles-Detail 3 2 2 3 2 7" xfId="32668"/>
    <cellStyle name="RowTitles-Detail 3 2 2 3 2 7 2" xfId="32669"/>
    <cellStyle name="RowTitles-Detail 3 2 2 3 2 8" xfId="32670"/>
    <cellStyle name="RowTitles-Detail 3 2 2 3 3" xfId="32671"/>
    <cellStyle name="RowTitles-Detail 3 2 2 3 3 2" xfId="32672"/>
    <cellStyle name="RowTitles-Detail 3 2 2 3 3 2 2" xfId="32673"/>
    <cellStyle name="RowTitles-Detail 3 2 2 3 3 2 2 2" xfId="32674"/>
    <cellStyle name="RowTitles-Detail 3 2 2 3 3 2 2 2 2" xfId="32675"/>
    <cellStyle name="RowTitles-Detail 3 2 2 3 3 2 2 3" xfId="32676"/>
    <cellStyle name="RowTitles-Detail 3 2 2 3 3 2 3" xfId="32677"/>
    <cellStyle name="RowTitles-Detail 3 2 2 3 3 2 3 2" xfId="32678"/>
    <cellStyle name="RowTitles-Detail 3 2 2 3 3 2 3 2 2" xfId="32679"/>
    <cellStyle name="RowTitles-Detail 3 2 2 3 3 2 4" xfId="32680"/>
    <cellStyle name="RowTitles-Detail 3 2 2 3 3 2 4 2" xfId="32681"/>
    <cellStyle name="RowTitles-Detail 3 2 2 3 3 2 5" xfId="32682"/>
    <cellStyle name="RowTitles-Detail 3 2 2 3 3 3" xfId="32683"/>
    <cellStyle name="RowTitles-Detail 3 2 2 3 3 3 2" xfId="32684"/>
    <cellStyle name="RowTitles-Detail 3 2 2 3 3 3 2 2" xfId="32685"/>
    <cellStyle name="RowTitles-Detail 3 2 2 3 3 3 2 2 2" xfId="32686"/>
    <cellStyle name="RowTitles-Detail 3 2 2 3 3 3 2 3" xfId="32687"/>
    <cellStyle name="RowTitles-Detail 3 2 2 3 3 3 3" xfId="32688"/>
    <cellStyle name="RowTitles-Detail 3 2 2 3 3 3 3 2" xfId="32689"/>
    <cellStyle name="RowTitles-Detail 3 2 2 3 3 3 3 2 2" xfId="32690"/>
    <cellStyle name="RowTitles-Detail 3 2 2 3 3 3 4" xfId="32691"/>
    <cellStyle name="RowTitles-Detail 3 2 2 3 3 3 4 2" xfId="32692"/>
    <cellStyle name="RowTitles-Detail 3 2 2 3 3 3 5" xfId="32693"/>
    <cellStyle name="RowTitles-Detail 3 2 2 3 3 4" xfId="32694"/>
    <cellStyle name="RowTitles-Detail 3 2 2 3 3 4 2" xfId="32695"/>
    <cellStyle name="RowTitles-Detail 3 2 2 3 3 5" xfId="32696"/>
    <cellStyle name="RowTitles-Detail 3 2 2 3 3 5 2" xfId="32697"/>
    <cellStyle name="RowTitles-Detail 3 2 2 3 3 5 2 2" xfId="32698"/>
    <cellStyle name="RowTitles-Detail 3 2 2 3 4" xfId="32699"/>
    <cellStyle name="RowTitles-Detail 3 2 2 3 4 2" xfId="32700"/>
    <cellStyle name="RowTitles-Detail 3 2 2 3 4 2 2" xfId="32701"/>
    <cellStyle name="RowTitles-Detail 3 2 2 3 4 2 2 2" xfId="32702"/>
    <cellStyle name="RowTitles-Detail 3 2 2 3 4 2 2 2 2" xfId="32703"/>
    <cellStyle name="RowTitles-Detail 3 2 2 3 4 2 2 3" xfId="32704"/>
    <cellStyle name="RowTitles-Detail 3 2 2 3 4 2 3" xfId="32705"/>
    <cellStyle name="RowTitles-Detail 3 2 2 3 4 2 3 2" xfId="32706"/>
    <cellStyle name="RowTitles-Detail 3 2 2 3 4 2 3 2 2" xfId="32707"/>
    <cellStyle name="RowTitles-Detail 3 2 2 3 4 2 4" xfId="32708"/>
    <cellStyle name="RowTitles-Detail 3 2 2 3 4 2 4 2" xfId="32709"/>
    <cellStyle name="RowTitles-Detail 3 2 2 3 4 2 5" xfId="32710"/>
    <cellStyle name="RowTitles-Detail 3 2 2 3 4 3" xfId="32711"/>
    <cellStyle name="RowTitles-Detail 3 2 2 3 4 3 2" xfId="32712"/>
    <cellStyle name="RowTitles-Detail 3 2 2 3 4 3 2 2" xfId="32713"/>
    <cellStyle name="RowTitles-Detail 3 2 2 3 4 3 2 2 2" xfId="32714"/>
    <cellStyle name="RowTitles-Detail 3 2 2 3 4 3 2 3" xfId="32715"/>
    <cellStyle name="RowTitles-Detail 3 2 2 3 4 3 3" xfId="32716"/>
    <cellStyle name="RowTitles-Detail 3 2 2 3 4 3 3 2" xfId="32717"/>
    <cellStyle name="RowTitles-Detail 3 2 2 3 4 3 3 2 2" xfId="32718"/>
    <cellStyle name="RowTitles-Detail 3 2 2 3 4 3 4" xfId="32719"/>
    <cellStyle name="RowTitles-Detail 3 2 2 3 4 3 4 2" xfId="32720"/>
    <cellStyle name="RowTitles-Detail 3 2 2 3 4 3 5" xfId="32721"/>
    <cellStyle name="RowTitles-Detail 3 2 2 3 4 4" xfId="32722"/>
    <cellStyle name="RowTitles-Detail 3 2 2 3 4 4 2" xfId="32723"/>
    <cellStyle name="RowTitles-Detail 3 2 2 3 4 4 2 2" xfId="32724"/>
    <cellStyle name="RowTitles-Detail 3 2 2 3 4 4 3" xfId="32725"/>
    <cellStyle name="RowTitles-Detail 3 2 2 3 4 5" xfId="32726"/>
    <cellStyle name="RowTitles-Detail 3 2 2 3 4 5 2" xfId="32727"/>
    <cellStyle name="RowTitles-Detail 3 2 2 3 4 5 2 2" xfId="32728"/>
    <cellStyle name="RowTitles-Detail 3 2 2 3 4 6" xfId="32729"/>
    <cellStyle name="RowTitles-Detail 3 2 2 3 4 6 2" xfId="32730"/>
    <cellStyle name="RowTitles-Detail 3 2 2 3 4 7" xfId="32731"/>
    <cellStyle name="RowTitles-Detail 3 2 2 3 5" xfId="32732"/>
    <cellStyle name="RowTitles-Detail 3 2 2 3 5 2" xfId="32733"/>
    <cellStyle name="RowTitles-Detail 3 2 2 3 5 2 2" xfId="32734"/>
    <cellStyle name="RowTitles-Detail 3 2 2 3 5 2 2 2" xfId="32735"/>
    <cellStyle name="RowTitles-Detail 3 2 2 3 5 2 2 2 2" xfId="32736"/>
    <cellStyle name="RowTitles-Detail 3 2 2 3 5 2 2 3" xfId="32737"/>
    <cellStyle name="RowTitles-Detail 3 2 2 3 5 2 3" xfId="32738"/>
    <cellStyle name="RowTitles-Detail 3 2 2 3 5 2 3 2" xfId="32739"/>
    <cellStyle name="RowTitles-Detail 3 2 2 3 5 2 3 2 2" xfId="32740"/>
    <cellStyle name="RowTitles-Detail 3 2 2 3 5 2 4" xfId="32741"/>
    <cellStyle name="RowTitles-Detail 3 2 2 3 5 2 4 2" xfId="32742"/>
    <cellStyle name="RowTitles-Detail 3 2 2 3 5 2 5" xfId="32743"/>
    <cellStyle name="RowTitles-Detail 3 2 2 3 5 3" xfId="32744"/>
    <cellStyle name="RowTitles-Detail 3 2 2 3 5 3 2" xfId="32745"/>
    <cellStyle name="RowTitles-Detail 3 2 2 3 5 3 2 2" xfId="32746"/>
    <cellStyle name="RowTitles-Detail 3 2 2 3 5 3 2 2 2" xfId="32747"/>
    <cellStyle name="RowTitles-Detail 3 2 2 3 5 3 2 3" xfId="32748"/>
    <cellStyle name="RowTitles-Detail 3 2 2 3 5 3 3" xfId="32749"/>
    <cellStyle name="RowTitles-Detail 3 2 2 3 5 3 3 2" xfId="32750"/>
    <cellStyle name="RowTitles-Detail 3 2 2 3 5 3 3 2 2" xfId="32751"/>
    <cellStyle name="RowTitles-Detail 3 2 2 3 5 3 4" xfId="32752"/>
    <cellStyle name="RowTitles-Detail 3 2 2 3 5 3 4 2" xfId="32753"/>
    <cellStyle name="RowTitles-Detail 3 2 2 3 5 3 5" xfId="32754"/>
    <cellStyle name="RowTitles-Detail 3 2 2 3 5 4" xfId="32755"/>
    <cellStyle name="RowTitles-Detail 3 2 2 3 5 4 2" xfId="32756"/>
    <cellStyle name="RowTitles-Detail 3 2 2 3 5 4 2 2" xfId="32757"/>
    <cellStyle name="RowTitles-Detail 3 2 2 3 5 4 3" xfId="32758"/>
    <cellStyle name="RowTitles-Detail 3 2 2 3 5 5" xfId="32759"/>
    <cellStyle name="RowTitles-Detail 3 2 2 3 5 5 2" xfId="32760"/>
    <cellStyle name="RowTitles-Detail 3 2 2 3 5 5 2 2" xfId="32761"/>
    <cellStyle name="RowTitles-Detail 3 2 2 3 5 6" xfId="32762"/>
    <cellStyle name="RowTitles-Detail 3 2 2 3 5 6 2" xfId="32763"/>
    <cellStyle name="RowTitles-Detail 3 2 2 3 5 7" xfId="32764"/>
    <cellStyle name="RowTitles-Detail 3 2 2 3 6" xfId="32765"/>
    <cellStyle name="RowTitles-Detail 3 2 2 3 6 2" xfId="32766"/>
    <cellStyle name="RowTitles-Detail 3 2 2 3 6 2 2" xfId="32767"/>
    <cellStyle name="RowTitles-Detail 3 2 2 3 6 2 2 2" xfId="32768"/>
    <cellStyle name="RowTitles-Detail 3 2 2 3 6 2 2 2 2" xfId="32769"/>
    <cellStyle name="RowTitles-Detail 3 2 2 3 6 2 2 3" xfId="32770"/>
    <cellStyle name="RowTitles-Detail 3 2 2 3 6 2 3" xfId="32771"/>
    <cellStyle name="RowTitles-Detail 3 2 2 3 6 2 3 2" xfId="32772"/>
    <cellStyle name="RowTitles-Detail 3 2 2 3 6 2 3 2 2" xfId="32773"/>
    <cellStyle name="RowTitles-Detail 3 2 2 3 6 2 4" xfId="32774"/>
    <cellStyle name="RowTitles-Detail 3 2 2 3 6 2 4 2" xfId="32775"/>
    <cellStyle name="RowTitles-Detail 3 2 2 3 6 2 5" xfId="32776"/>
    <cellStyle name="RowTitles-Detail 3 2 2 3 6 3" xfId="32777"/>
    <cellStyle name="RowTitles-Detail 3 2 2 3 6 3 2" xfId="32778"/>
    <cellStyle name="RowTitles-Detail 3 2 2 3 6 3 2 2" xfId="32779"/>
    <cellStyle name="RowTitles-Detail 3 2 2 3 6 3 2 2 2" xfId="32780"/>
    <cellStyle name="RowTitles-Detail 3 2 2 3 6 3 2 3" xfId="32781"/>
    <cellStyle name="RowTitles-Detail 3 2 2 3 6 3 3" xfId="32782"/>
    <cellStyle name="RowTitles-Detail 3 2 2 3 6 3 3 2" xfId="32783"/>
    <cellStyle name="RowTitles-Detail 3 2 2 3 6 3 3 2 2" xfId="32784"/>
    <cellStyle name="RowTitles-Detail 3 2 2 3 6 3 4" xfId="32785"/>
    <cellStyle name="RowTitles-Detail 3 2 2 3 6 3 4 2" xfId="32786"/>
    <cellStyle name="RowTitles-Detail 3 2 2 3 6 3 5" xfId="32787"/>
    <cellStyle name="RowTitles-Detail 3 2 2 3 6 4" xfId="32788"/>
    <cellStyle name="RowTitles-Detail 3 2 2 3 6 4 2" xfId="32789"/>
    <cellStyle name="RowTitles-Detail 3 2 2 3 6 4 2 2" xfId="32790"/>
    <cellStyle name="RowTitles-Detail 3 2 2 3 6 4 3" xfId="32791"/>
    <cellStyle name="RowTitles-Detail 3 2 2 3 6 5" xfId="32792"/>
    <cellStyle name="RowTitles-Detail 3 2 2 3 6 5 2" xfId="32793"/>
    <cellStyle name="RowTitles-Detail 3 2 2 3 6 5 2 2" xfId="32794"/>
    <cellStyle name="RowTitles-Detail 3 2 2 3 6 6" xfId="32795"/>
    <cellStyle name="RowTitles-Detail 3 2 2 3 6 6 2" xfId="32796"/>
    <cellStyle name="RowTitles-Detail 3 2 2 3 6 7" xfId="32797"/>
    <cellStyle name="RowTitles-Detail 3 2 2 3 7" xfId="32798"/>
    <cellStyle name="RowTitles-Detail 3 2 2 3 7 2" xfId="32799"/>
    <cellStyle name="RowTitles-Detail 3 2 2 3 7 2 2" xfId="32800"/>
    <cellStyle name="RowTitles-Detail 3 2 2 3 7 2 2 2" xfId="32801"/>
    <cellStyle name="RowTitles-Detail 3 2 2 3 7 2 3" xfId="32802"/>
    <cellStyle name="RowTitles-Detail 3 2 2 3 7 3" xfId="32803"/>
    <cellStyle name="RowTitles-Detail 3 2 2 3 7 3 2" xfId="32804"/>
    <cellStyle name="RowTitles-Detail 3 2 2 3 7 3 2 2" xfId="32805"/>
    <cellStyle name="RowTitles-Detail 3 2 2 3 7 4" xfId="32806"/>
    <cellStyle name="RowTitles-Detail 3 2 2 3 7 4 2" xfId="32807"/>
    <cellStyle name="RowTitles-Detail 3 2 2 3 7 5" xfId="32808"/>
    <cellStyle name="RowTitles-Detail 3 2 2 3 8" xfId="32809"/>
    <cellStyle name="RowTitles-Detail 3 2 2 3 8 2" xfId="32810"/>
    <cellStyle name="RowTitles-Detail 3 2 2 3 8 2 2" xfId="32811"/>
    <cellStyle name="RowTitles-Detail 3 2 2 3 8 2 2 2" xfId="32812"/>
    <cellStyle name="RowTitles-Detail 3 2 2 3 8 2 3" xfId="32813"/>
    <cellStyle name="RowTitles-Detail 3 2 2 3 8 3" xfId="32814"/>
    <cellStyle name="RowTitles-Detail 3 2 2 3 8 3 2" xfId="32815"/>
    <cellStyle name="RowTitles-Detail 3 2 2 3 8 3 2 2" xfId="32816"/>
    <cellStyle name="RowTitles-Detail 3 2 2 3 8 4" xfId="32817"/>
    <cellStyle name="RowTitles-Detail 3 2 2 3 8 4 2" xfId="32818"/>
    <cellStyle name="RowTitles-Detail 3 2 2 3 8 5" xfId="32819"/>
    <cellStyle name="RowTitles-Detail 3 2 2 3 9" xfId="32820"/>
    <cellStyle name="RowTitles-Detail 3 2 2 3 9 2" xfId="32821"/>
    <cellStyle name="RowTitles-Detail 3 2 2 3 9 2 2" xfId="32822"/>
    <cellStyle name="RowTitles-Detail 3 2 2 3_STUD aligned by INSTIT" xfId="32823"/>
    <cellStyle name="RowTitles-Detail 3 2 2 4" xfId="32824"/>
    <cellStyle name="RowTitles-Detail 3 2 2 4 2" xfId="32825"/>
    <cellStyle name="RowTitles-Detail 3 2 2 4 2 2" xfId="32826"/>
    <cellStyle name="RowTitles-Detail 3 2 2 4 2 2 2" xfId="32827"/>
    <cellStyle name="RowTitles-Detail 3 2 2 4 2 2 2 2" xfId="32828"/>
    <cellStyle name="RowTitles-Detail 3 2 2 4 2 2 2 2 2" xfId="32829"/>
    <cellStyle name="RowTitles-Detail 3 2 2 4 2 2 2 3" xfId="32830"/>
    <cellStyle name="RowTitles-Detail 3 2 2 4 2 2 3" xfId="32831"/>
    <cellStyle name="RowTitles-Detail 3 2 2 4 2 2 3 2" xfId="32832"/>
    <cellStyle name="RowTitles-Detail 3 2 2 4 2 2 3 2 2" xfId="32833"/>
    <cellStyle name="RowTitles-Detail 3 2 2 4 2 2 4" xfId="32834"/>
    <cellStyle name="RowTitles-Detail 3 2 2 4 2 2 4 2" xfId="32835"/>
    <cellStyle name="RowTitles-Detail 3 2 2 4 2 2 5" xfId="32836"/>
    <cellStyle name="RowTitles-Detail 3 2 2 4 2 3" xfId="32837"/>
    <cellStyle name="RowTitles-Detail 3 2 2 4 2 3 2" xfId="32838"/>
    <cellStyle name="RowTitles-Detail 3 2 2 4 2 3 2 2" xfId="32839"/>
    <cellStyle name="RowTitles-Detail 3 2 2 4 2 3 2 2 2" xfId="32840"/>
    <cellStyle name="RowTitles-Detail 3 2 2 4 2 3 2 3" xfId="32841"/>
    <cellStyle name="RowTitles-Detail 3 2 2 4 2 3 3" xfId="32842"/>
    <cellStyle name="RowTitles-Detail 3 2 2 4 2 3 3 2" xfId="32843"/>
    <cellStyle name="RowTitles-Detail 3 2 2 4 2 3 3 2 2" xfId="32844"/>
    <cellStyle name="RowTitles-Detail 3 2 2 4 2 3 4" xfId="32845"/>
    <cellStyle name="RowTitles-Detail 3 2 2 4 2 3 4 2" xfId="32846"/>
    <cellStyle name="RowTitles-Detail 3 2 2 4 2 3 5" xfId="32847"/>
    <cellStyle name="RowTitles-Detail 3 2 2 4 2 4" xfId="32848"/>
    <cellStyle name="RowTitles-Detail 3 2 2 4 2 4 2" xfId="32849"/>
    <cellStyle name="RowTitles-Detail 3 2 2 4 2 5" xfId="32850"/>
    <cellStyle name="RowTitles-Detail 3 2 2 4 2 5 2" xfId="32851"/>
    <cellStyle name="RowTitles-Detail 3 2 2 4 2 5 2 2" xfId="32852"/>
    <cellStyle name="RowTitles-Detail 3 2 2 4 2 5 3" xfId="32853"/>
    <cellStyle name="RowTitles-Detail 3 2 2 4 2 6" xfId="32854"/>
    <cellStyle name="RowTitles-Detail 3 2 2 4 2 6 2" xfId="32855"/>
    <cellStyle name="RowTitles-Detail 3 2 2 4 2 6 2 2" xfId="32856"/>
    <cellStyle name="RowTitles-Detail 3 2 2 4 3" xfId="32857"/>
    <cellStyle name="RowTitles-Detail 3 2 2 4 3 2" xfId="32858"/>
    <cellStyle name="RowTitles-Detail 3 2 2 4 3 2 2" xfId="32859"/>
    <cellStyle name="RowTitles-Detail 3 2 2 4 3 2 2 2" xfId="32860"/>
    <cellStyle name="RowTitles-Detail 3 2 2 4 3 2 2 2 2" xfId="32861"/>
    <cellStyle name="RowTitles-Detail 3 2 2 4 3 2 2 3" xfId="32862"/>
    <cellStyle name="RowTitles-Detail 3 2 2 4 3 2 3" xfId="32863"/>
    <cellStyle name="RowTitles-Detail 3 2 2 4 3 2 3 2" xfId="32864"/>
    <cellStyle name="RowTitles-Detail 3 2 2 4 3 2 3 2 2" xfId="32865"/>
    <cellStyle name="RowTitles-Detail 3 2 2 4 3 2 4" xfId="32866"/>
    <cellStyle name="RowTitles-Detail 3 2 2 4 3 2 4 2" xfId="32867"/>
    <cellStyle name="RowTitles-Detail 3 2 2 4 3 2 5" xfId="32868"/>
    <cellStyle name="RowTitles-Detail 3 2 2 4 3 3" xfId="32869"/>
    <cellStyle name="RowTitles-Detail 3 2 2 4 3 3 2" xfId="32870"/>
    <cellStyle name="RowTitles-Detail 3 2 2 4 3 3 2 2" xfId="32871"/>
    <cellStyle name="RowTitles-Detail 3 2 2 4 3 3 2 2 2" xfId="32872"/>
    <cellStyle name="RowTitles-Detail 3 2 2 4 3 3 2 3" xfId="32873"/>
    <cellStyle name="RowTitles-Detail 3 2 2 4 3 3 3" xfId="32874"/>
    <cellStyle name="RowTitles-Detail 3 2 2 4 3 3 3 2" xfId="32875"/>
    <cellStyle name="RowTitles-Detail 3 2 2 4 3 3 3 2 2" xfId="32876"/>
    <cellStyle name="RowTitles-Detail 3 2 2 4 3 3 4" xfId="32877"/>
    <cellStyle name="RowTitles-Detail 3 2 2 4 3 3 4 2" xfId="32878"/>
    <cellStyle name="RowTitles-Detail 3 2 2 4 3 3 5" xfId="32879"/>
    <cellStyle name="RowTitles-Detail 3 2 2 4 3 4" xfId="32880"/>
    <cellStyle name="RowTitles-Detail 3 2 2 4 3 4 2" xfId="32881"/>
    <cellStyle name="RowTitles-Detail 3 2 2 4 3 5" xfId="32882"/>
    <cellStyle name="RowTitles-Detail 3 2 2 4 3 5 2" xfId="32883"/>
    <cellStyle name="RowTitles-Detail 3 2 2 4 3 5 2 2" xfId="32884"/>
    <cellStyle name="RowTitles-Detail 3 2 2 4 3 6" xfId="32885"/>
    <cellStyle name="RowTitles-Detail 3 2 2 4 3 6 2" xfId="32886"/>
    <cellStyle name="RowTitles-Detail 3 2 2 4 3 7" xfId="32887"/>
    <cellStyle name="RowTitles-Detail 3 2 2 4 4" xfId="32888"/>
    <cellStyle name="RowTitles-Detail 3 2 2 4 4 2" xfId="32889"/>
    <cellStyle name="RowTitles-Detail 3 2 2 4 4 2 2" xfId="32890"/>
    <cellStyle name="RowTitles-Detail 3 2 2 4 4 2 2 2" xfId="32891"/>
    <cellStyle name="RowTitles-Detail 3 2 2 4 4 2 2 2 2" xfId="32892"/>
    <cellStyle name="RowTitles-Detail 3 2 2 4 4 2 2 3" xfId="32893"/>
    <cellStyle name="RowTitles-Detail 3 2 2 4 4 2 3" xfId="32894"/>
    <cellStyle name="RowTitles-Detail 3 2 2 4 4 2 3 2" xfId="32895"/>
    <cellStyle name="RowTitles-Detail 3 2 2 4 4 2 3 2 2" xfId="32896"/>
    <cellStyle name="RowTitles-Detail 3 2 2 4 4 2 4" xfId="32897"/>
    <cellStyle name="RowTitles-Detail 3 2 2 4 4 2 4 2" xfId="32898"/>
    <cellStyle name="RowTitles-Detail 3 2 2 4 4 2 5" xfId="32899"/>
    <cellStyle name="RowTitles-Detail 3 2 2 4 4 3" xfId="32900"/>
    <cellStyle name="RowTitles-Detail 3 2 2 4 4 3 2" xfId="32901"/>
    <cellStyle name="RowTitles-Detail 3 2 2 4 4 3 2 2" xfId="32902"/>
    <cellStyle name="RowTitles-Detail 3 2 2 4 4 3 2 2 2" xfId="32903"/>
    <cellStyle name="RowTitles-Detail 3 2 2 4 4 3 2 3" xfId="32904"/>
    <cellStyle name="RowTitles-Detail 3 2 2 4 4 3 3" xfId="32905"/>
    <cellStyle name="RowTitles-Detail 3 2 2 4 4 3 3 2" xfId="32906"/>
    <cellStyle name="RowTitles-Detail 3 2 2 4 4 3 3 2 2" xfId="32907"/>
    <cellStyle name="RowTitles-Detail 3 2 2 4 4 3 4" xfId="32908"/>
    <cellStyle name="RowTitles-Detail 3 2 2 4 4 3 4 2" xfId="32909"/>
    <cellStyle name="RowTitles-Detail 3 2 2 4 4 3 5" xfId="32910"/>
    <cellStyle name="RowTitles-Detail 3 2 2 4 4 4" xfId="32911"/>
    <cellStyle name="RowTitles-Detail 3 2 2 4 4 4 2" xfId="32912"/>
    <cellStyle name="RowTitles-Detail 3 2 2 4 4 5" xfId="32913"/>
    <cellStyle name="RowTitles-Detail 3 2 2 4 4 5 2" xfId="32914"/>
    <cellStyle name="RowTitles-Detail 3 2 2 4 4 5 2 2" xfId="32915"/>
    <cellStyle name="RowTitles-Detail 3 2 2 4 4 5 3" xfId="32916"/>
    <cellStyle name="RowTitles-Detail 3 2 2 4 4 6" xfId="32917"/>
    <cellStyle name="RowTitles-Detail 3 2 2 4 4 6 2" xfId="32918"/>
    <cellStyle name="RowTitles-Detail 3 2 2 4 4 6 2 2" xfId="32919"/>
    <cellStyle name="RowTitles-Detail 3 2 2 4 4 7" xfId="32920"/>
    <cellStyle name="RowTitles-Detail 3 2 2 4 4 7 2" xfId="32921"/>
    <cellStyle name="RowTitles-Detail 3 2 2 4 4 8" xfId="32922"/>
    <cellStyle name="RowTitles-Detail 3 2 2 4 5" xfId="32923"/>
    <cellStyle name="RowTitles-Detail 3 2 2 4 5 2" xfId="32924"/>
    <cellStyle name="RowTitles-Detail 3 2 2 4 5 2 2" xfId="32925"/>
    <cellStyle name="RowTitles-Detail 3 2 2 4 5 2 2 2" xfId="32926"/>
    <cellStyle name="RowTitles-Detail 3 2 2 4 5 2 2 2 2" xfId="32927"/>
    <cellStyle name="RowTitles-Detail 3 2 2 4 5 2 2 3" xfId="32928"/>
    <cellStyle name="RowTitles-Detail 3 2 2 4 5 2 3" xfId="32929"/>
    <cellStyle name="RowTitles-Detail 3 2 2 4 5 2 3 2" xfId="32930"/>
    <cellStyle name="RowTitles-Detail 3 2 2 4 5 2 3 2 2" xfId="32931"/>
    <cellStyle name="RowTitles-Detail 3 2 2 4 5 2 4" xfId="32932"/>
    <cellStyle name="RowTitles-Detail 3 2 2 4 5 2 4 2" xfId="32933"/>
    <cellStyle name="RowTitles-Detail 3 2 2 4 5 2 5" xfId="32934"/>
    <cellStyle name="RowTitles-Detail 3 2 2 4 5 3" xfId="32935"/>
    <cellStyle name="RowTitles-Detail 3 2 2 4 5 3 2" xfId="32936"/>
    <cellStyle name="RowTitles-Detail 3 2 2 4 5 3 2 2" xfId="32937"/>
    <cellStyle name="RowTitles-Detail 3 2 2 4 5 3 2 2 2" xfId="32938"/>
    <cellStyle name="RowTitles-Detail 3 2 2 4 5 3 2 3" xfId="32939"/>
    <cellStyle name="RowTitles-Detail 3 2 2 4 5 3 3" xfId="32940"/>
    <cellStyle name="RowTitles-Detail 3 2 2 4 5 3 3 2" xfId="32941"/>
    <cellStyle name="RowTitles-Detail 3 2 2 4 5 3 3 2 2" xfId="32942"/>
    <cellStyle name="RowTitles-Detail 3 2 2 4 5 3 4" xfId="32943"/>
    <cellStyle name="RowTitles-Detail 3 2 2 4 5 3 4 2" xfId="32944"/>
    <cellStyle name="RowTitles-Detail 3 2 2 4 5 3 5" xfId="32945"/>
    <cellStyle name="RowTitles-Detail 3 2 2 4 5 4" xfId="32946"/>
    <cellStyle name="RowTitles-Detail 3 2 2 4 5 4 2" xfId="32947"/>
    <cellStyle name="RowTitles-Detail 3 2 2 4 5 4 2 2" xfId="32948"/>
    <cellStyle name="RowTitles-Detail 3 2 2 4 5 4 3" xfId="32949"/>
    <cellStyle name="RowTitles-Detail 3 2 2 4 5 5" xfId="32950"/>
    <cellStyle name="RowTitles-Detail 3 2 2 4 5 5 2" xfId="32951"/>
    <cellStyle name="RowTitles-Detail 3 2 2 4 5 5 2 2" xfId="32952"/>
    <cellStyle name="RowTitles-Detail 3 2 2 4 5 6" xfId="32953"/>
    <cellStyle name="RowTitles-Detail 3 2 2 4 5 6 2" xfId="32954"/>
    <cellStyle name="RowTitles-Detail 3 2 2 4 5 7" xfId="32955"/>
    <cellStyle name="RowTitles-Detail 3 2 2 4 6" xfId="32956"/>
    <cellStyle name="RowTitles-Detail 3 2 2 4 6 2" xfId="32957"/>
    <cellStyle name="RowTitles-Detail 3 2 2 4 6 2 2" xfId="32958"/>
    <cellStyle name="RowTitles-Detail 3 2 2 4 6 2 2 2" xfId="32959"/>
    <cellStyle name="RowTitles-Detail 3 2 2 4 6 2 2 2 2" xfId="32960"/>
    <cellStyle name="RowTitles-Detail 3 2 2 4 6 2 2 3" xfId="32961"/>
    <cellStyle name="RowTitles-Detail 3 2 2 4 6 2 3" xfId="32962"/>
    <cellStyle name="RowTitles-Detail 3 2 2 4 6 2 3 2" xfId="32963"/>
    <cellStyle name="RowTitles-Detail 3 2 2 4 6 2 3 2 2" xfId="32964"/>
    <cellStyle name="RowTitles-Detail 3 2 2 4 6 2 4" xfId="32965"/>
    <cellStyle name="RowTitles-Detail 3 2 2 4 6 2 4 2" xfId="32966"/>
    <cellStyle name="RowTitles-Detail 3 2 2 4 6 2 5" xfId="32967"/>
    <cellStyle name="RowTitles-Detail 3 2 2 4 6 3" xfId="32968"/>
    <cellStyle name="RowTitles-Detail 3 2 2 4 6 3 2" xfId="32969"/>
    <cellStyle name="RowTitles-Detail 3 2 2 4 6 3 2 2" xfId="32970"/>
    <cellStyle name="RowTitles-Detail 3 2 2 4 6 3 2 2 2" xfId="32971"/>
    <cellStyle name="RowTitles-Detail 3 2 2 4 6 3 2 3" xfId="32972"/>
    <cellStyle name="RowTitles-Detail 3 2 2 4 6 3 3" xfId="32973"/>
    <cellStyle name="RowTitles-Detail 3 2 2 4 6 3 3 2" xfId="32974"/>
    <cellStyle name="RowTitles-Detail 3 2 2 4 6 3 3 2 2" xfId="32975"/>
    <cellStyle name="RowTitles-Detail 3 2 2 4 6 3 4" xfId="32976"/>
    <cellStyle name="RowTitles-Detail 3 2 2 4 6 3 4 2" xfId="32977"/>
    <cellStyle name="RowTitles-Detail 3 2 2 4 6 3 5" xfId="32978"/>
    <cellStyle name="RowTitles-Detail 3 2 2 4 6 4" xfId="32979"/>
    <cellStyle name="RowTitles-Detail 3 2 2 4 6 4 2" xfId="32980"/>
    <cellStyle name="RowTitles-Detail 3 2 2 4 6 4 2 2" xfId="32981"/>
    <cellStyle name="RowTitles-Detail 3 2 2 4 6 4 3" xfId="32982"/>
    <cellStyle name="RowTitles-Detail 3 2 2 4 6 5" xfId="32983"/>
    <cellStyle name="RowTitles-Detail 3 2 2 4 6 5 2" xfId="32984"/>
    <cellStyle name="RowTitles-Detail 3 2 2 4 6 5 2 2" xfId="32985"/>
    <cellStyle name="RowTitles-Detail 3 2 2 4 6 6" xfId="32986"/>
    <cellStyle name="RowTitles-Detail 3 2 2 4 6 6 2" xfId="32987"/>
    <cellStyle name="RowTitles-Detail 3 2 2 4 6 7" xfId="32988"/>
    <cellStyle name="RowTitles-Detail 3 2 2 4 7" xfId="32989"/>
    <cellStyle name="RowTitles-Detail 3 2 2 4 7 2" xfId="32990"/>
    <cellStyle name="RowTitles-Detail 3 2 2 4 7 2 2" xfId="32991"/>
    <cellStyle name="RowTitles-Detail 3 2 2 4 7 2 2 2" xfId="32992"/>
    <cellStyle name="RowTitles-Detail 3 2 2 4 7 2 3" xfId="32993"/>
    <cellStyle name="RowTitles-Detail 3 2 2 4 7 3" xfId="32994"/>
    <cellStyle name="RowTitles-Detail 3 2 2 4 7 3 2" xfId="32995"/>
    <cellStyle name="RowTitles-Detail 3 2 2 4 7 3 2 2" xfId="32996"/>
    <cellStyle name="RowTitles-Detail 3 2 2 4 7 4" xfId="32997"/>
    <cellStyle name="RowTitles-Detail 3 2 2 4 7 4 2" xfId="32998"/>
    <cellStyle name="RowTitles-Detail 3 2 2 4 7 5" xfId="32999"/>
    <cellStyle name="RowTitles-Detail 3 2 2 4 8" xfId="33000"/>
    <cellStyle name="RowTitles-Detail 3 2 2 4 8 2" xfId="33001"/>
    <cellStyle name="RowTitles-Detail 3 2 2 4 9" xfId="33002"/>
    <cellStyle name="RowTitles-Detail 3 2 2 4 9 2" xfId="33003"/>
    <cellStyle name="RowTitles-Detail 3 2 2 4 9 2 2" xfId="33004"/>
    <cellStyle name="RowTitles-Detail 3 2 2 4_STUD aligned by INSTIT" xfId="33005"/>
    <cellStyle name="RowTitles-Detail 3 2 2 5" xfId="33006"/>
    <cellStyle name="RowTitles-Detail 3 2 2 5 2" xfId="33007"/>
    <cellStyle name="RowTitles-Detail 3 2 2 5 2 2" xfId="33008"/>
    <cellStyle name="RowTitles-Detail 3 2 2 5 2 2 2" xfId="33009"/>
    <cellStyle name="RowTitles-Detail 3 2 2 5 2 2 2 2" xfId="33010"/>
    <cellStyle name="RowTitles-Detail 3 2 2 5 2 2 3" xfId="33011"/>
    <cellStyle name="RowTitles-Detail 3 2 2 5 2 3" xfId="33012"/>
    <cellStyle name="RowTitles-Detail 3 2 2 5 2 3 2" xfId="33013"/>
    <cellStyle name="RowTitles-Detail 3 2 2 5 2 3 2 2" xfId="33014"/>
    <cellStyle name="RowTitles-Detail 3 2 2 5 2 4" xfId="33015"/>
    <cellStyle name="RowTitles-Detail 3 2 2 5 2 4 2" xfId="33016"/>
    <cellStyle name="RowTitles-Detail 3 2 2 5 2 5" xfId="33017"/>
    <cellStyle name="RowTitles-Detail 3 2 2 5 3" xfId="33018"/>
    <cellStyle name="RowTitles-Detail 3 2 2 5 3 2" xfId="33019"/>
    <cellStyle name="RowTitles-Detail 3 2 2 5 3 2 2" xfId="33020"/>
    <cellStyle name="RowTitles-Detail 3 2 2 5 3 2 2 2" xfId="33021"/>
    <cellStyle name="RowTitles-Detail 3 2 2 5 3 2 3" xfId="33022"/>
    <cellStyle name="RowTitles-Detail 3 2 2 5 3 3" xfId="33023"/>
    <cellStyle name="RowTitles-Detail 3 2 2 5 3 3 2" xfId="33024"/>
    <cellStyle name="RowTitles-Detail 3 2 2 5 3 3 2 2" xfId="33025"/>
    <cellStyle name="RowTitles-Detail 3 2 2 5 3 4" xfId="33026"/>
    <cellStyle name="RowTitles-Detail 3 2 2 5 3 4 2" xfId="33027"/>
    <cellStyle name="RowTitles-Detail 3 2 2 5 3 5" xfId="33028"/>
    <cellStyle name="RowTitles-Detail 3 2 2 5 4" xfId="33029"/>
    <cellStyle name="RowTitles-Detail 3 2 2 5 4 2" xfId="33030"/>
    <cellStyle name="RowTitles-Detail 3 2 2 5 5" xfId="33031"/>
    <cellStyle name="RowTitles-Detail 3 2 2 5 5 2" xfId="33032"/>
    <cellStyle name="RowTitles-Detail 3 2 2 5 5 2 2" xfId="33033"/>
    <cellStyle name="RowTitles-Detail 3 2 2 5 5 3" xfId="33034"/>
    <cellStyle name="RowTitles-Detail 3 2 2 5 6" xfId="33035"/>
    <cellStyle name="RowTitles-Detail 3 2 2 5 6 2" xfId="33036"/>
    <cellStyle name="RowTitles-Detail 3 2 2 5 6 2 2" xfId="33037"/>
    <cellStyle name="RowTitles-Detail 3 2 2 6" xfId="33038"/>
    <cellStyle name="RowTitles-Detail 3 2 2 6 2" xfId="33039"/>
    <cellStyle name="RowTitles-Detail 3 2 2 6 2 2" xfId="33040"/>
    <cellStyle name="RowTitles-Detail 3 2 2 6 2 2 2" xfId="33041"/>
    <cellStyle name="RowTitles-Detail 3 2 2 6 2 2 2 2" xfId="33042"/>
    <cellStyle name="RowTitles-Detail 3 2 2 6 2 2 3" xfId="33043"/>
    <cellStyle name="RowTitles-Detail 3 2 2 6 2 3" xfId="33044"/>
    <cellStyle name="RowTitles-Detail 3 2 2 6 2 3 2" xfId="33045"/>
    <cellStyle name="RowTitles-Detail 3 2 2 6 2 3 2 2" xfId="33046"/>
    <cellStyle name="RowTitles-Detail 3 2 2 6 2 4" xfId="33047"/>
    <cellStyle name="RowTitles-Detail 3 2 2 6 2 4 2" xfId="33048"/>
    <cellStyle name="RowTitles-Detail 3 2 2 6 2 5" xfId="33049"/>
    <cellStyle name="RowTitles-Detail 3 2 2 6 3" xfId="33050"/>
    <cellStyle name="RowTitles-Detail 3 2 2 6 3 2" xfId="33051"/>
    <cellStyle name="RowTitles-Detail 3 2 2 6 3 2 2" xfId="33052"/>
    <cellStyle name="RowTitles-Detail 3 2 2 6 3 2 2 2" xfId="33053"/>
    <cellStyle name="RowTitles-Detail 3 2 2 6 3 2 3" xfId="33054"/>
    <cellStyle name="RowTitles-Detail 3 2 2 6 3 3" xfId="33055"/>
    <cellStyle name="RowTitles-Detail 3 2 2 6 3 3 2" xfId="33056"/>
    <cellStyle name="RowTitles-Detail 3 2 2 6 3 3 2 2" xfId="33057"/>
    <cellStyle name="RowTitles-Detail 3 2 2 6 3 4" xfId="33058"/>
    <cellStyle name="RowTitles-Detail 3 2 2 6 3 4 2" xfId="33059"/>
    <cellStyle name="RowTitles-Detail 3 2 2 6 3 5" xfId="33060"/>
    <cellStyle name="RowTitles-Detail 3 2 2 6 4" xfId="33061"/>
    <cellStyle name="RowTitles-Detail 3 2 2 6 4 2" xfId="33062"/>
    <cellStyle name="RowTitles-Detail 3 2 2 6 5" xfId="33063"/>
    <cellStyle name="RowTitles-Detail 3 2 2 6 5 2" xfId="33064"/>
    <cellStyle name="RowTitles-Detail 3 2 2 6 5 2 2" xfId="33065"/>
    <cellStyle name="RowTitles-Detail 3 2 2 6 6" xfId="33066"/>
    <cellStyle name="RowTitles-Detail 3 2 2 6 6 2" xfId="33067"/>
    <cellStyle name="RowTitles-Detail 3 2 2 6 7" xfId="33068"/>
    <cellStyle name="RowTitles-Detail 3 2 2 7" xfId="33069"/>
    <cellStyle name="RowTitles-Detail 3 2 2 7 2" xfId="33070"/>
    <cellStyle name="RowTitles-Detail 3 2 2 7 2 2" xfId="33071"/>
    <cellStyle name="RowTitles-Detail 3 2 2 7 2 2 2" xfId="33072"/>
    <cellStyle name="RowTitles-Detail 3 2 2 7 2 2 2 2" xfId="33073"/>
    <cellStyle name="RowTitles-Detail 3 2 2 7 2 2 3" xfId="33074"/>
    <cellStyle name="RowTitles-Detail 3 2 2 7 2 3" xfId="33075"/>
    <cellStyle name="RowTitles-Detail 3 2 2 7 2 3 2" xfId="33076"/>
    <cellStyle name="RowTitles-Detail 3 2 2 7 2 3 2 2" xfId="33077"/>
    <cellStyle name="RowTitles-Detail 3 2 2 7 2 4" xfId="33078"/>
    <cellStyle name="RowTitles-Detail 3 2 2 7 2 4 2" xfId="33079"/>
    <cellStyle name="RowTitles-Detail 3 2 2 7 2 5" xfId="33080"/>
    <cellStyle name="RowTitles-Detail 3 2 2 7 3" xfId="33081"/>
    <cellStyle name="RowTitles-Detail 3 2 2 7 3 2" xfId="33082"/>
    <cellStyle name="RowTitles-Detail 3 2 2 7 3 2 2" xfId="33083"/>
    <cellStyle name="RowTitles-Detail 3 2 2 7 3 2 2 2" xfId="33084"/>
    <cellStyle name="RowTitles-Detail 3 2 2 7 3 2 3" xfId="33085"/>
    <cellStyle name="RowTitles-Detail 3 2 2 7 3 3" xfId="33086"/>
    <cellStyle name="RowTitles-Detail 3 2 2 7 3 3 2" xfId="33087"/>
    <cellStyle name="RowTitles-Detail 3 2 2 7 3 3 2 2" xfId="33088"/>
    <cellStyle name="RowTitles-Detail 3 2 2 7 3 4" xfId="33089"/>
    <cellStyle name="RowTitles-Detail 3 2 2 7 3 4 2" xfId="33090"/>
    <cellStyle name="RowTitles-Detail 3 2 2 7 3 5" xfId="33091"/>
    <cellStyle name="RowTitles-Detail 3 2 2 7 4" xfId="33092"/>
    <cellStyle name="RowTitles-Detail 3 2 2 7 4 2" xfId="33093"/>
    <cellStyle name="RowTitles-Detail 3 2 2 7 5" xfId="33094"/>
    <cellStyle name="RowTitles-Detail 3 2 2 7 5 2" xfId="33095"/>
    <cellStyle name="RowTitles-Detail 3 2 2 7 5 2 2" xfId="33096"/>
    <cellStyle name="RowTitles-Detail 3 2 2 7 5 3" xfId="33097"/>
    <cellStyle name="RowTitles-Detail 3 2 2 7 6" xfId="33098"/>
    <cellStyle name="RowTitles-Detail 3 2 2 7 6 2" xfId="33099"/>
    <cellStyle name="RowTitles-Detail 3 2 2 7 6 2 2" xfId="33100"/>
    <cellStyle name="RowTitles-Detail 3 2 2 7 7" xfId="33101"/>
    <cellStyle name="RowTitles-Detail 3 2 2 7 7 2" xfId="33102"/>
    <cellStyle name="RowTitles-Detail 3 2 2 7 8" xfId="33103"/>
    <cellStyle name="RowTitles-Detail 3 2 2 8" xfId="33104"/>
    <cellStyle name="RowTitles-Detail 3 2 2 8 2" xfId="33105"/>
    <cellStyle name="RowTitles-Detail 3 2 2 8 2 2" xfId="33106"/>
    <cellStyle name="RowTitles-Detail 3 2 2 8 2 2 2" xfId="33107"/>
    <cellStyle name="RowTitles-Detail 3 2 2 8 2 2 2 2" xfId="33108"/>
    <cellStyle name="RowTitles-Detail 3 2 2 8 2 2 3" xfId="33109"/>
    <cellStyle name="RowTitles-Detail 3 2 2 8 2 3" xfId="33110"/>
    <cellStyle name="RowTitles-Detail 3 2 2 8 2 3 2" xfId="33111"/>
    <cellStyle name="RowTitles-Detail 3 2 2 8 2 3 2 2" xfId="33112"/>
    <cellStyle name="RowTitles-Detail 3 2 2 8 2 4" xfId="33113"/>
    <cellStyle name="RowTitles-Detail 3 2 2 8 2 4 2" xfId="33114"/>
    <cellStyle name="RowTitles-Detail 3 2 2 8 2 5" xfId="33115"/>
    <cellStyle name="RowTitles-Detail 3 2 2 8 3" xfId="33116"/>
    <cellStyle name="RowTitles-Detail 3 2 2 8 3 2" xfId="33117"/>
    <cellStyle name="RowTitles-Detail 3 2 2 8 3 2 2" xfId="33118"/>
    <cellStyle name="RowTitles-Detail 3 2 2 8 3 2 2 2" xfId="33119"/>
    <cellStyle name="RowTitles-Detail 3 2 2 8 3 2 3" xfId="33120"/>
    <cellStyle name="RowTitles-Detail 3 2 2 8 3 3" xfId="33121"/>
    <cellStyle name="RowTitles-Detail 3 2 2 8 3 3 2" xfId="33122"/>
    <cellStyle name="RowTitles-Detail 3 2 2 8 3 3 2 2" xfId="33123"/>
    <cellStyle name="RowTitles-Detail 3 2 2 8 3 4" xfId="33124"/>
    <cellStyle name="RowTitles-Detail 3 2 2 8 3 4 2" xfId="33125"/>
    <cellStyle name="RowTitles-Detail 3 2 2 8 3 5" xfId="33126"/>
    <cellStyle name="RowTitles-Detail 3 2 2 8 4" xfId="33127"/>
    <cellStyle name="RowTitles-Detail 3 2 2 8 4 2" xfId="33128"/>
    <cellStyle name="RowTitles-Detail 3 2 2 8 4 2 2" xfId="33129"/>
    <cellStyle name="RowTitles-Detail 3 2 2 8 4 3" xfId="33130"/>
    <cellStyle name="RowTitles-Detail 3 2 2 8 5" xfId="33131"/>
    <cellStyle name="RowTitles-Detail 3 2 2 8 5 2" xfId="33132"/>
    <cellStyle name="RowTitles-Detail 3 2 2 8 5 2 2" xfId="33133"/>
    <cellStyle name="RowTitles-Detail 3 2 2 8 6" xfId="33134"/>
    <cellStyle name="RowTitles-Detail 3 2 2 8 6 2" xfId="33135"/>
    <cellStyle name="RowTitles-Detail 3 2 2 8 7" xfId="33136"/>
    <cellStyle name="RowTitles-Detail 3 2 2 9" xfId="33137"/>
    <cellStyle name="RowTitles-Detail 3 2 2 9 2" xfId="33138"/>
    <cellStyle name="RowTitles-Detail 3 2 2 9 2 2" xfId="33139"/>
    <cellStyle name="RowTitles-Detail 3 2 2 9 2 2 2" xfId="33140"/>
    <cellStyle name="RowTitles-Detail 3 2 2 9 2 2 2 2" xfId="33141"/>
    <cellStyle name="RowTitles-Detail 3 2 2 9 2 2 3" xfId="33142"/>
    <cellStyle name="RowTitles-Detail 3 2 2 9 2 3" xfId="33143"/>
    <cellStyle name="RowTitles-Detail 3 2 2 9 2 3 2" xfId="33144"/>
    <cellStyle name="RowTitles-Detail 3 2 2 9 2 3 2 2" xfId="33145"/>
    <cellStyle name="RowTitles-Detail 3 2 2 9 2 4" xfId="33146"/>
    <cellStyle name="RowTitles-Detail 3 2 2 9 2 4 2" xfId="33147"/>
    <cellStyle name="RowTitles-Detail 3 2 2 9 2 5" xfId="33148"/>
    <cellStyle name="RowTitles-Detail 3 2 2 9 3" xfId="33149"/>
    <cellStyle name="RowTitles-Detail 3 2 2 9 3 2" xfId="33150"/>
    <cellStyle name="RowTitles-Detail 3 2 2 9 3 2 2" xfId="33151"/>
    <cellStyle name="RowTitles-Detail 3 2 2 9 3 2 2 2" xfId="33152"/>
    <cellStyle name="RowTitles-Detail 3 2 2 9 3 2 3" xfId="33153"/>
    <cellStyle name="RowTitles-Detail 3 2 2 9 3 3" xfId="33154"/>
    <cellStyle name="RowTitles-Detail 3 2 2 9 3 3 2" xfId="33155"/>
    <cellStyle name="RowTitles-Detail 3 2 2 9 3 3 2 2" xfId="33156"/>
    <cellStyle name="RowTitles-Detail 3 2 2 9 3 4" xfId="33157"/>
    <cellStyle name="RowTitles-Detail 3 2 2 9 3 4 2" xfId="33158"/>
    <cellStyle name="RowTitles-Detail 3 2 2 9 3 5" xfId="33159"/>
    <cellStyle name="RowTitles-Detail 3 2 2 9 4" xfId="33160"/>
    <cellStyle name="RowTitles-Detail 3 2 2 9 4 2" xfId="33161"/>
    <cellStyle name="RowTitles-Detail 3 2 2 9 4 2 2" xfId="33162"/>
    <cellStyle name="RowTitles-Detail 3 2 2 9 4 3" xfId="33163"/>
    <cellStyle name="RowTitles-Detail 3 2 2 9 5" xfId="33164"/>
    <cellStyle name="RowTitles-Detail 3 2 2 9 5 2" xfId="33165"/>
    <cellStyle name="RowTitles-Detail 3 2 2 9 5 2 2" xfId="33166"/>
    <cellStyle name="RowTitles-Detail 3 2 2 9 6" xfId="33167"/>
    <cellStyle name="RowTitles-Detail 3 2 2 9 6 2" xfId="33168"/>
    <cellStyle name="RowTitles-Detail 3 2 2 9 7" xfId="33169"/>
    <cellStyle name="RowTitles-Detail 3 2 2_STUD aligned by INSTIT" xfId="33170"/>
    <cellStyle name="RowTitles-Detail 3 2 3" xfId="33171"/>
    <cellStyle name="RowTitles-Detail 3 2 3 2" xfId="33172"/>
    <cellStyle name="RowTitles-Detail 3 2 3 2 2" xfId="33173"/>
    <cellStyle name="RowTitles-Detail 3 2 3 2 2 2" xfId="33174"/>
    <cellStyle name="RowTitles-Detail 3 2 3 2 2 2 2" xfId="33175"/>
    <cellStyle name="RowTitles-Detail 3 2 3 2 2 2 2 2" xfId="33176"/>
    <cellStyle name="RowTitles-Detail 3 2 3 2 2 2 3" xfId="33177"/>
    <cellStyle name="RowTitles-Detail 3 2 3 2 2 3" xfId="33178"/>
    <cellStyle name="RowTitles-Detail 3 2 3 2 2 3 2" xfId="33179"/>
    <cellStyle name="RowTitles-Detail 3 2 3 2 2 3 2 2" xfId="33180"/>
    <cellStyle name="RowTitles-Detail 3 2 3 2 2 4" xfId="33181"/>
    <cellStyle name="RowTitles-Detail 3 2 3 2 2 4 2" xfId="33182"/>
    <cellStyle name="RowTitles-Detail 3 2 3 2 2 5" xfId="33183"/>
    <cellStyle name="RowTitles-Detail 3 2 3 2 3" xfId="33184"/>
    <cellStyle name="RowTitles-Detail 3 2 3 2 3 2" xfId="33185"/>
    <cellStyle name="RowTitles-Detail 3 2 3 2 3 2 2" xfId="33186"/>
    <cellStyle name="RowTitles-Detail 3 2 3 2 3 2 2 2" xfId="33187"/>
    <cellStyle name="RowTitles-Detail 3 2 3 2 3 2 3" xfId="33188"/>
    <cellStyle name="RowTitles-Detail 3 2 3 2 3 3" xfId="33189"/>
    <cellStyle name="RowTitles-Detail 3 2 3 2 3 3 2" xfId="33190"/>
    <cellStyle name="RowTitles-Detail 3 2 3 2 3 3 2 2" xfId="33191"/>
    <cellStyle name="RowTitles-Detail 3 2 3 2 3 4" xfId="33192"/>
    <cellStyle name="RowTitles-Detail 3 2 3 2 3 4 2" xfId="33193"/>
    <cellStyle name="RowTitles-Detail 3 2 3 2 3 5" xfId="33194"/>
    <cellStyle name="RowTitles-Detail 3 2 3 2 4" xfId="33195"/>
    <cellStyle name="RowTitles-Detail 3 2 3 2 4 2" xfId="33196"/>
    <cellStyle name="RowTitles-Detail 3 2 3 2 5" xfId="33197"/>
    <cellStyle name="RowTitles-Detail 3 2 3 2 5 2" xfId="33198"/>
    <cellStyle name="RowTitles-Detail 3 2 3 2 5 2 2" xfId="33199"/>
    <cellStyle name="RowTitles-Detail 3 2 3 3" xfId="33200"/>
    <cellStyle name="RowTitles-Detail 3 2 3 3 2" xfId="33201"/>
    <cellStyle name="RowTitles-Detail 3 2 3 3 2 2" xfId="33202"/>
    <cellStyle name="RowTitles-Detail 3 2 3 3 2 2 2" xfId="33203"/>
    <cellStyle name="RowTitles-Detail 3 2 3 3 2 2 2 2" xfId="33204"/>
    <cellStyle name="RowTitles-Detail 3 2 3 3 2 2 3" xfId="33205"/>
    <cellStyle name="RowTitles-Detail 3 2 3 3 2 3" xfId="33206"/>
    <cellStyle name="RowTitles-Detail 3 2 3 3 2 3 2" xfId="33207"/>
    <cellStyle name="RowTitles-Detail 3 2 3 3 2 3 2 2" xfId="33208"/>
    <cellStyle name="RowTitles-Detail 3 2 3 3 2 4" xfId="33209"/>
    <cellStyle name="RowTitles-Detail 3 2 3 3 2 4 2" xfId="33210"/>
    <cellStyle name="RowTitles-Detail 3 2 3 3 2 5" xfId="33211"/>
    <cellStyle name="RowTitles-Detail 3 2 3 3 3" xfId="33212"/>
    <cellStyle name="RowTitles-Detail 3 2 3 3 3 2" xfId="33213"/>
    <cellStyle name="RowTitles-Detail 3 2 3 3 3 2 2" xfId="33214"/>
    <cellStyle name="RowTitles-Detail 3 2 3 3 3 2 2 2" xfId="33215"/>
    <cellStyle name="RowTitles-Detail 3 2 3 3 3 2 3" xfId="33216"/>
    <cellStyle name="RowTitles-Detail 3 2 3 3 3 3" xfId="33217"/>
    <cellStyle name="RowTitles-Detail 3 2 3 3 3 3 2" xfId="33218"/>
    <cellStyle name="RowTitles-Detail 3 2 3 3 3 3 2 2" xfId="33219"/>
    <cellStyle name="RowTitles-Detail 3 2 3 3 3 4" xfId="33220"/>
    <cellStyle name="RowTitles-Detail 3 2 3 3 3 4 2" xfId="33221"/>
    <cellStyle name="RowTitles-Detail 3 2 3 3 3 5" xfId="33222"/>
    <cellStyle name="RowTitles-Detail 3 2 3 3 4" xfId="33223"/>
    <cellStyle name="RowTitles-Detail 3 2 3 3 4 2" xfId="33224"/>
    <cellStyle name="RowTitles-Detail 3 2 3 3 5" xfId="33225"/>
    <cellStyle name="RowTitles-Detail 3 2 3 3 5 2" xfId="33226"/>
    <cellStyle name="RowTitles-Detail 3 2 3 3 5 2 2" xfId="33227"/>
    <cellStyle name="RowTitles-Detail 3 2 3 3 5 3" xfId="33228"/>
    <cellStyle name="RowTitles-Detail 3 2 3 3 6" xfId="33229"/>
    <cellStyle name="RowTitles-Detail 3 2 3 3 6 2" xfId="33230"/>
    <cellStyle name="RowTitles-Detail 3 2 3 3 6 2 2" xfId="33231"/>
    <cellStyle name="RowTitles-Detail 3 2 3 3 7" xfId="33232"/>
    <cellStyle name="RowTitles-Detail 3 2 3 3 7 2" xfId="33233"/>
    <cellStyle name="RowTitles-Detail 3 2 3 3 8" xfId="33234"/>
    <cellStyle name="RowTitles-Detail 3 2 3 4" xfId="33235"/>
    <cellStyle name="RowTitles-Detail 3 2 3 4 2" xfId="33236"/>
    <cellStyle name="RowTitles-Detail 3 2 3 4 2 2" xfId="33237"/>
    <cellStyle name="RowTitles-Detail 3 2 3 4 2 2 2" xfId="33238"/>
    <cellStyle name="RowTitles-Detail 3 2 3 4 2 2 2 2" xfId="33239"/>
    <cellStyle name="RowTitles-Detail 3 2 3 4 2 2 3" xfId="33240"/>
    <cellStyle name="RowTitles-Detail 3 2 3 4 2 3" xfId="33241"/>
    <cellStyle name="RowTitles-Detail 3 2 3 4 2 3 2" xfId="33242"/>
    <cellStyle name="RowTitles-Detail 3 2 3 4 2 3 2 2" xfId="33243"/>
    <cellStyle name="RowTitles-Detail 3 2 3 4 2 4" xfId="33244"/>
    <cellStyle name="RowTitles-Detail 3 2 3 4 2 4 2" xfId="33245"/>
    <cellStyle name="RowTitles-Detail 3 2 3 4 2 5" xfId="33246"/>
    <cellStyle name="RowTitles-Detail 3 2 3 4 3" xfId="33247"/>
    <cellStyle name="RowTitles-Detail 3 2 3 4 3 2" xfId="33248"/>
    <cellStyle name="RowTitles-Detail 3 2 3 4 3 2 2" xfId="33249"/>
    <cellStyle name="RowTitles-Detail 3 2 3 4 3 2 2 2" xfId="33250"/>
    <cellStyle name="RowTitles-Detail 3 2 3 4 3 2 3" xfId="33251"/>
    <cellStyle name="RowTitles-Detail 3 2 3 4 3 3" xfId="33252"/>
    <cellStyle name="RowTitles-Detail 3 2 3 4 3 3 2" xfId="33253"/>
    <cellStyle name="RowTitles-Detail 3 2 3 4 3 3 2 2" xfId="33254"/>
    <cellStyle name="RowTitles-Detail 3 2 3 4 3 4" xfId="33255"/>
    <cellStyle name="RowTitles-Detail 3 2 3 4 3 4 2" xfId="33256"/>
    <cellStyle name="RowTitles-Detail 3 2 3 4 3 5" xfId="33257"/>
    <cellStyle name="RowTitles-Detail 3 2 3 4 4" xfId="33258"/>
    <cellStyle name="RowTitles-Detail 3 2 3 4 4 2" xfId="33259"/>
    <cellStyle name="RowTitles-Detail 3 2 3 4 4 2 2" xfId="33260"/>
    <cellStyle name="RowTitles-Detail 3 2 3 4 4 3" xfId="33261"/>
    <cellStyle name="RowTitles-Detail 3 2 3 4 5" xfId="33262"/>
    <cellStyle name="RowTitles-Detail 3 2 3 4 5 2" xfId="33263"/>
    <cellStyle name="RowTitles-Detail 3 2 3 4 5 2 2" xfId="33264"/>
    <cellStyle name="RowTitles-Detail 3 2 3 4 6" xfId="33265"/>
    <cellStyle name="RowTitles-Detail 3 2 3 4 6 2" xfId="33266"/>
    <cellStyle name="RowTitles-Detail 3 2 3 4 7" xfId="33267"/>
    <cellStyle name="RowTitles-Detail 3 2 3 5" xfId="33268"/>
    <cellStyle name="RowTitles-Detail 3 2 3 5 2" xfId="33269"/>
    <cellStyle name="RowTitles-Detail 3 2 3 5 2 2" xfId="33270"/>
    <cellStyle name="RowTitles-Detail 3 2 3 5 2 2 2" xfId="33271"/>
    <cellStyle name="RowTitles-Detail 3 2 3 5 2 2 2 2" xfId="33272"/>
    <cellStyle name="RowTitles-Detail 3 2 3 5 2 2 3" xfId="33273"/>
    <cellStyle name="RowTitles-Detail 3 2 3 5 2 3" xfId="33274"/>
    <cellStyle name="RowTitles-Detail 3 2 3 5 2 3 2" xfId="33275"/>
    <cellStyle name="RowTitles-Detail 3 2 3 5 2 3 2 2" xfId="33276"/>
    <cellStyle name="RowTitles-Detail 3 2 3 5 2 4" xfId="33277"/>
    <cellStyle name="RowTitles-Detail 3 2 3 5 2 4 2" xfId="33278"/>
    <cellStyle name="RowTitles-Detail 3 2 3 5 2 5" xfId="33279"/>
    <cellStyle name="RowTitles-Detail 3 2 3 5 3" xfId="33280"/>
    <cellStyle name="RowTitles-Detail 3 2 3 5 3 2" xfId="33281"/>
    <cellStyle name="RowTitles-Detail 3 2 3 5 3 2 2" xfId="33282"/>
    <cellStyle name="RowTitles-Detail 3 2 3 5 3 2 2 2" xfId="33283"/>
    <cellStyle name="RowTitles-Detail 3 2 3 5 3 2 3" xfId="33284"/>
    <cellStyle name="RowTitles-Detail 3 2 3 5 3 3" xfId="33285"/>
    <cellStyle name="RowTitles-Detail 3 2 3 5 3 3 2" xfId="33286"/>
    <cellStyle name="RowTitles-Detail 3 2 3 5 3 3 2 2" xfId="33287"/>
    <cellStyle name="RowTitles-Detail 3 2 3 5 3 4" xfId="33288"/>
    <cellStyle name="RowTitles-Detail 3 2 3 5 3 4 2" xfId="33289"/>
    <cellStyle name="RowTitles-Detail 3 2 3 5 3 5" xfId="33290"/>
    <cellStyle name="RowTitles-Detail 3 2 3 5 4" xfId="33291"/>
    <cellStyle name="RowTitles-Detail 3 2 3 5 4 2" xfId="33292"/>
    <cellStyle name="RowTitles-Detail 3 2 3 5 4 2 2" xfId="33293"/>
    <cellStyle name="RowTitles-Detail 3 2 3 5 4 3" xfId="33294"/>
    <cellStyle name="RowTitles-Detail 3 2 3 5 5" xfId="33295"/>
    <cellStyle name="RowTitles-Detail 3 2 3 5 5 2" xfId="33296"/>
    <cellStyle name="RowTitles-Detail 3 2 3 5 5 2 2" xfId="33297"/>
    <cellStyle name="RowTitles-Detail 3 2 3 5 6" xfId="33298"/>
    <cellStyle name="RowTitles-Detail 3 2 3 5 6 2" xfId="33299"/>
    <cellStyle name="RowTitles-Detail 3 2 3 5 7" xfId="33300"/>
    <cellStyle name="RowTitles-Detail 3 2 3 6" xfId="33301"/>
    <cellStyle name="RowTitles-Detail 3 2 3 6 2" xfId="33302"/>
    <cellStyle name="RowTitles-Detail 3 2 3 6 2 2" xfId="33303"/>
    <cellStyle name="RowTitles-Detail 3 2 3 6 2 2 2" xfId="33304"/>
    <cellStyle name="RowTitles-Detail 3 2 3 6 2 2 2 2" xfId="33305"/>
    <cellStyle name="RowTitles-Detail 3 2 3 6 2 2 3" xfId="33306"/>
    <cellStyle name="RowTitles-Detail 3 2 3 6 2 3" xfId="33307"/>
    <cellStyle name="RowTitles-Detail 3 2 3 6 2 3 2" xfId="33308"/>
    <cellStyle name="RowTitles-Detail 3 2 3 6 2 3 2 2" xfId="33309"/>
    <cellStyle name="RowTitles-Detail 3 2 3 6 2 4" xfId="33310"/>
    <cellStyle name="RowTitles-Detail 3 2 3 6 2 4 2" xfId="33311"/>
    <cellStyle name="RowTitles-Detail 3 2 3 6 2 5" xfId="33312"/>
    <cellStyle name="RowTitles-Detail 3 2 3 6 3" xfId="33313"/>
    <cellStyle name="RowTitles-Detail 3 2 3 6 3 2" xfId="33314"/>
    <cellStyle name="RowTitles-Detail 3 2 3 6 3 2 2" xfId="33315"/>
    <cellStyle name="RowTitles-Detail 3 2 3 6 3 2 2 2" xfId="33316"/>
    <cellStyle name="RowTitles-Detail 3 2 3 6 3 2 3" xfId="33317"/>
    <cellStyle name="RowTitles-Detail 3 2 3 6 3 3" xfId="33318"/>
    <cellStyle name="RowTitles-Detail 3 2 3 6 3 3 2" xfId="33319"/>
    <cellStyle name="RowTitles-Detail 3 2 3 6 3 3 2 2" xfId="33320"/>
    <cellStyle name="RowTitles-Detail 3 2 3 6 3 4" xfId="33321"/>
    <cellStyle name="RowTitles-Detail 3 2 3 6 3 4 2" xfId="33322"/>
    <cellStyle name="RowTitles-Detail 3 2 3 6 3 5" xfId="33323"/>
    <cellStyle name="RowTitles-Detail 3 2 3 6 4" xfId="33324"/>
    <cellStyle name="RowTitles-Detail 3 2 3 6 4 2" xfId="33325"/>
    <cellStyle name="RowTitles-Detail 3 2 3 6 4 2 2" xfId="33326"/>
    <cellStyle name="RowTitles-Detail 3 2 3 6 4 3" xfId="33327"/>
    <cellStyle name="RowTitles-Detail 3 2 3 6 5" xfId="33328"/>
    <cellStyle name="RowTitles-Detail 3 2 3 6 5 2" xfId="33329"/>
    <cellStyle name="RowTitles-Detail 3 2 3 6 5 2 2" xfId="33330"/>
    <cellStyle name="RowTitles-Detail 3 2 3 6 6" xfId="33331"/>
    <cellStyle name="RowTitles-Detail 3 2 3 6 6 2" xfId="33332"/>
    <cellStyle name="RowTitles-Detail 3 2 3 6 7" xfId="33333"/>
    <cellStyle name="RowTitles-Detail 3 2 3 7" xfId="33334"/>
    <cellStyle name="RowTitles-Detail 3 2 3 7 2" xfId="33335"/>
    <cellStyle name="RowTitles-Detail 3 2 3 7 2 2" xfId="33336"/>
    <cellStyle name="RowTitles-Detail 3 2 3 7 2 2 2" xfId="33337"/>
    <cellStyle name="RowTitles-Detail 3 2 3 7 2 3" xfId="33338"/>
    <cellStyle name="RowTitles-Detail 3 2 3 7 3" xfId="33339"/>
    <cellStyle name="RowTitles-Detail 3 2 3 7 3 2" xfId="33340"/>
    <cellStyle name="RowTitles-Detail 3 2 3 7 3 2 2" xfId="33341"/>
    <cellStyle name="RowTitles-Detail 3 2 3 7 4" xfId="33342"/>
    <cellStyle name="RowTitles-Detail 3 2 3 7 4 2" xfId="33343"/>
    <cellStyle name="RowTitles-Detail 3 2 3 7 5" xfId="33344"/>
    <cellStyle name="RowTitles-Detail 3 2 3 8" xfId="33345"/>
    <cellStyle name="RowTitles-Detail 3 2 3 8 2" xfId="33346"/>
    <cellStyle name="RowTitles-Detail 3 2 3 9" xfId="33347"/>
    <cellStyle name="RowTitles-Detail 3 2 3 9 2" xfId="33348"/>
    <cellStyle name="RowTitles-Detail 3 2 3 9 2 2" xfId="33349"/>
    <cellStyle name="RowTitles-Detail 3 2 3_STUD aligned by INSTIT" xfId="33350"/>
    <cellStyle name="RowTitles-Detail 3 2 4" xfId="33351"/>
    <cellStyle name="RowTitles-Detail 3 2 4 2" xfId="33352"/>
    <cellStyle name="RowTitles-Detail 3 2 4 2 2" xfId="33353"/>
    <cellStyle name="RowTitles-Detail 3 2 4 2 2 2" xfId="33354"/>
    <cellStyle name="RowTitles-Detail 3 2 4 2 2 2 2" xfId="33355"/>
    <cellStyle name="RowTitles-Detail 3 2 4 2 2 2 2 2" xfId="33356"/>
    <cellStyle name="RowTitles-Detail 3 2 4 2 2 2 3" xfId="33357"/>
    <cellStyle name="RowTitles-Detail 3 2 4 2 2 3" xfId="33358"/>
    <cellStyle name="RowTitles-Detail 3 2 4 2 2 3 2" xfId="33359"/>
    <cellStyle name="RowTitles-Detail 3 2 4 2 2 3 2 2" xfId="33360"/>
    <cellStyle name="RowTitles-Detail 3 2 4 2 2 4" xfId="33361"/>
    <cellStyle name="RowTitles-Detail 3 2 4 2 2 4 2" xfId="33362"/>
    <cellStyle name="RowTitles-Detail 3 2 4 2 2 5" xfId="33363"/>
    <cellStyle name="RowTitles-Detail 3 2 4 2 3" xfId="33364"/>
    <cellStyle name="RowTitles-Detail 3 2 4 2 3 2" xfId="33365"/>
    <cellStyle name="RowTitles-Detail 3 2 4 2 3 2 2" xfId="33366"/>
    <cellStyle name="RowTitles-Detail 3 2 4 2 3 2 2 2" xfId="33367"/>
    <cellStyle name="RowTitles-Detail 3 2 4 2 3 2 3" xfId="33368"/>
    <cellStyle name="RowTitles-Detail 3 2 4 2 3 3" xfId="33369"/>
    <cellStyle name="RowTitles-Detail 3 2 4 2 3 3 2" xfId="33370"/>
    <cellStyle name="RowTitles-Detail 3 2 4 2 3 3 2 2" xfId="33371"/>
    <cellStyle name="RowTitles-Detail 3 2 4 2 3 4" xfId="33372"/>
    <cellStyle name="RowTitles-Detail 3 2 4 2 3 4 2" xfId="33373"/>
    <cellStyle name="RowTitles-Detail 3 2 4 2 3 5" xfId="33374"/>
    <cellStyle name="RowTitles-Detail 3 2 4 2 4" xfId="33375"/>
    <cellStyle name="RowTitles-Detail 3 2 4 2 4 2" xfId="33376"/>
    <cellStyle name="RowTitles-Detail 3 2 4 2 5" xfId="33377"/>
    <cellStyle name="RowTitles-Detail 3 2 4 2 5 2" xfId="33378"/>
    <cellStyle name="RowTitles-Detail 3 2 4 2 5 2 2" xfId="33379"/>
    <cellStyle name="RowTitles-Detail 3 2 4 2 5 3" xfId="33380"/>
    <cellStyle name="RowTitles-Detail 3 2 4 2 6" xfId="33381"/>
    <cellStyle name="RowTitles-Detail 3 2 4 2 6 2" xfId="33382"/>
    <cellStyle name="RowTitles-Detail 3 2 4 2 6 2 2" xfId="33383"/>
    <cellStyle name="RowTitles-Detail 3 2 4 2 7" xfId="33384"/>
    <cellStyle name="RowTitles-Detail 3 2 4 2 7 2" xfId="33385"/>
    <cellStyle name="RowTitles-Detail 3 2 4 2 8" xfId="33386"/>
    <cellStyle name="RowTitles-Detail 3 2 4 3" xfId="33387"/>
    <cellStyle name="RowTitles-Detail 3 2 4 3 2" xfId="33388"/>
    <cellStyle name="RowTitles-Detail 3 2 4 3 2 2" xfId="33389"/>
    <cellStyle name="RowTitles-Detail 3 2 4 3 2 2 2" xfId="33390"/>
    <cellStyle name="RowTitles-Detail 3 2 4 3 2 2 2 2" xfId="33391"/>
    <cellStyle name="RowTitles-Detail 3 2 4 3 2 2 3" xfId="33392"/>
    <cellStyle name="RowTitles-Detail 3 2 4 3 2 3" xfId="33393"/>
    <cellStyle name="RowTitles-Detail 3 2 4 3 2 3 2" xfId="33394"/>
    <cellStyle name="RowTitles-Detail 3 2 4 3 2 3 2 2" xfId="33395"/>
    <cellStyle name="RowTitles-Detail 3 2 4 3 2 4" xfId="33396"/>
    <cellStyle name="RowTitles-Detail 3 2 4 3 2 4 2" xfId="33397"/>
    <cellStyle name="RowTitles-Detail 3 2 4 3 2 5" xfId="33398"/>
    <cellStyle name="RowTitles-Detail 3 2 4 3 3" xfId="33399"/>
    <cellStyle name="RowTitles-Detail 3 2 4 3 3 2" xfId="33400"/>
    <cellStyle name="RowTitles-Detail 3 2 4 3 3 2 2" xfId="33401"/>
    <cellStyle name="RowTitles-Detail 3 2 4 3 3 2 2 2" xfId="33402"/>
    <cellStyle name="RowTitles-Detail 3 2 4 3 3 2 3" xfId="33403"/>
    <cellStyle name="RowTitles-Detail 3 2 4 3 3 3" xfId="33404"/>
    <cellStyle name="RowTitles-Detail 3 2 4 3 3 3 2" xfId="33405"/>
    <cellStyle name="RowTitles-Detail 3 2 4 3 3 3 2 2" xfId="33406"/>
    <cellStyle name="RowTitles-Detail 3 2 4 3 3 4" xfId="33407"/>
    <cellStyle name="RowTitles-Detail 3 2 4 3 3 4 2" xfId="33408"/>
    <cellStyle name="RowTitles-Detail 3 2 4 3 3 5" xfId="33409"/>
    <cellStyle name="RowTitles-Detail 3 2 4 3 4" xfId="33410"/>
    <cellStyle name="RowTitles-Detail 3 2 4 3 4 2" xfId="33411"/>
    <cellStyle name="RowTitles-Detail 3 2 4 3 5" xfId="33412"/>
    <cellStyle name="RowTitles-Detail 3 2 4 3 5 2" xfId="33413"/>
    <cellStyle name="RowTitles-Detail 3 2 4 3 5 2 2" xfId="33414"/>
    <cellStyle name="RowTitles-Detail 3 2 4 4" xfId="33415"/>
    <cellStyle name="RowTitles-Detail 3 2 4 4 2" xfId="33416"/>
    <cellStyle name="RowTitles-Detail 3 2 4 4 2 2" xfId="33417"/>
    <cellStyle name="RowTitles-Detail 3 2 4 4 2 2 2" xfId="33418"/>
    <cellStyle name="RowTitles-Detail 3 2 4 4 2 2 2 2" xfId="33419"/>
    <cellStyle name="RowTitles-Detail 3 2 4 4 2 2 3" xfId="33420"/>
    <cellStyle name="RowTitles-Detail 3 2 4 4 2 3" xfId="33421"/>
    <cellStyle name="RowTitles-Detail 3 2 4 4 2 3 2" xfId="33422"/>
    <cellStyle name="RowTitles-Detail 3 2 4 4 2 3 2 2" xfId="33423"/>
    <cellStyle name="RowTitles-Detail 3 2 4 4 2 4" xfId="33424"/>
    <cellStyle name="RowTitles-Detail 3 2 4 4 2 4 2" xfId="33425"/>
    <cellStyle name="RowTitles-Detail 3 2 4 4 2 5" xfId="33426"/>
    <cellStyle name="RowTitles-Detail 3 2 4 4 3" xfId="33427"/>
    <cellStyle name="RowTitles-Detail 3 2 4 4 3 2" xfId="33428"/>
    <cellStyle name="RowTitles-Detail 3 2 4 4 3 2 2" xfId="33429"/>
    <cellStyle name="RowTitles-Detail 3 2 4 4 3 2 2 2" xfId="33430"/>
    <cellStyle name="RowTitles-Detail 3 2 4 4 3 2 3" xfId="33431"/>
    <cellStyle name="RowTitles-Detail 3 2 4 4 3 3" xfId="33432"/>
    <cellStyle name="RowTitles-Detail 3 2 4 4 3 3 2" xfId="33433"/>
    <cellStyle name="RowTitles-Detail 3 2 4 4 3 3 2 2" xfId="33434"/>
    <cellStyle name="RowTitles-Detail 3 2 4 4 3 4" xfId="33435"/>
    <cellStyle name="RowTitles-Detail 3 2 4 4 3 4 2" xfId="33436"/>
    <cellStyle name="RowTitles-Detail 3 2 4 4 3 5" xfId="33437"/>
    <cellStyle name="RowTitles-Detail 3 2 4 4 4" xfId="33438"/>
    <cellStyle name="RowTitles-Detail 3 2 4 4 4 2" xfId="33439"/>
    <cellStyle name="RowTitles-Detail 3 2 4 4 4 2 2" xfId="33440"/>
    <cellStyle name="RowTitles-Detail 3 2 4 4 4 3" xfId="33441"/>
    <cellStyle name="RowTitles-Detail 3 2 4 4 5" xfId="33442"/>
    <cellStyle name="RowTitles-Detail 3 2 4 4 5 2" xfId="33443"/>
    <cellStyle name="RowTitles-Detail 3 2 4 4 5 2 2" xfId="33444"/>
    <cellStyle name="RowTitles-Detail 3 2 4 4 6" xfId="33445"/>
    <cellStyle name="RowTitles-Detail 3 2 4 4 6 2" xfId="33446"/>
    <cellStyle name="RowTitles-Detail 3 2 4 4 7" xfId="33447"/>
    <cellStyle name="RowTitles-Detail 3 2 4 5" xfId="33448"/>
    <cellStyle name="RowTitles-Detail 3 2 4 5 2" xfId="33449"/>
    <cellStyle name="RowTitles-Detail 3 2 4 5 2 2" xfId="33450"/>
    <cellStyle name="RowTitles-Detail 3 2 4 5 2 2 2" xfId="33451"/>
    <cellStyle name="RowTitles-Detail 3 2 4 5 2 2 2 2" xfId="33452"/>
    <cellStyle name="RowTitles-Detail 3 2 4 5 2 2 3" xfId="33453"/>
    <cellStyle name="RowTitles-Detail 3 2 4 5 2 3" xfId="33454"/>
    <cellStyle name="RowTitles-Detail 3 2 4 5 2 3 2" xfId="33455"/>
    <cellStyle name="RowTitles-Detail 3 2 4 5 2 3 2 2" xfId="33456"/>
    <cellStyle name="RowTitles-Detail 3 2 4 5 2 4" xfId="33457"/>
    <cellStyle name="RowTitles-Detail 3 2 4 5 2 4 2" xfId="33458"/>
    <cellStyle name="RowTitles-Detail 3 2 4 5 2 5" xfId="33459"/>
    <cellStyle name="RowTitles-Detail 3 2 4 5 3" xfId="33460"/>
    <cellStyle name="RowTitles-Detail 3 2 4 5 3 2" xfId="33461"/>
    <cellStyle name="RowTitles-Detail 3 2 4 5 3 2 2" xfId="33462"/>
    <cellStyle name="RowTitles-Detail 3 2 4 5 3 2 2 2" xfId="33463"/>
    <cellStyle name="RowTitles-Detail 3 2 4 5 3 2 3" xfId="33464"/>
    <cellStyle name="RowTitles-Detail 3 2 4 5 3 3" xfId="33465"/>
    <cellStyle name="RowTitles-Detail 3 2 4 5 3 3 2" xfId="33466"/>
    <cellStyle name="RowTitles-Detail 3 2 4 5 3 3 2 2" xfId="33467"/>
    <cellStyle name="RowTitles-Detail 3 2 4 5 3 4" xfId="33468"/>
    <cellStyle name="RowTitles-Detail 3 2 4 5 3 4 2" xfId="33469"/>
    <cellStyle name="RowTitles-Detail 3 2 4 5 3 5" xfId="33470"/>
    <cellStyle name="RowTitles-Detail 3 2 4 5 4" xfId="33471"/>
    <cellStyle name="RowTitles-Detail 3 2 4 5 4 2" xfId="33472"/>
    <cellStyle name="RowTitles-Detail 3 2 4 5 4 2 2" xfId="33473"/>
    <cellStyle name="RowTitles-Detail 3 2 4 5 4 3" xfId="33474"/>
    <cellStyle name="RowTitles-Detail 3 2 4 5 5" xfId="33475"/>
    <cellStyle name="RowTitles-Detail 3 2 4 5 5 2" xfId="33476"/>
    <cellStyle name="RowTitles-Detail 3 2 4 5 5 2 2" xfId="33477"/>
    <cellStyle name="RowTitles-Detail 3 2 4 5 6" xfId="33478"/>
    <cellStyle name="RowTitles-Detail 3 2 4 5 6 2" xfId="33479"/>
    <cellStyle name="RowTitles-Detail 3 2 4 5 7" xfId="33480"/>
    <cellStyle name="RowTitles-Detail 3 2 4 6" xfId="33481"/>
    <cellStyle name="RowTitles-Detail 3 2 4 6 2" xfId="33482"/>
    <cellStyle name="RowTitles-Detail 3 2 4 6 2 2" xfId="33483"/>
    <cellStyle name="RowTitles-Detail 3 2 4 6 2 2 2" xfId="33484"/>
    <cellStyle name="RowTitles-Detail 3 2 4 6 2 2 2 2" xfId="33485"/>
    <cellStyle name="RowTitles-Detail 3 2 4 6 2 2 3" xfId="33486"/>
    <cellStyle name="RowTitles-Detail 3 2 4 6 2 3" xfId="33487"/>
    <cellStyle name="RowTitles-Detail 3 2 4 6 2 3 2" xfId="33488"/>
    <cellStyle name="RowTitles-Detail 3 2 4 6 2 3 2 2" xfId="33489"/>
    <cellStyle name="RowTitles-Detail 3 2 4 6 2 4" xfId="33490"/>
    <cellStyle name="RowTitles-Detail 3 2 4 6 2 4 2" xfId="33491"/>
    <cellStyle name="RowTitles-Detail 3 2 4 6 2 5" xfId="33492"/>
    <cellStyle name="RowTitles-Detail 3 2 4 6 3" xfId="33493"/>
    <cellStyle name="RowTitles-Detail 3 2 4 6 3 2" xfId="33494"/>
    <cellStyle name="RowTitles-Detail 3 2 4 6 3 2 2" xfId="33495"/>
    <cellStyle name="RowTitles-Detail 3 2 4 6 3 2 2 2" xfId="33496"/>
    <cellStyle name="RowTitles-Detail 3 2 4 6 3 2 3" xfId="33497"/>
    <cellStyle name="RowTitles-Detail 3 2 4 6 3 3" xfId="33498"/>
    <cellStyle name="RowTitles-Detail 3 2 4 6 3 3 2" xfId="33499"/>
    <cellStyle name="RowTitles-Detail 3 2 4 6 3 3 2 2" xfId="33500"/>
    <cellStyle name="RowTitles-Detail 3 2 4 6 3 4" xfId="33501"/>
    <cellStyle name="RowTitles-Detail 3 2 4 6 3 4 2" xfId="33502"/>
    <cellStyle name="RowTitles-Detail 3 2 4 6 3 5" xfId="33503"/>
    <cellStyle name="RowTitles-Detail 3 2 4 6 4" xfId="33504"/>
    <cellStyle name="RowTitles-Detail 3 2 4 6 4 2" xfId="33505"/>
    <cellStyle name="RowTitles-Detail 3 2 4 6 4 2 2" xfId="33506"/>
    <cellStyle name="RowTitles-Detail 3 2 4 6 4 3" xfId="33507"/>
    <cellStyle name="RowTitles-Detail 3 2 4 6 5" xfId="33508"/>
    <cellStyle name="RowTitles-Detail 3 2 4 6 5 2" xfId="33509"/>
    <cellStyle name="RowTitles-Detail 3 2 4 6 5 2 2" xfId="33510"/>
    <cellStyle name="RowTitles-Detail 3 2 4 6 6" xfId="33511"/>
    <cellStyle name="RowTitles-Detail 3 2 4 6 6 2" xfId="33512"/>
    <cellStyle name="RowTitles-Detail 3 2 4 6 7" xfId="33513"/>
    <cellStyle name="RowTitles-Detail 3 2 4 7" xfId="33514"/>
    <cellStyle name="RowTitles-Detail 3 2 4 7 2" xfId="33515"/>
    <cellStyle name="RowTitles-Detail 3 2 4 7 2 2" xfId="33516"/>
    <cellStyle name="RowTitles-Detail 3 2 4 7 2 2 2" xfId="33517"/>
    <cellStyle name="RowTitles-Detail 3 2 4 7 2 3" xfId="33518"/>
    <cellStyle name="RowTitles-Detail 3 2 4 7 3" xfId="33519"/>
    <cellStyle name="RowTitles-Detail 3 2 4 7 3 2" xfId="33520"/>
    <cellStyle name="RowTitles-Detail 3 2 4 7 3 2 2" xfId="33521"/>
    <cellStyle name="RowTitles-Detail 3 2 4 7 4" xfId="33522"/>
    <cellStyle name="RowTitles-Detail 3 2 4 7 4 2" xfId="33523"/>
    <cellStyle name="RowTitles-Detail 3 2 4 7 5" xfId="33524"/>
    <cellStyle name="RowTitles-Detail 3 2 4 8" xfId="33525"/>
    <cellStyle name="RowTitles-Detail 3 2 4 8 2" xfId="33526"/>
    <cellStyle name="RowTitles-Detail 3 2 4 8 2 2" xfId="33527"/>
    <cellStyle name="RowTitles-Detail 3 2 4 8 2 2 2" xfId="33528"/>
    <cellStyle name="RowTitles-Detail 3 2 4 8 2 3" xfId="33529"/>
    <cellStyle name="RowTitles-Detail 3 2 4 8 3" xfId="33530"/>
    <cellStyle name="RowTitles-Detail 3 2 4 8 3 2" xfId="33531"/>
    <cellStyle name="RowTitles-Detail 3 2 4 8 3 2 2" xfId="33532"/>
    <cellStyle name="RowTitles-Detail 3 2 4 8 4" xfId="33533"/>
    <cellStyle name="RowTitles-Detail 3 2 4 8 4 2" xfId="33534"/>
    <cellStyle name="RowTitles-Detail 3 2 4 8 5" xfId="33535"/>
    <cellStyle name="RowTitles-Detail 3 2 4 9" xfId="33536"/>
    <cellStyle name="RowTitles-Detail 3 2 4 9 2" xfId="33537"/>
    <cellStyle name="RowTitles-Detail 3 2 4 9 2 2" xfId="33538"/>
    <cellStyle name="RowTitles-Detail 3 2 4_STUD aligned by INSTIT" xfId="33539"/>
    <cellStyle name="RowTitles-Detail 3 2 5" xfId="33540"/>
    <cellStyle name="RowTitles-Detail 3 2 5 2" xfId="33541"/>
    <cellStyle name="RowTitles-Detail 3 2 5 2 2" xfId="33542"/>
    <cellStyle name="RowTitles-Detail 3 2 5 2 2 2" xfId="33543"/>
    <cellStyle name="RowTitles-Detail 3 2 5 2 2 2 2" xfId="33544"/>
    <cellStyle name="RowTitles-Detail 3 2 5 2 2 2 2 2" xfId="33545"/>
    <cellStyle name="RowTitles-Detail 3 2 5 2 2 2 3" xfId="33546"/>
    <cellStyle name="RowTitles-Detail 3 2 5 2 2 3" xfId="33547"/>
    <cellStyle name="RowTitles-Detail 3 2 5 2 2 3 2" xfId="33548"/>
    <cellStyle name="RowTitles-Detail 3 2 5 2 2 3 2 2" xfId="33549"/>
    <cellStyle name="RowTitles-Detail 3 2 5 2 2 4" xfId="33550"/>
    <cellStyle name="RowTitles-Detail 3 2 5 2 2 4 2" xfId="33551"/>
    <cellStyle name="RowTitles-Detail 3 2 5 2 2 5" xfId="33552"/>
    <cellStyle name="RowTitles-Detail 3 2 5 2 3" xfId="33553"/>
    <cellStyle name="RowTitles-Detail 3 2 5 2 3 2" xfId="33554"/>
    <cellStyle name="RowTitles-Detail 3 2 5 2 3 2 2" xfId="33555"/>
    <cellStyle name="RowTitles-Detail 3 2 5 2 3 2 2 2" xfId="33556"/>
    <cellStyle name="RowTitles-Detail 3 2 5 2 3 2 3" xfId="33557"/>
    <cellStyle name="RowTitles-Detail 3 2 5 2 3 3" xfId="33558"/>
    <cellStyle name="RowTitles-Detail 3 2 5 2 3 3 2" xfId="33559"/>
    <cellStyle name="RowTitles-Detail 3 2 5 2 3 3 2 2" xfId="33560"/>
    <cellStyle name="RowTitles-Detail 3 2 5 2 3 4" xfId="33561"/>
    <cellStyle name="RowTitles-Detail 3 2 5 2 3 4 2" xfId="33562"/>
    <cellStyle name="RowTitles-Detail 3 2 5 2 3 5" xfId="33563"/>
    <cellStyle name="RowTitles-Detail 3 2 5 2 4" xfId="33564"/>
    <cellStyle name="RowTitles-Detail 3 2 5 2 4 2" xfId="33565"/>
    <cellStyle name="RowTitles-Detail 3 2 5 2 5" xfId="33566"/>
    <cellStyle name="RowTitles-Detail 3 2 5 2 5 2" xfId="33567"/>
    <cellStyle name="RowTitles-Detail 3 2 5 2 5 2 2" xfId="33568"/>
    <cellStyle name="RowTitles-Detail 3 2 5 2 5 3" xfId="33569"/>
    <cellStyle name="RowTitles-Detail 3 2 5 2 6" xfId="33570"/>
    <cellStyle name="RowTitles-Detail 3 2 5 2 6 2" xfId="33571"/>
    <cellStyle name="RowTitles-Detail 3 2 5 2 6 2 2" xfId="33572"/>
    <cellStyle name="RowTitles-Detail 3 2 5 3" xfId="33573"/>
    <cellStyle name="RowTitles-Detail 3 2 5 3 2" xfId="33574"/>
    <cellStyle name="RowTitles-Detail 3 2 5 3 2 2" xfId="33575"/>
    <cellStyle name="RowTitles-Detail 3 2 5 3 2 2 2" xfId="33576"/>
    <cellStyle name="RowTitles-Detail 3 2 5 3 2 2 2 2" xfId="33577"/>
    <cellStyle name="RowTitles-Detail 3 2 5 3 2 2 3" xfId="33578"/>
    <cellStyle name="RowTitles-Detail 3 2 5 3 2 3" xfId="33579"/>
    <cellStyle name="RowTitles-Detail 3 2 5 3 2 3 2" xfId="33580"/>
    <cellStyle name="RowTitles-Detail 3 2 5 3 2 3 2 2" xfId="33581"/>
    <cellStyle name="RowTitles-Detail 3 2 5 3 2 4" xfId="33582"/>
    <cellStyle name="RowTitles-Detail 3 2 5 3 2 4 2" xfId="33583"/>
    <cellStyle name="RowTitles-Detail 3 2 5 3 2 5" xfId="33584"/>
    <cellStyle name="RowTitles-Detail 3 2 5 3 3" xfId="33585"/>
    <cellStyle name="RowTitles-Detail 3 2 5 3 3 2" xfId="33586"/>
    <cellStyle name="RowTitles-Detail 3 2 5 3 3 2 2" xfId="33587"/>
    <cellStyle name="RowTitles-Detail 3 2 5 3 3 2 2 2" xfId="33588"/>
    <cellStyle name="RowTitles-Detail 3 2 5 3 3 2 3" xfId="33589"/>
    <cellStyle name="RowTitles-Detail 3 2 5 3 3 3" xfId="33590"/>
    <cellStyle name="RowTitles-Detail 3 2 5 3 3 3 2" xfId="33591"/>
    <cellStyle name="RowTitles-Detail 3 2 5 3 3 3 2 2" xfId="33592"/>
    <cellStyle name="RowTitles-Detail 3 2 5 3 3 4" xfId="33593"/>
    <cellStyle name="RowTitles-Detail 3 2 5 3 3 4 2" xfId="33594"/>
    <cellStyle name="RowTitles-Detail 3 2 5 3 3 5" xfId="33595"/>
    <cellStyle name="RowTitles-Detail 3 2 5 3 4" xfId="33596"/>
    <cellStyle name="RowTitles-Detail 3 2 5 3 4 2" xfId="33597"/>
    <cellStyle name="RowTitles-Detail 3 2 5 3 5" xfId="33598"/>
    <cellStyle name="RowTitles-Detail 3 2 5 3 5 2" xfId="33599"/>
    <cellStyle name="RowTitles-Detail 3 2 5 3 5 2 2" xfId="33600"/>
    <cellStyle name="RowTitles-Detail 3 2 5 3 6" xfId="33601"/>
    <cellStyle name="RowTitles-Detail 3 2 5 3 6 2" xfId="33602"/>
    <cellStyle name="RowTitles-Detail 3 2 5 3 7" xfId="33603"/>
    <cellStyle name="RowTitles-Detail 3 2 5 4" xfId="33604"/>
    <cellStyle name="RowTitles-Detail 3 2 5 4 2" xfId="33605"/>
    <cellStyle name="RowTitles-Detail 3 2 5 4 2 2" xfId="33606"/>
    <cellStyle name="RowTitles-Detail 3 2 5 4 2 2 2" xfId="33607"/>
    <cellStyle name="RowTitles-Detail 3 2 5 4 2 2 2 2" xfId="33608"/>
    <cellStyle name="RowTitles-Detail 3 2 5 4 2 2 3" xfId="33609"/>
    <cellStyle name="RowTitles-Detail 3 2 5 4 2 3" xfId="33610"/>
    <cellStyle name="RowTitles-Detail 3 2 5 4 2 3 2" xfId="33611"/>
    <cellStyle name="RowTitles-Detail 3 2 5 4 2 3 2 2" xfId="33612"/>
    <cellStyle name="RowTitles-Detail 3 2 5 4 2 4" xfId="33613"/>
    <cellStyle name="RowTitles-Detail 3 2 5 4 2 4 2" xfId="33614"/>
    <cellStyle name="RowTitles-Detail 3 2 5 4 2 5" xfId="33615"/>
    <cellStyle name="RowTitles-Detail 3 2 5 4 3" xfId="33616"/>
    <cellStyle name="RowTitles-Detail 3 2 5 4 3 2" xfId="33617"/>
    <cellStyle name="RowTitles-Detail 3 2 5 4 3 2 2" xfId="33618"/>
    <cellStyle name="RowTitles-Detail 3 2 5 4 3 2 2 2" xfId="33619"/>
    <cellStyle name="RowTitles-Detail 3 2 5 4 3 2 3" xfId="33620"/>
    <cellStyle name="RowTitles-Detail 3 2 5 4 3 3" xfId="33621"/>
    <cellStyle name="RowTitles-Detail 3 2 5 4 3 3 2" xfId="33622"/>
    <cellStyle name="RowTitles-Detail 3 2 5 4 3 3 2 2" xfId="33623"/>
    <cellStyle name="RowTitles-Detail 3 2 5 4 3 4" xfId="33624"/>
    <cellStyle name="RowTitles-Detail 3 2 5 4 3 4 2" xfId="33625"/>
    <cellStyle name="RowTitles-Detail 3 2 5 4 3 5" xfId="33626"/>
    <cellStyle name="RowTitles-Detail 3 2 5 4 4" xfId="33627"/>
    <cellStyle name="RowTitles-Detail 3 2 5 4 4 2" xfId="33628"/>
    <cellStyle name="RowTitles-Detail 3 2 5 4 5" xfId="33629"/>
    <cellStyle name="RowTitles-Detail 3 2 5 4 5 2" xfId="33630"/>
    <cellStyle name="RowTitles-Detail 3 2 5 4 5 2 2" xfId="33631"/>
    <cellStyle name="RowTitles-Detail 3 2 5 4 5 3" xfId="33632"/>
    <cellStyle name="RowTitles-Detail 3 2 5 4 6" xfId="33633"/>
    <cellStyle name="RowTitles-Detail 3 2 5 4 6 2" xfId="33634"/>
    <cellStyle name="RowTitles-Detail 3 2 5 4 6 2 2" xfId="33635"/>
    <cellStyle name="RowTitles-Detail 3 2 5 4 7" xfId="33636"/>
    <cellStyle name="RowTitles-Detail 3 2 5 4 7 2" xfId="33637"/>
    <cellStyle name="RowTitles-Detail 3 2 5 4 8" xfId="33638"/>
    <cellStyle name="RowTitles-Detail 3 2 5 5" xfId="33639"/>
    <cellStyle name="RowTitles-Detail 3 2 5 5 2" xfId="33640"/>
    <cellStyle name="RowTitles-Detail 3 2 5 5 2 2" xfId="33641"/>
    <cellStyle name="RowTitles-Detail 3 2 5 5 2 2 2" xfId="33642"/>
    <cellStyle name="RowTitles-Detail 3 2 5 5 2 2 2 2" xfId="33643"/>
    <cellStyle name="RowTitles-Detail 3 2 5 5 2 2 3" xfId="33644"/>
    <cellStyle name="RowTitles-Detail 3 2 5 5 2 3" xfId="33645"/>
    <cellStyle name="RowTitles-Detail 3 2 5 5 2 3 2" xfId="33646"/>
    <cellStyle name="RowTitles-Detail 3 2 5 5 2 3 2 2" xfId="33647"/>
    <cellStyle name="RowTitles-Detail 3 2 5 5 2 4" xfId="33648"/>
    <cellStyle name="RowTitles-Detail 3 2 5 5 2 4 2" xfId="33649"/>
    <cellStyle name="RowTitles-Detail 3 2 5 5 2 5" xfId="33650"/>
    <cellStyle name="RowTitles-Detail 3 2 5 5 3" xfId="33651"/>
    <cellStyle name="RowTitles-Detail 3 2 5 5 3 2" xfId="33652"/>
    <cellStyle name="RowTitles-Detail 3 2 5 5 3 2 2" xfId="33653"/>
    <cellStyle name="RowTitles-Detail 3 2 5 5 3 2 2 2" xfId="33654"/>
    <cellStyle name="RowTitles-Detail 3 2 5 5 3 2 3" xfId="33655"/>
    <cellStyle name="RowTitles-Detail 3 2 5 5 3 3" xfId="33656"/>
    <cellStyle name="RowTitles-Detail 3 2 5 5 3 3 2" xfId="33657"/>
    <cellStyle name="RowTitles-Detail 3 2 5 5 3 3 2 2" xfId="33658"/>
    <cellStyle name="RowTitles-Detail 3 2 5 5 3 4" xfId="33659"/>
    <cellStyle name="RowTitles-Detail 3 2 5 5 3 4 2" xfId="33660"/>
    <cellStyle name="RowTitles-Detail 3 2 5 5 3 5" xfId="33661"/>
    <cellStyle name="RowTitles-Detail 3 2 5 5 4" xfId="33662"/>
    <cellStyle name="RowTitles-Detail 3 2 5 5 4 2" xfId="33663"/>
    <cellStyle name="RowTitles-Detail 3 2 5 5 4 2 2" xfId="33664"/>
    <cellStyle name="RowTitles-Detail 3 2 5 5 4 3" xfId="33665"/>
    <cellStyle name="RowTitles-Detail 3 2 5 5 5" xfId="33666"/>
    <cellStyle name="RowTitles-Detail 3 2 5 5 5 2" xfId="33667"/>
    <cellStyle name="RowTitles-Detail 3 2 5 5 5 2 2" xfId="33668"/>
    <cellStyle name="RowTitles-Detail 3 2 5 5 6" xfId="33669"/>
    <cellStyle name="RowTitles-Detail 3 2 5 5 6 2" xfId="33670"/>
    <cellStyle name="RowTitles-Detail 3 2 5 5 7" xfId="33671"/>
    <cellStyle name="RowTitles-Detail 3 2 5 6" xfId="33672"/>
    <cellStyle name="RowTitles-Detail 3 2 5 6 2" xfId="33673"/>
    <cellStyle name="RowTitles-Detail 3 2 5 6 2 2" xfId="33674"/>
    <cellStyle name="RowTitles-Detail 3 2 5 6 2 2 2" xfId="33675"/>
    <cellStyle name="RowTitles-Detail 3 2 5 6 2 2 2 2" xfId="33676"/>
    <cellStyle name="RowTitles-Detail 3 2 5 6 2 2 3" xfId="33677"/>
    <cellStyle name="RowTitles-Detail 3 2 5 6 2 3" xfId="33678"/>
    <cellStyle name="RowTitles-Detail 3 2 5 6 2 3 2" xfId="33679"/>
    <cellStyle name="RowTitles-Detail 3 2 5 6 2 3 2 2" xfId="33680"/>
    <cellStyle name="RowTitles-Detail 3 2 5 6 2 4" xfId="33681"/>
    <cellStyle name="RowTitles-Detail 3 2 5 6 2 4 2" xfId="33682"/>
    <cellStyle name="RowTitles-Detail 3 2 5 6 2 5" xfId="33683"/>
    <cellStyle name="RowTitles-Detail 3 2 5 6 3" xfId="33684"/>
    <cellStyle name="RowTitles-Detail 3 2 5 6 3 2" xfId="33685"/>
    <cellStyle name="RowTitles-Detail 3 2 5 6 3 2 2" xfId="33686"/>
    <cellStyle name="RowTitles-Detail 3 2 5 6 3 2 2 2" xfId="33687"/>
    <cellStyle name="RowTitles-Detail 3 2 5 6 3 2 3" xfId="33688"/>
    <cellStyle name="RowTitles-Detail 3 2 5 6 3 3" xfId="33689"/>
    <cellStyle name="RowTitles-Detail 3 2 5 6 3 3 2" xfId="33690"/>
    <cellStyle name="RowTitles-Detail 3 2 5 6 3 3 2 2" xfId="33691"/>
    <cellStyle name="RowTitles-Detail 3 2 5 6 3 4" xfId="33692"/>
    <cellStyle name="RowTitles-Detail 3 2 5 6 3 4 2" xfId="33693"/>
    <cellStyle name="RowTitles-Detail 3 2 5 6 3 5" xfId="33694"/>
    <cellStyle name="RowTitles-Detail 3 2 5 6 4" xfId="33695"/>
    <cellStyle name="RowTitles-Detail 3 2 5 6 4 2" xfId="33696"/>
    <cellStyle name="RowTitles-Detail 3 2 5 6 4 2 2" xfId="33697"/>
    <cellStyle name="RowTitles-Detail 3 2 5 6 4 3" xfId="33698"/>
    <cellStyle name="RowTitles-Detail 3 2 5 6 5" xfId="33699"/>
    <cellStyle name="RowTitles-Detail 3 2 5 6 5 2" xfId="33700"/>
    <cellStyle name="RowTitles-Detail 3 2 5 6 5 2 2" xfId="33701"/>
    <cellStyle name="RowTitles-Detail 3 2 5 6 6" xfId="33702"/>
    <cellStyle name="RowTitles-Detail 3 2 5 6 6 2" xfId="33703"/>
    <cellStyle name="RowTitles-Detail 3 2 5 6 7" xfId="33704"/>
    <cellStyle name="RowTitles-Detail 3 2 5 7" xfId="33705"/>
    <cellStyle name="RowTitles-Detail 3 2 5 7 2" xfId="33706"/>
    <cellStyle name="RowTitles-Detail 3 2 5 7 2 2" xfId="33707"/>
    <cellStyle name="RowTitles-Detail 3 2 5 7 2 2 2" xfId="33708"/>
    <cellStyle name="RowTitles-Detail 3 2 5 7 2 3" xfId="33709"/>
    <cellStyle name="RowTitles-Detail 3 2 5 7 3" xfId="33710"/>
    <cellStyle name="RowTitles-Detail 3 2 5 7 3 2" xfId="33711"/>
    <cellStyle name="RowTitles-Detail 3 2 5 7 3 2 2" xfId="33712"/>
    <cellStyle name="RowTitles-Detail 3 2 5 7 4" xfId="33713"/>
    <cellStyle name="RowTitles-Detail 3 2 5 7 4 2" xfId="33714"/>
    <cellStyle name="RowTitles-Detail 3 2 5 7 5" xfId="33715"/>
    <cellStyle name="RowTitles-Detail 3 2 5 8" xfId="33716"/>
    <cellStyle name="RowTitles-Detail 3 2 5 8 2" xfId="33717"/>
    <cellStyle name="RowTitles-Detail 3 2 5 9" xfId="33718"/>
    <cellStyle name="RowTitles-Detail 3 2 5 9 2" xfId="33719"/>
    <cellStyle name="RowTitles-Detail 3 2 5 9 2 2" xfId="33720"/>
    <cellStyle name="RowTitles-Detail 3 2 5_STUD aligned by INSTIT" xfId="33721"/>
    <cellStyle name="RowTitles-Detail 3 2 6" xfId="33722"/>
    <cellStyle name="RowTitles-Detail 3 2 6 2" xfId="33723"/>
    <cellStyle name="RowTitles-Detail 3 2 6 2 2" xfId="33724"/>
    <cellStyle name="RowTitles-Detail 3 2 6 2 2 2" xfId="33725"/>
    <cellStyle name="RowTitles-Detail 3 2 6 2 2 2 2" xfId="33726"/>
    <cellStyle name="RowTitles-Detail 3 2 6 2 2 3" xfId="33727"/>
    <cellStyle name="RowTitles-Detail 3 2 6 2 3" xfId="33728"/>
    <cellStyle name="RowTitles-Detail 3 2 6 2 3 2" xfId="33729"/>
    <cellStyle name="RowTitles-Detail 3 2 6 2 3 2 2" xfId="33730"/>
    <cellStyle name="RowTitles-Detail 3 2 6 2 4" xfId="33731"/>
    <cellStyle name="RowTitles-Detail 3 2 6 2 4 2" xfId="33732"/>
    <cellStyle name="RowTitles-Detail 3 2 6 2 5" xfId="33733"/>
    <cellStyle name="RowTitles-Detail 3 2 6 3" xfId="33734"/>
    <cellStyle name="RowTitles-Detail 3 2 6 3 2" xfId="33735"/>
    <cellStyle name="RowTitles-Detail 3 2 6 3 2 2" xfId="33736"/>
    <cellStyle name="RowTitles-Detail 3 2 6 3 2 2 2" xfId="33737"/>
    <cellStyle name="RowTitles-Detail 3 2 6 3 2 3" xfId="33738"/>
    <cellStyle name="RowTitles-Detail 3 2 6 3 3" xfId="33739"/>
    <cellStyle name="RowTitles-Detail 3 2 6 3 3 2" xfId="33740"/>
    <cellStyle name="RowTitles-Detail 3 2 6 3 3 2 2" xfId="33741"/>
    <cellStyle name="RowTitles-Detail 3 2 6 3 4" xfId="33742"/>
    <cellStyle name="RowTitles-Detail 3 2 6 3 4 2" xfId="33743"/>
    <cellStyle name="RowTitles-Detail 3 2 6 3 5" xfId="33744"/>
    <cellStyle name="RowTitles-Detail 3 2 6 4" xfId="33745"/>
    <cellStyle name="RowTitles-Detail 3 2 6 4 2" xfId="33746"/>
    <cellStyle name="RowTitles-Detail 3 2 6 5" xfId="33747"/>
    <cellStyle name="RowTitles-Detail 3 2 6 5 2" xfId="33748"/>
    <cellStyle name="RowTitles-Detail 3 2 6 5 2 2" xfId="33749"/>
    <cellStyle name="RowTitles-Detail 3 2 6 5 3" xfId="33750"/>
    <cellStyle name="RowTitles-Detail 3 2 6 6" xfId="33751"/>
    <cellStyle name="RowTitles-Detail 3 2 6 6 2" xfId="33752"/>
    <cellStyle name="RowTitles-Detail 3 2 6 6 2 2" xfId="33753"/>
    <cellStyle name="RowTitles-Detail 3 2 7" xfId="33754"/>
    <cellStyle name="RowTitles-Detail 3 2 7 2" xfId="33755"/>
    <cellStyle name="RowTitles-Detail 3 2 7 2 2" xfId="33756"/>
    <cellStyle name="RowTitles-Detail 3 2 7 2 2 2" xfId="33757"/>
    <cellStyle name="RowTitles-Detail 3 2 7 2 2 2 2" xfId="33758"/>
    <cellStyle name="RowTitles-Detail 3 2 7 2 2 3" xfId="33759"/>
    <cellStyle name="RowTitles-Detail 3 2 7 2 3" xfId="33760"/>
    <cellStyle name="RowTitles-Detail 3 2 7 2 3 2" xfId="33761"/>
    <cellStyle name="RowTitles-Detail 3 2 7 2 3 2 2" xfId="33762"/>
    <cellStyle name="RowTitles-Detail 3 2 7 2 4" xfId="33763"/>
    <cellStyle name="RowTitles-Detail 3 2 7 2 4 2" xfId="33764"/>
    <cellStyle name="RowTitles-Detail 3 2 7 2 5" xfId="33765"/>
    <cellStyle name="RowTitles-Detail 3 2 7 3" xfId="33766"/>
    <cellStyle name="RowTitles-Detail 3 2 7 3 2" xfId="33767"/>
    <cellStyle name="RowTitles-Detail 3 2 7 3 2 2" xfId="33768"/>
    <cellStyle name="RowTitles-Detail 3 2 7 3 2 2 2" xfId="33769"/>
    <cellStyle name="RowTitles-Detail 3 2 7 3 2 3" xfId="33770"/>
    <cellStyle name="RowTitles-Detail 3 2 7 3 3" xfId="33771"/>
    <cellStyle name="RowTitles-Detail 3 2 7 3 3 2" xfId="33772"/>
    <cellStyle name="RowTitles-Detail 3 2 7 3 3 2 2" xfId="33773"/>
    <cellStyle name="RowTitles-Detail 3 2 7 3 4" xfId="33774"/>
    <cellStyle name="RowTitles-Detail 3 2 7 3 4 2" xfId="33775"/>
    <cellStyle name="RowTitles-Detail 3 2 7 3 5" xfId="33776"/>
    <cellStyle name="RowTitles-Detail 3 2 7 4" xfId="33777"/>
    <cellStyle name="RowTitles-Detail 3 2 7 4 2" xfId="33778"/>
    <cellStyle name="RowTitles-Detail 3 2 7 5" xfId="33779"/>
    <cellStyle name="RowTitles-Detail 3 2 7 5 2" xfId="33780"/>
    <cellStyle name="RowTitles-Detail 3 2 7 5 2 2" xfId="33781"/>
    <cellStyle name="RowTitles-Detail 3 2 7 6" xfId="33782"/>
    <cellStyle name="RowTitles-Detail 3 2 7 6 2" xfId="33783"/>
    <cellStyle name="RowTitles-Detail 3 2 7 7" xfId="33784"/>
    <cellStyle name="RowTitles-Detail 3 2 8" xfId="33785"/>
    <cellStyle name="RowTitles-Detail 3 2 8 2" xfId="33786"/>
    <cellStyle name="RowTitles-Detail 3 2 8 2 2" xfId="33787"/>
    <cellStyle name="RowTitles-Detail 3 2 8 2 2 2" xfId="33788"/>
    <cellStyle name="RowTitles-Detail 3 2 8 2 2 2 2" xfId="33789"/>
    <cellStyle name="RowTitles-Detail 3 2 8 2 2 3" xfId="33790"/>
    <cellStyle name="RowTitles-Detail 3 2 8 2 3" xfId="33791"/>
    <cellStyle name="RowTitles-Detail 3 2 8 2 3 2" xfId="33792"/>
    <cellStyle name="RowTitles-Detail 3 2 8 2 3 2 2" xfId="33793"/>
    <cellStyle name="RowTitles-Detail 3 2 8 2 4" xfId="33794"/>
    <cellStyle name="RowTitles-Detail 3 2 8 2 4 2" xfId="33795"/>
    <cellStyle name="RowTitles-Detail 3 2 8 2 5" xfId="33796"/>
    <cellStyle name="RowTitles-Detail 3 2 8 3" xfId="33797"/>
    <cellStyle name="RowTitles-Detail 3 2 8 3 2" xfId="33798"/>
    <cellStyle name="RowTitles-Detail 3 2 8 3 2 2" xfId="33799"/>
    <cellStyle name="RowTitles-Detail 3 2 8 3 2 2 2" xfId="33800"/>
    <cellStyle name="RowTitles-Detail 3 2 8 3 2 3" xfId="33801"/>
    <cellStyle name="RowTitles-Detail 3 2 8 3 3" xfId="33802"/>
    <cellStyle name="RowTitles-Detail 3 2 8 3 3 2" xfId="33803"/>
    <cellStyle name="RowTitles-Detail 3 2 8 3 3 2 2" xfId="33804"/>
    <cellStyle name="RowTitles-Detail 3 2 8 3 4" xfId="33805"/>
    <cellStyle name="RowTitles-Detail 3 2 8 3 4 2" xfId="33806"/>
    <cellStyle name="RowTitles-Detail 3 2 8 3 5" xfId="33807"/>
    <cellStyle name="RowTitles-Detail 3 2 8 4" xfId="33808"/>
    <cellStyle name="RowTitles-Detail 3 2 8 4 2" xfId="33809"/>
    <cellStyle name="RowTitles-Detail 3 2 8 5" xfId="33810"/>
    <cellStyle name="RowTitles-Detail 3 2 8 5 2" xfId="33811"/>
    <cellStyle name="RowTitles-Detail 3 2 8 5 2 2" xfId="33812"/>
    <cellStyle name="RowTitles-Detail 3 2 8 5 3" xfId="33813"/>
    <cellStyle name="RowTitles-Detail 3 2 8 6" xfId="33814"/>
    <cellStyle name="RowTitles-Detail 3 2 8 6 2" xfId="33815"/>
    <cellStyle name="RowTitles-Detail 3 2 8 6 2 2" xfId="33816"/>
    <cellStyle name="RowTitles-Detail 3 2 8 7" xfId="33817"/>
    <cellStyle name="RowTitles-Detail 3 2 8 7 2" xfId="33818"/>
    <cellStyle name="RowTitles-Detail 3 2 8 8" xfId="33819"/>
    <cellStyle name="RowTitles-Detail 3 2 9" xfId="33820"/>
    <cellStyle name="RowTitles-Detail 3 2 9 2" xfId="33821"/>
    <cellStyle name="RowTitles-Detail 3 2 9 2 2" xfId="33822"/>
    <cellStyle name="RowTitles-Detail 3 2 9 2 2 2" xfId="33823"/>
    <cellStyle name="RowTitles-Detail 3 2 9 2 2 2 2" xfId="33824"/>
    <cellStyle name="RowTitles-Detail 3 2 9 2 2 3" xfId="33825"/>
    <cellStyle name="RowTitles-Detail 3 2 9 2 3" xfId="33826"/>
    <cellStyle name="RowTitles-Detail 3 2 9 2 3 2" xfId="33827"/>
    <cellStyle name="RowTitles-Detail 3 2 9 2 3 2 2" xfId="33828"/>
    <cellStyle name="RowTitles-Detail 3 2 9 2 4" xfId="33829"/>
    <cellStyle name="RowTitles-Detail 3 2 9 2 4 2" xfId="33830"/>
    <cellStyle name="RowTitles-Detail 3 2 9 2 5" xfId="33831"/>
    <cellStyle name="RowTitles-Detail 3 2 9 3" xfId="33832"/>
    <cellStyle name="RowTitles-Detail 3 2 9 3 2" xfId="33833"/>
    <cellStyle name="RowTitles-Detail 3 2 9 3 2 2" xfId="33834"/>
    <cellStyle name="RowTitles-Detail 3 2 9 3 2 2 2" xfId="33835"/>
    <cellStyle name="RowTitles-Detail 3 2 9 3 2 3" xfId="33836"/>
    <cellStyle name="RowTitles-Detail 3 2 9 3 3" xfId="33837"/>
    <cellStyle name="RowTitles-Detail 3 2 9 3 3 2" xfId="33838"/>
    <cellStyle name="RowTitles-Detail 3 2 9 3 3 2 2" xfId="33839"/>
    <cellStyle name="RowTitles-Detail 3 2 9 3 4" xfId="33840"/>
    <cellStyle name="RowTitles-Detail 3 2 9 3 4 2" xfId="33841"/>
    <cellStyle name="RowTitles-Detail 3 2 9 3 5" xfId="33842"/>
    <cellStyle name="RowTitles-Detail 3 2 9 4" xfId="33843"/>
    <cellStyle name="RowTitles-Detail 3 2 9 4 2" xfId="33844"/>
    <cellStyle name="RowTitles-Detail 3 2 9 4 2 2" xfId="33845"/>
    <cellStyle name="RowTitles-Detail 3 2 9 4 3" xfId="33846"/>
    <cellStyle name="RowTitles-Detail 3 2 9 5" xfId="33847"/>
    <cellStyle name="RowTitles-Detail 3 2 9 5 2" xfId="33848"/>
    <cellStyle name="RowTitles-Detail 3 2 9 5 2 2" xfId="33849"/>
    <cellStyle name="RowTitles-Detail 3 2 9 6" xfId="33850"/>
    <cellStyle name="RowTitles-Detail 3 2 9 6 2" xfId="33851"/>
    <cellStyle name="RowTitles-Detail 3 2 9 7" xfId="33852"/>
    <cellStyle name="RowTitles-Detail 3 2_STUD aligned by INSTIT" xfId="33853"/>
    <cellStyle name="RowTitles-Detail 3 3" xfId="33854"/>
    <cellStyle name="RowTitles-Detail 3 3 10" xfId="33855"/>
    <cellStyle name="RowTitles-Detail 3 3 10 2" xfId="33856"/>
    <cellStyle name="RowTitles-Detail 3 3 10 2 2" xfId="33857"/>
    <cellStyle name="RowTitles-Detail 3 3 10 2 2 2" xfId="33858"/>
    <cellStyle name="RowTitles-Detail 3 3 10 2 3" xfId="33859"/>
    <cellStyle name="RowTitles-Detail 3 3 10 3" xfId="33860"/>
    <cellStyle name="RowTitles-Detail 3 3 10 3 2" xfId="33861"/>
    <cellStyle name="RowTitles-Detail 3 3 10 3 2 2" xfId="33862"/>
    <cellStyle name="RowTitles-Detail 3 3 10 4" xfId="33863"/>
    <cellStyle name="RowTitles-Detail 3 3 10 4 2" xfId="33864"/>
    <cellStyle name="RowTitles-Detail 3 3 10 5" xfId="33865"/>
    <cellStyle name="RowTitles-Detail 3 3 11" xfId="33866"/>
    <cellStyle name="RowTitles-Detail 3 3 11 2" xfId="33867"/>
    <cellStyle name="RowTitles-Detail 3 3 12" xfId="33868"/>
    <cellStyle name="RowTitles-Detail 3 3 12 2" xfId="33869"/>
    <cellStyle name="RowTitles-Detail 3 3 12 2 2" xfId="33870"/>
    <cellStyle name="RowTitles-Detail 3 3 2" xfId="33871"/>
    <cellStyle name="RowTitles-Detail 3 3 2 2" xfId="33872"/>
    <cellStyle name="RowTitles-Detail 3 3 2 2 2" xfId="33873"/>
    <cellStyle name="RowTitles-Detail 3 3 2 2 2 2" xfId="33874"/>
    <cellStyle name="RowTitles-Detail 3 3 2 2 2 2 2" xfId="33875"/>
    <cellStyle name="RowTitles-Detail 3 3 2 2 2 2 2 2" xfId="33876"/>
    <cellStyle name="RowTitles-Detail 3 3 2 2 2 2 3" xfId="33877"/>
    <cellStyle name="RowTitles-Detail 3 3 2 2 2 3" xfId="33878"/>
    <cellStyle name="RowTitles-Detail 3 3 2 2 2 3 2" xfId="33879"/>
    <cellStyle name="RowTitles-Detail 3 3 2 2 2 3 2 2" xfId="33880"/>
    <cellStyle name="RowTitles-Detail 3 3 2 2 2 4" xfId="33881"/>
    <cellStyle name="RowTitles-Detail 3 3 2 2 2 4 2" xfId="33882"/>
    <cellStyle name="RowTitles-Detail 3 3 2 2 2 5" xfId="33883"/>
    <cellStyle name="RowTitles-Detail 3 3 2 2 3" xfId="33884"/>
    <cellStyle name="RowTitles-Detail 3 3 2 2 3 2" xfId="33885"/>
    <cellStyle name="RowTitles-Detail 3 3 2 2 3 2 2" xfId="33886"/>
    <cellStyle name="RowTitles-Detail 3 3 2 2 3 2 2 2" xfId="33887"/>
    <cellStyle name="RowTitles-Detail 3 3 2 2 3 2 3" xfId="33888"/>
    <cellStyle name="RowTitles-Detail 3 3 2 2 3 3" xfId="33889"/>
    <cellStyle name="RowTitles-Detail 3 3 2 2 3 3 2" xfId="33890"/>
    <cellStyle name="RowTitles-Detail 3 3 2 2 3 3 2 2" xfId="33891"/>
    <cellStyle name="RowTitles-Detail 3 3 2 2 3 4" xfId="33892"/>
    <cellStyle name="RowTitles-Detail 3 3 2 2 3 4 2" xfId="33893"/>
    <cellStyle name="RowTitles-Detail 3 3 2 2 3 5" xfId="33894"/>
    <cellStyle name="RowTitles-Detail 3 3 2 2 4" xfId="33895"/>
    <cellStyle name="RowTitles-Detail 3 3 2 2 4 2" xfId="33896"/>
    <cellStyle name="RowTitles-Detail 3 3 2 2 5" xfId="33897"/>
    <cellStyle name="RowTitles-Detail 3 3 2 2 5 2" xfId="33898"/>
    <cellStyle name="RowTitles-Detail 3 3 2 2 5 2 2" xfId="33899"/>
    <cellStyle name="RowTitles-Detail 3 3 2 3" xfId="33900"/>
    <cellStyle name="RowTitles-Detail 3 3 2 3 2" xfId="33901"/>
    <cellStyle name="RowTitles-Detail 3 3 2 3 2 2" xfId="33902"/>
    <cellStyle name="RowTitles-Detail 3 3 2 3 2 2 2" xfId="33903"/>
    <cellStyle name="RowTitles-Detail 3 3 2 3 2 2 2 2" xfId="33904"/>
    <cellStyle name="RowTitles-Detail 3 3 2 3 2 2 3" xfId="33905"/>
    <cellStyle name="RowTitles-Detail 3 3 2 3 2 3" xfId="33906"/>
    <cellStyle name="RowTitles-Detail 3 3 2 3 2 3 2" xfId="33907"/>
    <cellStyle name="RowTitles-Detail 3 3 2 3 2 3 2 2" xfId="33908"/>
    <cellStyle name="RowTitles-Detail 3 3 2 3 2 4" xfId="33909"/>
    <cellStyle name="RowTitles-Detail 3 3 2 3 2 4 2" xfId="33910"/>
    <cellStyle name="RowTitles-Detail 3 3 2 3 2 5" xfId="33911"/>
    <cellStyle name="RowTitles-Detail 3 3 2 3 3" xfId="33912"/>
    <cellStyle name="RowTitles-Detail 3 3 2 3 3 2" xfId="33913"/>
    <cellStyle name="RowTitles-Detail 3 3 2 3 3 2 2" xfId="33914"/>
    <cellStyle name="RowTitles-Detail 3 3 2 3 3 2 2 2" xfId="33915"/>
    <cellStyle name="RowTitles-Detail 3 3 2 3 3 2 3" xfId="33916"/>
    <cellStyle name="RowTitles-Detail 3 3 2 3 3 3" xfId="33917"/>
    <cellStyle name="RowTitles-Detail 3 3 2 3 3 3 2" xfId="33918"/>
    <cellStyle name="RowTitles-Detail 3 3 2 3 3 3 2 2" xfId="33919"/>
    <cellStyle name="RowTitles-Detail 3 3 2 3 3 4" xfId="33920"/>
    <cellStyle name="RowTitles-Detail 3 3 2 3 3 4 2" xfId="33921"/>
    <cellStyle name="RowTitles-Detail 3 3 2 3 3 5" xfId="33922"/>
    <cellStyle name="RowTitles-Detail 3 3 2 3 4" xfId="33923"/>
    <cellStyle name="RowTitles-Detail 3 3 2 3 4 2" xfId="33924"/>
    <cellStyle name="RowTitles-Detail 3 3 2 3 5" xfId="33925"/>
    <cellStyle name="RowTitles-Detail 3 3 2 3 5 2" xfId="33926"/>
    <cellStyle name="RowTitles-Detail 3 3 2 3 5 2 2" xfId="33927"/>
    <cellStyle name="RowTitles-Detail 3 3 2 3 5 3" xfId="33928"/>
    <cellStyle name="RowTitles-Detail 3 3 2 3 6" xfId="33929"/>
    <cellStyle name="RowTitles-Detail 3 3 2 3 6 2" xfId="33930"/>
    <cellStyle name="RowTitles-Detail 3 3 2 3 6 2 2" xfId="33931"/>
    <cellStyle name="RowTitles-Detail 3 3 2 3 7" xfId="33932"/>
    <cellStyle name="RowTitles-Detail 3 3 2 3 7 2" xfId="33933"/>
    <cellStyle name="RowTitles-Detail 3 3 2 3 8" xfId="33934"/>
    <cellStyle name="RowTitles-Detail 3 3 2 4" xfId="33935"/>
    <cellStyle name="RowTitles-Detail 3 3 2 4 2" xfId="33936"/>
    <cellStyle name="RowTitles-Detail 3 3 2 4 2 2" xfId="33937"/>
    <cellStyle name="RowTitles-Detail 3 3 2 4 2 2 2" xfId="33938"/>
    <cellStyle name="RowTitles-Detail 3 3 2 4 2 2 2 2" xfId="33939"/>
    <cellStyle name="RowTitles-Detail 3 3 2 4 2 2 3" xfId="33940"/>
    <cellStyle name="RowTitles-Detail 3 3 2 4 2 3" xfId="33941"/>
    <cellStyle name="RowTitles-Detail 3 3 2 4 2 3 2" xfId="33942"/>
    <cellStyle name="RowTitles-Detail 3 3 2 4 2 3 2 2" xfId="33943"/>
    <cellStyle name="RowTitles-Detail 3 3 2 4 2 4" xfId="33944"/>
    <cellStyle name="RowTitles-Detail 3 3 2 4 2 4 2" xfId="33945"/>
    <cellStyle name="RowTitles-Detail 3 3 2 4 2 5" xfId="33946"/>
    <cellStyle name="RowTitles-Detail 3 3 2 4 3" xfId="33947"/>
    <cellStyle name="RowTitles-Detail 3 3 2 4 3 2" xfId="33948"/>
    <cellStyle name="RowTitles-Detail 3 3 2 4 3 2 2" xfId="33949"/>
    <cellStyle name="RowTitles-Detail 3 3 2 4 3 2 2 2" xfId="33950"/>
    <cellStyle name="RowTitles-Detail 3 3 2 4 3 2 3" xfId="33951"/>
    <cellStyle name="RowTitles-Detail 3 3 2 4 3 3" xfId="33952"/>
    <cellStyle name="RowTitles-Detail 3 3 2 4 3 3 2" xfId="33953"/>
    <cellStyle name="RowTitles-Detail 3 3 2 4 3 3 2 2" xfId="33954"/>
    <cellStyle name="RowTitles-Detail 3 3 2 4 3 4" xfId="33955"/>
    <cellStyle name="RowTitles-Detail 3 3 2 4 3 4 2" xfId="33956"/>
    <cellStyle name="RowTitles-Detail 3 3 2 4 3 5" xfId="33957"/>
    <cellStyle name="RowTitles-Detail 3 3 2 4 4" xfId="33958"/>
    <cellStyle name="RowTitles-Detail 3 3 2 4 4 2" xfId="33959"/>
    <cellStyle name="RowTitles-Detail 3 3 2 4 4 2 2" xfId="33960"/>
    <cellStyle name="RowTitles-Detail 3 3 2 4 4 3" xfId="33961"/>
    <cellStyle name="RowTitles-Detail 3 3 2 4 5" xfId="33962"/>
    <cellStyle name="RowTitles-Detail 3 3 2 4 5 2" xfId="33963"/>
    <cellStyle name="RowTitles-Detail 3 3 2 4 5 2 2" xfId="33964"/>
    <cellStyle name="RowTitles-Detail 3 3 2 4 6" xfId="33965"/>
    <cellStyle name="RowTitles-Detail 3 3 2 4 6 2" xfId="33966"/>
    <cellStyle name="RowTitles-Detail 3 3 2 4 7" xfId="33967"/>
    <cellStyle name="RowTitles-Detail 3 3 2 5" xfId="33968"/>
    <cellStyle name="RowTitles-Detail 3 3 2 5 2" xfId="33969"/>
    <cellStyle name="RowTitles-Detail 3 3 2 5 2 2" xfId="33970"/>
    <cellStyle name="RowTitles-Detail 3 3 2 5 2 2 2" xfId="33971"/>
    <cellStyle name="RowTitles-Detail 3 3 2 5 2 2 2 2" xfId="33972"/>
    <cellStyle name="RowTitles-Detail 3 3 2 5 2 2 3" xfId="33973"/>
    <cellStyle name="RowTitles-Detail 3 3 2 5 2 3" xfId="33974"/>
    <cellStyle name="RowTitles-Detail 3 3 2 5 2 3 2" xfId="33975"/>
    <cellStyle name="RowTitles-Detail 3 3 2 5 2 3 2 2" xfId="33976"/>
    <cellStyle name="RowTitles-Detail 3 3 2 5 2 4" xfId="33977"/>
    <cellStyle name="RowTitles-Detail 3 3 2 5 2 4 2" xfId="33978"/>
    <cellStyle name="RowTitles-Detail 3 3 2 5 2 5" xfId="33979"/>
    <cellStyle name="RowTitles-Detail 3 3 2 5 3" xfId="33980"/>
    <cellStyle name="RowTitles-Detail 3 3 2 5 3 2" xfId="33981"/>
    <cellStyle name="RowTitles-Detail 3 3 2 5 3 2 2" xfId="33982"/>
    <cellStyle name="RowTitles-Detail 3 3 2 5 3 2 2 2" xfId="33983"/>
    <cellStyle name="RowTitles-Detail 3 3 2 5 3 2 3" xfId="33984"/>
    <cellStyle name="RowTitles-Detail 3 3 2 5 3 3" xfId="33985"/>
    <cellStyle name="RowTitles-Detail 3 3 2 5 3 3 2" xfId="33986"/>
    <cellStyle name="RowTitles-Detail 3 3 2 5 3 3 2 2" xfId="33987"/>
    <cellStyle name="RowTitles-Detail 3 3 2 5 3 4" xfId="33988"/>
    <cellStyle name="RowTitles-Detail 3 3 2 5 3 4 2" xfId="33989"/>
    <cellStyle name="RowTitles-Detail 3 3 2 5 3 5" xfId="33990"/>
    <cellStyle name="RowTitles-Detail 3 3 2 5 4" xfId="33991"/>
    <cellStyle name="RowTitles-Detail 3 3 2 5 4 2" xfId="33992"/>
    <cellStyle name="RowTitles-Detail 3 3 2 5 4 2 2" xfId="33993"/>
    <cellStyle name="RowTitles-Detail 3 3 2 5 4 3" xfId="33994"/>
    <cellStyle name="RowTitles-Detail 3 3 2 5 5" xfId="33995"/>
    <cellStyle name="RowTitles-Detail 3 3 2 5 5 2" xfId="33996"/>
    <cellStyle name="RowTitles-Detail 3 3 2 5 5 2 2" xfId="33997"/>
    <cellStyle name="RowTitles-Detail 3 3 2 5 6" xfId="33998"/>
    <cellStyle name="RowTitles-Detail 3 3 2 5 6 2" xfId="33999"/>
    <cellStyle name="RowTitles-Detail 3 3 2 5 7" xfId="34000"/>
    <cellStyle name="RowTitles-Detail 3 3 2 6" xfId="34001"/>
    <cellStyle name="RowTitles-Detail 3 3 2 6 2" xfId="34002"/>
    <cellStyle name="RowTitles-Detail 3 3 2 6 2 2" xfId="34003"/>
    <cellStyle name="RowTitles-Detail 3 3 2 6 2 2 2" xfId="34004"/>
    <cellStyle name="RowTitles-Detail 3 3 2 6 2 2 2 2" xfId="34005"/>
    <cellStyle name="RowTitles-Detail 3 3 2 6 2 2 3" xfId="34006"/>
    <cellStyle name="RowTitles-Detail 3 3 2 6 2 3" xfId="34007"/>
    <cellStyle name="RowTitles-Detail 3 3 2 6 2 3 2" xfId="34008"/>
    <cellStyle name="RowTitles-Detail 3 3 2 6 2 3 2 2" xfId="34009"/>
    <cellStyle name="RowTitles-Detail 3 3 2 6 2 4" xfId="34010"/>
    <cellStyle name="RowTitles-Detail 3 3 2 6 2 4 2" xfId="34011"/>
    <cellStyle name="RowTitles-Detail 3 3 2 6 2 5" xfId="34012"/>
    <cellStyle name="RowTitles-Detail 3 3 2 6 3" xfId="34013"/>
    <cellStyle name="RowTitles-Detail 3 3 2 6 3 2" xfId="34014"/>
    <cellStyle name="RowTitles-Detail 3 3 2 6 3 2 2" xfId="34015"/>
    <cellStyle name="RowTitles-Detail 3 3 2 6 3 2 2 2" xfId="34016"/>
    <cellStyle name="RowTitles-Detail 3 3 2 6 3 2 3" xfId="34017"/>
    <cellStyle name="RowTitles-Detail 3 3 2 6 3 3" xfId="34018"/>
    <cellStyle name="RowTitles-Detail 3 3 2 6 3 3 2" xfId="34019"/>
    <cellStyle name="RowTitles-Detail 3 3 2 6 3 3 2 2" xfId="34020"/>
    <cellStyle name="RowTitles-Detail 3 3 2 6 3 4" xfId="34021"/>
    <cellStyle name="RowTitles-Detail 3 3 2 6 3 4 2" xfId="34022"/>
    <cellStyle name="RowTitles-Detail 3 3 2 6 3 5" xfId="34023"/>
    <cellStyle name="RowTitles-Detail 3 3 2 6 4" xfId="34024"/>
    <cellStyle name="RowTitles-Detail 3 3 2 6 4 2" xfId="34025"/>
    <cellStyle name="RowTitles-Detail 3 3 2 6 4 2 2" xfId="34026"/>
    <cellStyle name="RowTitles-Detail 3 3 2 6 4 3" xfId="34027"/>
    <cellStyle name="RowTitles-Detail 3 3 2 6 5" xfId="34028"/>
    <cellStyle name="RowTitles-Detail 3 3 2 6 5 2" xfId="34029"/>
    <cellStyle name="RowTitles-Detail 3 3 2 6 5 2 2" xfId="34030"/>
    <cellStyle name="RowTitles-Detail 3 3 2 6 6" xfId="34031"/>
    <cellStyle name="RowTitles-Detail 3 3 2 6 6 2" xfId="34032"/>
    <cellStyle name="RowTitles-Detail 3 3 2 6 7" xfId="34033"/>
    <cellStyle name="RowTitles-Detail 3 3 2 7" xfId="34034"/>
    <cellStyle name="RowTitles-Detail 3 3 2 7 2" xfId="34035"/>
    <cellStyle name="RowTitles-Detail 3 3 2 7 2 2" xfId="34036"/>
    <cellStyle name="RowTitles-Detail 3 3 2 7 2 2 2" xfId="34037"/>
    <cellStyle name="RowTitles-Detail 3 3 2 7 2 3" xfId="34038"/>
    <cellStyle name="RowTitles-Detail 3 3 2 7 3" xfId="34039"/>
    <cellStyle name="RowTitles-Detail 3 3 2 7 3 2" xfId="34040"/>
    <cellStyle name="RowTitles-Detail 3 3 2 7 3 2 2" xfId="34041"/>
    <cellStyle name="RowTitles-Detail 3 3 2 7 4" xfId="34042"/>
    <cellStyle name="RowTitles-Detail 3 3 2 7 4 2" xfId="34043"/>
    <cellStyle name="RowTitles-Detail 3 3 2 7 5" xfId="34044"/>
    <cellStyle name="RowTitles-Detail 3 3 2 8" xfId="34045"/>
    <cellStyle name="RowTitles-Detail 3 3 2 8 2" xfId="34046"/>
    <cellStyle name="RowTitles-Detail 3 3 2 9" xfId="34047"/>
    <cellStyle name="RowTitles-Detail 3 3 2 9 2" xfId="34048"/>
    <cellStyle name="RowTitles-Detail 3 3 2 9 2 2" xfId="34049"/>
    <cellStyle name="RowTitles-Detail 3 3 2_STUD aligned by INSTIT" xfId="34050"/>
    <cellStyle name="RowTitles-Detail 3 3 3" xfId="34051"/>
    <cellStyle name="RowTitles-Detail 3 3 3 2" xfId="34052"/>
    <cellStyle name="RowTitles-Detail 3 3 3 2 2" xfId="34053"/>
    <cellStyle name="RowTitles-Detail 3 3 3 2 2 2" xfId="34054"/>
    <cellStyle name="RowTitles-Detail 3 3 3 2 2 2 2" xfId="34055"/>
    <cellStyle name="RowTitles-Detail 3 3 3 2 2 2 2 2" xfId="34056"/>
    <cellStyle name="RowTitles-Detail 3 3 3 2 2 2 3" xfId="34057"/>
    <cellStyle name="RowTitles-Detail 3 3 3 2 2 3" xfId="34058"/>
    <cellStyle name="RowTitles-Detail 3 3 3 2 2 3 2" xfId="34059"/>
    <cellStyle name="RowTitles-Detail 3 3 3 2 2 3 2 2" xfId="34060"/>
    <cellStyle name="RowTitles-Detail 3 3 3 2 2 4" xfId="34061"/>
    <cellStyle name="RowTitles-Detail 3 3 3 2 2 4 2" xfId="34062"/>
    <cellStyle name="RowTitles-Detail 3 3 3 2 2 5" xfId="34063"/>
    <cellStyle name="RowTitles-Detail 3 3 3 2 3" xfId="34064"/>
    <cellStyle name="RowTitles-Detail 3 3 3 2 3 2" xfId="34065"/>
    <cellStyle name="RowTitles-Detail 3 3 3 2 3 2 2" xfId="34066"/>
    <cellStyle name="RowTitles-Detail 3 3 3 2 3 2 2 2" xfId="34067"/>
    <cellStyle name="RowTitles-Detail 3 3 3 2 3 2 3" xfId="34068"/>
    <cellStyle name="RowTitles-Detail 3 3 3 2 3 3" xfId="34069"/>
    <cellStyle name="RowTitles-Detail 3 3 3 2 3 3 2" xfId="34070"/>
    <cellStyle name="RowTitles-Detail 3 3 3 2 3 3 2 2" xfId="34071"/>
    <cellStyle name="RowTitles-Detail 3 3 3 2 3 4" xfId="34072"/>
    <cellStyle name="RowTitles-Detail 3 3 3 2 3 4 2" xfId="34073"/>
    <cellStyle name="RowTitles-Detail 3 3 3 2 3 5" xfId="34074"/>
    <cellStyle name="RowTitles-Detail 3 3 3 2 4" xfId="34075"/>
    <cellStyle name="RowTitles-Detail 3 3 3 2 4 2" xfId="34076"/>
    <cellStyle name="RowTitles-Detail 3 3 3 2 5" xfId="34077"/>
    <cellStyle name="RowTitles-Detail 3 3 3 2 5 2" xfId="34078"/>
    <cellStyle name="RowTitles-Detail 3 3 3 2 5 2 2" xfId="34079"/>
    <cellStyle name="RowTitles-Detail 3 3 3 2 5 3" xfId="34080"/>
    <cellStyle name="RowTitles-Detail 3 3 3 2 6" xfId="34081"/>
    <cellStyle name="RowTitles-Detail 3 3 3 2 6 2" xfId="34082"/>
    <cellStyle name="RowTitles-Detail 3 3 3 2 6 2 2" xfId="34083"/>
    <cellStyle name="RowTitles-Detail 3 3 3 2 7" xfId="34084"/>
    <cellStyle name="RowTitles-Detail 3 3 3 2 7 2" xfId="34085"/>
    <cellStyle name="RowTitles-Detail 3 3 3 2 8" xfId="34086"/>
    <cellStyle name="RowTitles-Detail 3 3 3 3" xfId="34087"/>
    <cellStyle name="RowTitles-Detail 3 3 3 3 2" xfId="34088"/>
    <cellStyle name="RowTitles-Detail 3 3 3 3 2 2" xfId="34089"/>
    <cellStyle name="RowTitles-Detail 3 3 3 3 2 2 2" xfId="34090"/>
    <cellStyle name="RowTitles-Detail 3 3 3 3 2 2 2 2" xfId="34091"/>
    <cellStyle name="RowTitles-Detail 3 3 3 3 2 2 3" xfId="34092"/>
    <cellStyle name="RowTitles-Detail 3 3 3 3 2 3" xfId="34093"/>
    <cellStyle name="RowTitles-Detail 3 3 3 3 2 3 2" xfId="34094"/>
    <cellStyle name="RowTitles-Detail 3 3 3 3 2 3 2 2" xfId="34095"/>
    <cellStyle name="RowTitles-Detail 3 3 3 3 2 4" xfId="34096"/>
    <cellStyle name="RowTitles-Detail 3 3 3 3 2 4 2" xfId="34097"/>
    <cellStyle name="RowTitles-Detail 3 3 3 3 2 5" xfId="34098"/>
    <cellStyle name="RowTitles-Detail 3 3 3 3 3" xfId="34099"/>
    <cellStyle name="RowTitles-Detail 3 3 3 3 3 2" xfId="34100"/>
    <cellStyle name="RowTitles-Detail 3 3 3 3 3 2 2" xfId="34101"/>
    <cellStyle name="RowTitles-Detail 3 3 3 3 3 2 2 2" xfId="34102"/>
    <cellStyle name="RowTitles-Detail 3 3 3 3 3 2 3" xfId="34103"/>
    <cellStyle name="RowTitles-Detail 3 3 3 3 3 3" xfId="34104"/>
    <cellStyle name="RowTitles-Detail 3 3 3 3 3 3 2" xfId="34105"/>
    <cellStyle name="RowTitles-Detail 3 3 3 3 3 3 2 2" xfId="34106"/>
    <cellStyle name="RowTitles-Detail 3 3 3 3 3 4" xfId="34107"/>
    <cellStyle name="RowTitles-Detail 3 3 3 3 3 4 2" xfId="34108"/>
    <cellStyle name="RowTitles-Detail 3 3 3 3 3 5" xfId="34109"/>
    <cellStyle name="RowTitles-Detail 3 3 3 3 4" xfId="34110"/>
    <cellStyle name="RowTitles-Detail 3 3 3 3 4 2" xfId="34111"/>
    <cellStyle name="RowTitles-Detail 3 3 3 3 5" xfId="34112"/>
    <cellStyle name="RowTitles-Detail 3 3 3 3 5 2" xfId="34113"/>
    <cellStyle name="RowTitles-Detail 3 3 3 3 5 2 2" xfId="34114"/>
    <cellStyle name="RowTitles-Detail 3 3 3 4" xfId="34115"/>
    <cellStyle name="RowTitles-Detail 3 3 3 4 2" xfId="34116"/>
    <cellStyle name="RowTitles-Detail 3 3 3 4 2 2" xfId="34117"/>
    <cellStyle name="RowTitles-Detail 3 3 3 4 2 2 2" xfId="34118"/>
    <cellStyle name="RowTitles-Detail 3 3 3 4 2 2 2 2" xfId="34119"/>
    <cellStyle name="RowTitles-Detail 3 3 3 4 2 2 3" xfId="34120"/>
    <cellStyle name="RowTitles-Detail 3 3 3 4 2 3" xfId="34121"/>
    <cellStyle name="RowTitles-Detail 3 3 3 4 2 3 2" xfId="34122"/>
    <cellStyle name="RowTitles-Detail 3 3 3 4 2 3 2 2" xfId="34123"/>
    <cellStyle name="RowTitles-Detail 3 3 3 4 2 4" xfId="34124"/>
    <cellStyle name="RowTitles-Detail 3 3 3 4 2 4 2" xfId="34125"/>
    <cellStyle name="RowTitles-Detail 3 3 3 4 2 5" xfId="34126"/>
    <cellStyle name="RowTitles-Detail 3 3 3 4 3" xfId="34127"/>
    <cellStyle name="RowTitles-Detail 3 3 3 4 3 2" xfId="34128"/>
    <cellStyle name="RowTitles-Detail 3 3 3 4 3 2 2" xfId="34129"/>
    <cellStyle name="RowTitles-Detail 3 3 3 4 3 2 2 2" xfId="34130"/>
    <cellStyle name="RowTitles-Detail 3 3 3 4 3 2 3" xfId="34131"/>
    <cellStyle name="RowTitles-Detail 3 3 3 4 3 3" xfId="34132"/>
    <cellStyle name="RowTitles-Detail 3 3 3 4 3 3 2" xfId="34133"/>
    <cellStyle name="RowTitles-Detail 3 3 3 4 3 3 2 2" xfId="34134"/>
    <cellStyle name="RowTitles-Detail 3 3 3 4 3 4" xfId="34135"/>
    <cellStyle name="RowTitles-Detail 3 3 3 4 3 4 2" xfId="34136"/>
    <cellStyle name="RowTitles-Detail 3 3 3 4 3 5" xfId="34137"/>
    <cellStyle name="RowTitles-Detail 3 3 3 4 4" xfId="34138"/>
    <cellStyle name="RowTitles-Detail 3 3 3 4 4 2" xfId="34139"/>
    <cellStyle name="RowTitles-Detail 3 3 3 4 4 2 2" xfId="34140"/>
    <cellStyle name="RowTitles-Detail 3 3 3 4 4 3" xfId="34141"/>
    <cellStyle name="RowTitles-Detail 3 3 3 4 5" xfId="34142"/>
    <cellStyle name="RowTitles-Detail 3 3 3 4 5 2" xfId="34143"/>
    <cellStyle name="RowTitles-Detail 3 3 3 4 5 2 2" xfId="34144"/>
    <cellStyle name="RowTitles-Detail 3 3 3 4 6" xfId="34145"/>
    <cellStyle name="RowTitles-Detail 3 3 3 4 6 2" xfId="34146"/>
    <cellStyle name="RowTitles-Detail 3 3 3 4 7" xfId="34147"/>
    <cellStyle name="RowTitles-Detail 3 3 3 5" xfId="34148"/>
    <cellStyle name="RowTitles-Detail 3 3 3 5 2" xfId="34149"/>
    <cellStyle name="RowTitles-Detail 3 3 3 5 2 2" xfId="34150"/>
    <cellStyle name="RowTitles-Detail 3 3 3 5 2 2 2" xfId="34151"/>
    <cellStyle name="RowTitles-Detail 3 3 3 5 2 2 2 2" xfId="34152"/>
    <cellStyle name="RowTitles-Detail 3 3 3 5 2 2 3" xfId="34153"/>
    <cellStyle name="RowTitles-Detail 3 3 3 5 2 3" xfId="34154"/>
    <cellStyle name="RowTitles-Detail 3 3 3 5 2 3 2" xfId="34155"/>
    <cellStyle name="RowTitles-Detail 3 3 3 5 2 3 2 2" xfId="34156"/>
    <cellStyle name="RowTitles-Detail 3 3 3 5 2 4" xfId="34157"/>
    <cellStyle name="RowTitles-Detail 3 3 3 5 2 4 2" xfId="34158"/>
    <cellStyle name="RowTitles-Detail 3 3 3 5 2 5" xfId="34159"/>
    <cellStyle name="RowTitles-Detail 3 3 3 5 3" xfId="34160"/>
    <cellStyle name="RowTitles-Detail 3 3 3 5 3 2" xfId="34161"/>
    <cellStyle name="RowTitles-Detail 3 3 3 5 3 2 2" xfId="34162"/>
    <cellStyle name="RowTitles-Detail 3 3 3 5 3 2 2 2" xfId="34163"/>
    <cellStyle name="RowTitles-Detail 3 3 3 5 3 2 3" xfId="34164"/>
    <cellStyle name="RowTitles-Detail 3 3 3 5 3 3" xfId="34165"/>
    <cellStyle name="RowTitles-Detail 3 3 3 5 3 3 2" xfId="34166"/>
    <cellStyle name="RowTitles-Detail 3 3 3 5 3 3 2 2" xfId="34167"/>
    <cellStyle name="RowTitles-Detail 3 3 3 5 3 4" xfId="34168"/>
    <cellStyle name="RowTitles-Detail 3 3 3 5 3 4 2" xfId="34169"/>
    <cellStyle name="RowTitles-Detail 3 3 3 5 3 5" xfId="34170"/>
    <cellStyle name="RowTitles-Detail 3 3 3 5 4" xfId="34171"/>
    <cellStyle name="RowTitles-Detail 3 3 3 5 4 2" xfId="34172"/>
    <cellStyle name="RowTitles-Detail 3 3 3 5 4 2 2" xfId="34173"/>
    <cellStyle name="RowTitles-Detail 3 3 3 5 4 3" xfId="34174"/>
    <cellStyle name="RowTitles-Detail 3 3 3 5 5" xfId="34175"/>
    <cellStyle name="RowTitles-Detail 3 3 3 5 5 2" xfId="34176"/>
    <cellStyle name="RowTitles-Detail 3 3 3 5 5 2 2" xfId="34177"/>
    <cellStyle name="RowTitles-Detail 3 3 3 5 6" xfId="34178"/>
    <cellStyle name="RowTitles-Detail 3 3 3 5 6 2" xfId="34179"/>
    <cellStyle name="RowTitles-Detail 3 3 3 5 7" xfId="34180"/>
    <cellStyle name="RowTitles-Detail 3 3 3 6" xfId="34181"/>
    <cellStyle name="RowTitles-Detail 3 3 3 6 2" xfId="34182"/>
    <cellStyle name="RowTitles-Detail 3 3 3 6 2 2" xfId="34183"/>
    <cellStyle name="RowTitles-Detail 3 3 3 6 2 2 2" xfId="34184"/>
    <cellStyle name="RowTitles-Detail 3 3 3 6 2 2 2 2" xfId="34185"/>
    <cellStyle name="RowTitles-Detail 3 3 3 6 2 2 3" xfId="34186"/>
    <cellStyle name="RowTitles-Detail 3 3 3 6 2 3" xfId="34187"/>
    <cellStyle name="RowTitles-Detail 3 3 3 6 2 3 2" xfId="34188"/>
    <cellStyle name="RowTitles-Detail 3 3 3 6 2 3 2 2" xfId="34189"/>
    <cellStyle name="RowTitles-Detail 3 3 3 6 2 4" xfId="34190"/>
    <cellStyle name="RowTitles-Detail 3 3 3 6 2 4 2" xfId="34191"/>
    <cellStyle name="RowTitles-Detail 3 3 3 6 2 5" xfId="34192"/>
    <cellStyle name="RowTitles-Detail 3 3 3 6 3" xfId="34193"/>
    <cellStyle name="RowTitles-Detail 3 3 3 6 3 2" xfId="34194"/>
    <cellStyle name="RowTitles-Detail 3 3 3 6 3 2 2" xfId="34195"/>
    <cellStyle name="RowTitles-Detail 3 3 3 6 3 2 2 2" xfId="34196"/>
    <cellStyle name="RowTitles-Detail 3 3 3 6 3 2 3" xfId="34197"/>
    <cellStyle name="RowTitles-Detail 3 3 3 6 3 3" xfId="34198"/>
    <cellStyle name="RowTitles-Detail 3 3 3 6 3 3 2" xfId="34199"/>
    <cellStyle name="RowTitles-Detail 3 3 3 6 3 3 2 2" xfId="34200"/>
    <cellStyle name="RowTitles-Detail 3 3 3 6 3 4" xfId="34201"/>
    <cellStyle name="RowTitles-Detail 3 3 3 6 3 4 2" xfId="34202"/>
    <cellStyle name="RowTitles-Detail 3 3 3 6 3 5" xfId="34203"/>
    <cellStyle name="RowTitles-Detail 3 3 3 6 4" xfId="34204"/>
    <cellStyle name="RowTitles-Detail 3 3 3 6 4 2" xfId="34205"/>
    <cellStyle name="RowTitles-Detail 3 3 3 6 4 2 2" xfId="34206"/>
    <cellStyle name="RowTitles-Detail 3 3 3 6 4 3" xfId="34207"/>
    <cellStyle name="RowTitles-Detail 3 3 3 6 5" xfId="34208"/>
    <cellStyle name="RowTitles-Detail 3 3 3 6 5 2" xfId="34209"/>
    <cellStyle name="RowTitles-Detail 3 3 3 6 5 2 2" xfId="34210"/>
    <cellStyle name="RowTitles-Detail 3 3 3 6 6" xfId="34211"/>
    <cellStyle name="RowTitles-Detail 3 3 3 6 6 2" xfId="34212"/>
    <cellStyle name="RowTitles-Detail 3 3 3 6 7" xfId="34213"/>
    <cellStyle name="RowTitles-Detail 3 3 3 7" xfId="34214"/>
    <cellStyle name="RowTitles-Detail 3 3 3 7 2" xfId="34215"/>
    <cellStyle name="RowTitles-Detail 3 3 3 7 2 2" xfId="34216"/>
    <cellStyle name="RowTitles-Detail 3 3 3 7 2 2 2" xfId="34217"/>
    <cellStyle name="RowTitles-Detail 3 3 3 7 2 3" xfId="34218"/>
    <cellStyle name="RowTitles-Detail 3 3 3 7 3" xfId="34219"/>
    <cellStyle name="RowTitles-Detail 3 3 3 7 3 2" xfId="34220"/>
    <cellStyle name="RowTitles-Detail 3 3 3 7 3 2 2" xfId="34221"/>
    <cellStyle name="RowTitles-Detail 3 3 3 7 4" xfId="34222"/>
    <cellStyle name="RowTitles-Detail 3 3 3 7 4 2" xfId="34223"/>
    <cellStyle name="RowTitles-Detail 3 3 3 7 5" xfId="34224"/>
    <cellStyle name="RowTitles-Detail 3 3 3 8" xfId="34225"/>
    <cellStyle name="RowTitles-Detail 3 3 3 8 2" xfId="34226"/>
    <cellStyle name="RowTitles-Detail 3 3 3 8 2 2" xfId="34227"/>
    <cellStyle name="RowTitles-Detail 3 3 3 8 2 2 2" xfId="34228"/>
    <cellStyle name="RowTitles-Detail 3 3 3 8 2 3" xfId="34229"/>
    <cellStyle name="RowTitles-Detail 3 3 3 8 3" xfId="34230"/>
    <cellStyle name="RowTitles-Detail 3 3 3 8 3 2" xfId="34231"/>
    <cellStyle name="RowTitles-Detail 3 3 3 8 3 2 2" xfId="34232"/>
    <cellStyle name="RowTitles-Detail 3 3 3 8 4" xfId="34233"/>
    <cellStyle name="RowTitles-Detail 3 3 3 8 4 2" xfId="34234"/>
    <cellStyle name="RowTitles-Detail 3 3 3 8 5" xfId="34235"/>
    <cellStyle name="RowTitles-Detail 3 3 3 9" xfId="34236"/>
    <cellStyle name="RowTitles-Detail 3 3 3 9 2" xfId="34237"/>
    <cellStyle name="RowTitles-Detail 3 3 3 9 2 2" xfId="34238"/>
    <cellStyle name="RowTitles-Detail 3 3 3_STUD aligned by INSTIT" xfId="34239"/>
    <cellStyle name="RowTitles-Detail 3 3 4" xfId="34240"/>
    <cellStyle name="RowTitles-Detail 3 3 4 2" xfId="34241"/>
    <cellStyle name="RowTitles-Detail 3 3 4 2 2" xfId="34242"/>
    <cellStyle name="RowTitles-Detail 3 3 4 2 2 2" xfId="34243"/>
    <cellStyle name="RowTitles-Detail 3 3 4 2 2 2 2" xfId="34244"/>
    <cellStyle name="RowTitles-Detail 3 3 4 2 2 2 2 2" xfId="34245"/>
    <cellStyle name="RowTitles-Detail 3 3 4 2 2 2 3" xfId="34246"/>
    <cellStyle name="RowTitles-Detail 3 3 4 2 2 3" xfId="34247"/>
    <cellStyle name="RowTitles-Detail 3 3 4 2 2 3 2" xfId="34248"/>
    <cellStyle name="RowTitles-Detail 3 3 4 2 2 3 2 2" xfId="34249"/>
    <cellStyle name="RowTitles-Detail 3 3 4 2 2 4" xfId="34250"/>
    <cellStyle name="RowTitles-Detail 3 3 4 2 2 4 2" xfId="34251"/>
    <cellStyle name="RowTitles-Detail 3 3 4 2 2 5" xfId="34252"/>
    <cellStyle name="RowTitles-Detail 3 3 4 2 3" xfId="34253"/>
    <cellStyle name="RowTitles-Detail 3 3 4 2 3 2" xfId="34254"/>
    <cellStyle name="RowTitles-Detail 3 3 4 2 3 2 2" xfId="34255"/>
    <cellStyle name="RowTitles-Detail 3 3 4 2 3 2 2 2" xfId="34256"/>
    <cellStyle name="RowTitles-Detail 3 3 4 2 3 2 3" xfId="34257"/>
    <cellStyle name="RowTitles-Detail 3 3 4 2 3 3" xfId="34258"/>
    <cellStyle name="RowTitles-Detail 3 3 4 2 3 3 2" xfId="34259"/>
    <cellStyle name="RowTitles-Detail 3 3 4 2 3 3 2 2" xfId="34260"/>
    <cellStyle name="RowTitles-Detail 3 3 4 2 3 4" xfId="34261"/>
    <cellStyle name="RowTitles-Detail 3 3 4 2 3 4 2" xfId="34262"/>
    <cellStyle name="RowTitles-Detail 3 3 4 2 3 5" xfId="34263"/>
    <cellStyle name="RowTitles-Detail 3 3 4 2 4" xfId="34264"/>
    <cellStyle name="RowTitles-Detail 3 3 4 2 4 2" xfId="34265"/>
    <cellStyle name="RowTitles-Detail 3 3 4 2 5" xfId="34266"/>
    <cellStyle name="RowTitles-Detail 3 3 4 2 5 2" xfId="34267"/>
    <cellStyle name="RowTitles-Detail 3 3 4 2 5 2 2" xfId="34268"/>
    <cellStyle name="RowTitles-Detail 3 3 4 2 5 3" xfId="34269"/>
    <cellStyle name="RowTitles-Detail 3 3 4 2 6" xfId="34270"/>
    <cellStyle name="RowTitles-Detail 3 3 4 2 6 2" xfId="34271"/>
    <cellStyle name="RowTitles-Detail 3 3 4 2 6 2 2" xfId="34272"/>
    <cellStyle name="RowTitles-Detail 3 3 4 3" xfId="34273"/>
    <cellStyle name="RowTitles-Detail 3 3 4 3 2" xfId="34274"/>
    <cellStyle name="RowTitles-Detail 3 3 4 3 2 2" xfId="34275"/>
    <cellStyle name="RowTitles-Detail 3 3 4 3 2 2 2" xfId="34276"/>
    <cellStyle name="RowTitles-Detail 3 3 4 3 2 2 2 2" xfId="34277"/>
    <cellStyle name="RowTitles-Detail 3 3 4 3 2 2 3" xfId="34278"/>
    <cellStyle name="RowTitles-Detail 3 3 4 3 2 3" xfId="34279"/>
    <cellStyle name="RowTitles-Detail 3 3 4 3 2 3 2" xfId="34280"/>
    <cellStyle name="RowTitles-Detail 3 3 4 3 2 3 2 2" xfId="34281"/>
    <cellStyle name="RowTitles-Detail 3 3 4 3 2 4" xfId="34282"/>
    <cellStyle name="RowTitles-Detail 3 3 4 3 2 4 2" xfId="34283"/>
    <cellStyle name="RowTitles-Detail 3 3 4 3 2 5" xfId="34284"/>
    <cellStyle name="RowTitles-Detail 3 3 4 3 3" xfId="34285"/>
    <cellStyle name="RowTitles-Detail 3 3 4 3 3 2" xfId="34286"/>
    <cellStyle name="RowTitles-Detail 3 3 4 3 3 2 2" xfId="34287"/>
    <cellStyle name="RowTitles-Detail 3 3 4 3 3 2 2 2" xfId="34288"/>
    <cellStyle name="RowTitles-Detail 3 3 4 3 3 2 3" xfId="34289"/>
    <cellStyle name="RowTitles-Detail 3 3 4 3 3 3" xfId="34290"/>
    <cellStyle name="RowTitles-Detail 3 3 4 3 3 3 2" xfId="34291"/>
    <cellStyle name="RowTitles-Detail 3 3 4 3 3 3 2 2" xfId="34292"/>
    <cellStyle name="RowTitles-Detail 3 3 4 3 3 4" xfId="34293"/>
    <cellStyle name="RowTitles-Detail 3 3 4 3 3 4 2" xfId="34294"/>
    <cellStyle name="RowTitles-Detail 3 3 4 3 3 5" xfId="34295"/>
    <cellStyle name="RowTitles-Detail 3 3 4 3 4" xfId="34296"/>
    <cellStyle name="RowTitles-Detail 3 3 4 3 4 2" xfId="34297"/>
    <cellStyle name="RowTitles-Detail 3 3 4 3 5" xfId="34298"/>
    <cellStyle name="RowTitles-Detail 3 3 4 3 5 2" xfId="34299"/>
    <cellStyle name="RowTitles-Detail 3 3 4 3 5 2 2" xfId="34300"/>
    <cellStyle name="RowTitles-Detail 3 3 4 3 6" xfId="34301"/>
    <cellStyle name="RowTitles-Detail 3 3 4 3 6 2" xfId="34302"/>
    <cellStyle name="RowTitles-Detail 3 3 4 3 7" xfId="34303"/>
    <cellStyle name="RowTitles-Detail 3 3 4 4" xfId="34304"/>
    <cellStyle name="RowTitles-Detail 3 3 4 4 2" xfId="34305"/>
    <cellStyle name="RowTitles-Detail 3 3 4 4 2 2" xfId="34306"/>
    <cellStyle name="RowTitles-Detail 3 3 4 4 2 2 2" xfId="34307"/>
    <cellStyle name="RowTitles-Detail 3 3 4 4 2 2 2 2" xfId="34308"/>
    <cellStyle name="RowTitles-Detail 3 3 4 4 2 2 3" xfId="34309"/>
    <cellStyle name="RowTitles-Detail 3 3 4 4 2 3" xfId="34310"/>
    <cellStyle name="RowTitles-Detail 3 3 4 4 2 3 2" xfId="34311"/>
    <cellStyle name="RowTitles-Detail 3 3 4 4 2 3 2 2" xfId="34312"/>
    <cellStyle name="RowTitles-Detail 3 3 4 4 2 4" xfId="34313"/>
    <cellStyle name="RowTitles-Detail 3 3 4 4 2 4 2" xfId="34314"/>
    <cellStyle name="RowTitles-Detail 3 3 4 4 2 5" xfId="34315"/>
    <cellStyle name="RowTitles-Detail 3 3 4 4 3" xfId="34316"/>
    <cellStyle name="RowTitles-Detail 3 3 4 4 3 2" xfId="34317"/>
    <cellStyle name="RowTitles-Detail 3 3 4 4 3 2 2" xfId="34318"/>
    <cellStyle name="RowTitles-Detail 3 3 4 4 3 2 2 2" xfId="34319"/>
    <cellStyle name="RowTitles-Detail 3 3 4 4 3 2 3" xfId="34320"/>
    <cellStyle name="RowTitles-Detail 3 3 4 4 3 3" xfId="34321"/>
    <cellStyle name="RowTitles-Detail 3 3 4 4 3 3 2" xfId="34322"/>
    <cellStyle name="RowTitles-Detail 3 3 4 4 3 3 2 2" xfId="34323"/>
    <cellStyle name="RowTitles-Detail 3 3 4 4 3 4" xfId="34324"/>
    <cellStyle name="RowTitles-Detail 3 3 4 4 3 4 2" xfId="34325"/>
    <cellStyle name="RowTitles-Detail 3 3 4 4 3 5" xfId="34326"/>
    <cellStyle name="RowTitles-Detail 3 3 4 4 4" xfId="34327"/>
    <cellStyle name="RowTitles-Detail 3 3 4 4 4 2" xfId="34328"/>
    <cellStyle name="RowTitles-Detail 3 3 4 4 5" xfId="34329"/>
    <cellStyle name="RowTitles-Detail 3 3 4 4 5 2" xfId="34330"/>
    <cellStyle name="RowTitles-Detail 3 3 4 4 5 2 2" xfId="34331"/>
    <cellStyle name="RowTitles-Detail 3 3 4 4 5 3" xfId="34332"/>
    <cellStyle name="RowTitles-Detail 3 3 4 4 6" xfId="34333"/>
    <cellStyle name="RowTitles-Detail 3 3 4 4 6 2" xfId="34334"/>
    <cellStyle name="RowTitles-Detail 3 3 4 4 6 2 2" xfId="34335"/>
    <cellStyle name="RowTitles-Detail 3 3 4 4 7" xfId="34336"/>
    <cellStyle name="RowTitles-Detail 3 3 4 4 7 2" xfId="34337"/>
    <cellStyle name="RowTitles-Detail 3 3 4 4 8" xfId="34338"/>
    <cellStyle name="RowTitles-Detail 3 3 4 5" xfId="34339"/>
    <cellStyle name="RowTitles-Detail 3 3 4 5 2" xfId="34340"/>
    <cellStyle name="RowTitles-Detail 3 3 4 5 2 2" xfId="34341"/>
    <cellStyle name="RowTitles-Detail 3 3 4 5 2 2 2" xfId="34342"/>
    <cellStyle name="RowTitles-Detail 3 3 4 5 2 2 2 2" xfId="34343"/>
    <cellStyle name="RowTitles-Detail 3 3 4 5 2 2 3" xfId="34344"/>
    <cellStyle name="RowTitles-Detail 3 3 4 5 2 3" xfId="34345"/>
    <cellStyle name="RowTitles-Detail 3 3 4 5 2 3 2" xfId="34346"/>
    <cellStyle name="RowTitles-Detail 3 3 4 5 2 3 2 2" xfId="34347"/>
    <cellStyle name="RowTitles-Detail 3 3 4 5 2 4" xfId="34348"/>
    <cellStyle name="RowTitles-Detail 3 3 4 5 2 4 2" xfId="34349"/>
    <cellStyle name="RowTitles-Detail 3 3 4 5 2 5" xfId="34350"/>
    <cellStyle name="RowTitles-Detail 3 3 4 5 3" xfId="34351"/>
    <cellStyle name="RowTitles-Detail 3 3 4 5 3 2" xfId="34352"/>
    <cellStyle name="RowTitles-Detail 3 3 4 5 3 2 2" xfId="34353"/>
    <cellStyle name="RowTitles-Detail 3 3 4 5 3 2 2 2" xfId="34354"/>
    <cellStyle name="RowTitles-Detail 3 3 4 5 3 2 3" xfId="34355"/>
    <cellStyle name="RowTitles-Detail 3 3 4 5 3 3" xfId="34356"/>
    <cellStyle name="RowTitles-Detail 3 3 4 5 3 3 2" xfId="34357"/>
    <cellStyle name="RowTitles-Detail 3 3 4 5 3 3 2 2" xfId="34358"/>
    <cellStyle name="RowTitles-Detail 3 3 4 5 3 4" xfId="34359"/>
    <cellStyle name="RowTitles-Detail 3 3 4 5 3 4 2" xfId="34360"/>
    <cellStyle name="RowTitles-Detail 3 3 4 5 3 5" xfId="34361"/>
    <cellStyle name="RowTitles-Detail 3 3 4 5 4" xfId="34362"/>
    <cellStyle name="RowTitles-Detail 3 3 4 5 4 2" xfId="34363"/>
    <cellStyle name="RowTitles-Detail 3 3 4 5 4 2 2" xfId="34364"/>
    <cellStyle name="RowTitles-Detail 3 3 4 5 4 3" xfId="34365"/>
    <cellStyle name="RowTitles-Detail 3 3 4 5 5" xfId="34366"/>
    <cellStyle name="RowTitles-Detail 3 3 4 5 5 2" xfId="34367"/>
    <cellStyle name="RowTitles-Detail 3 3 4 5 5 2 2" xfId="34368"/>
    <cellStyle name="RowTitles-Detail 3 3 4 5 6" xfId="34369"/>
    <cellStyle name="RowTitles-Detail 3 3 4 5 6 2" xfId="34370"/>
    <cellStyle name="RowTitles-Detail 3 3 4 5 7" xfId="34371"/>
    <cellStyle name="RowTitles-Detail 3 3 4 6" xfId="34372"/>
    <cellStyle name="RowTitles-Detail 3 3 4 6 2" xfId="34373"/>
    <cellStyle name="RowTitles-Detail 3 3 4 6 2 2" xfId="34374"/>
    <cellStyle name="RowTitles-Detail 3 3 4 6 2 2 2" xfId="34375"/>
    <cellStyle name="RowTitles-Detail 3 3 4 6 2 2 2 2" xfId="34376"/>
    <cellStyle name="RowTitles-Detail 3 3 4 6 2 2 3" xfId="34377"/>
    <cellStyle name="RowTitles-Detail 3 3 4 6 2 3" xfId="34378"/>
    <cellStyle name="RowTitles-Detail 3 3 4 6 2 3 2" xfId="34379"/>
    <cellStyle name="RowTitles-Detail 3 3 4 6 2 3 2 2" xfId="34380"/>
    <cellStyle name="RowTitles-Detail 3 3 4 6 2 4" xfId="34381"/>
    <cellStyle name="RowTitles-Detail 3 3 4 6 2 4 2" xfId="34382"/>
    <cellStyle name="RowTitles-Detail 3 3 4 6 2 5" xfId="34383"/>
    <cellStyle name="RowTitles-Detail 3 3 4 6 3" xfId="34384"/>
    <cellStyle name="RowTitles-Detail 3 3 4 6 3 2" xfId="34385"/>
    <cellStyle name="RowTitles-Detail 3 3 4 6 3 2 2" xfId="34386"/>
    <cellStyle name="RowTitles-Detail 3 3 4 6 3 2 2 2" xfId="34387"/>
    <cellStyle name="RowTitles-Detail 3 3 4 6 3 2 3" xfId="34388"/>
    <cellStyle name="RowTitles-Detail 3 3 4 6 3 3" xfId="34389"/>
    <cellStyle name="RowTitles-Detail 3 3 4 6 3 3 2" xfId="34390"/>
    <cellStyle name="RowTitles-Detail 3 3 4 6 3 3 2 2" xfId="34391"/>
    <cellStyle name="RowTitles-Detail 3 3 4 6 3 4" xfId="34392"/>
    <cellStyle name="RowTitles-Detail 3 3 4 6 3 4 2" xfId="34393"/>
    <cellStyle name="RowTitles-Detail 3 3 4 6 3 5" xfId="34394"/>
    <cellStyle name="RowTitles-Detail 3 3 4 6 4" xfId="34395"/>
    <cellStyle name="RowTitles-Detail 3 3 4 6 4 2" xfId="34396"/>
    <cellStyle name="RowTitles-Detail 3 3 4 6 4 2 2" xfId="34397"/>
    <cellStyle name="RowTitles-Detail 3 3 4 6 4 3" xfId="34398"/>
    <cellStyle name="RowTitles-Detail 3 3 4 6 5" xfId="34399"/>
    <cellStyle name="RowTitles-Detail 3 3 4 6 5 2" xfId="34400"/>
    <cellStyle name="RowTitles-Detail 3 3 4 6 5 2 2" xfId="34401"/>
    <cellStyle name="RowTitles-Detail 3 3 4 6 6" xfId="34402"/>
    <cellStyle name="RowTitles-Detail 3 3 4 6 6 2" xfId="34403"/>
    <cellStyle name="RowTitles-Detail 3 3 4 6 7" xfId="34404"/>
    <cellStyle name="RowTitles-Detail 3 3 4 7" xfId="34405"/>
    <cellStyle name="RowTitles-Detail 3 3 4 7 2" xfId="34406"/>
    <cellStyle name="RowTitles-Detail 3 3 4 7 2 2" xfId="34407"/>
    <cellStyle name="RowTitles-Detail 3 3 4 7 2 2 2" xfId="34408"/>
    <cellStyle name="RowTitles-Detail 3 3 4 7 2 3" xfId="34409"/>
    <cellStyle name="RowTitles-Detail 3 3 4 7 3" xfId="34410"/>
    <cellStyle name="RowTitles-Detail 3 3 4 7 3 2" xfId="34411"/>
    <cellStyle name="RowTitles-Detail 3 3 4 7 3 2 2" xfId="34412"/>
    <cellStyle name="RowTitles-Detail 3 3 4 7 4" xfId="34413"/>
    <cellStyle name="RowTitles-Detail 3 3 4 7 4 2" xfId="34414"/>
    <cellStyle name="RowTitles-Detail 3 3 4 7 5" xfId="34415"/>
    <cellStyle name="RowTitles-Detail 3 3 4 8" xfId="34416"/>
    <cellStyle name="RowTitles-Detail 3 3 4 8 2" xfId="34417"/>
    <cellStyle name="RowTitles-Detail 3 3 4 9" xfId="34418"/>
    <cellStyle name="RowTitles-Detail 3 3 4 9 2" xfId="34419"/>
    <cellStyle name="RowTitles-Detail 3 3 4 9 2 2" xfId="34420"/>
    <cellStyle name="RowTitles-Detail 3 3 4_STUD aligned by INSTIT" xfId="34421"/>
    <cellStyle name="RowTitles-Detail 3 3 5" xfId="34422"/>
    <cellStyle name="RowTitles-Detail 3 3 5 2" xfId="34423"/>
    <cellStyle name="RowTitles-Detail 3 3 5 2 2" xfId="34424"/>
    <cellStyle name="RowTitles-Detail 3 3 5 2 2 2" xfId="34425"/>
    <cellStyle name="RowTitles-Detail 3 3 5 2 2 2 2" xfId="34426"/>
    <cellStyle name="RowTitles-Detail 3 3 5 2 2 3" xfId="34427"/>
    <cellStyle name="RowTitles-Detail 3 3 5 2 3" xfId="34428"/>
    <cellStyle name="RowTitles-Detail 3 3 5 2 3 2" xfId="34429"/>
    <cellStyle name="RowTitles-Detail 3 3 5 2 3 2 2" xfId="34430"/>
    <cellStyle name="RowTitles-Detail 3 3 5 2 4" xfId="34431"/>
    <cellStyle name="RowTitles-Detail 3 3 5 2 4 2" xfId="34432"/>
    <cellStyle name="RowTitles-Detail 3 3 5 2 5" xfId="34433"/>
    <cellStyle name="RowTitles-Detail 3 3 5 3" xfId="34434"/>
    <cellStyle name="RowTitles-Detail 3 3 5 3 2" xfId="34435"/>
    <cellStyle name="RowTitles-Detail 3 3 5 3 2 2" xfId="34436"/>
    <cellStyle name="RowTitles-Detail 3 3 5 3 2 2 2" xfId="34437"/>
    <cellStyle name="RowTitles-Detail 3 3 5 3 2 3" xfId="34438"/>
    <cellStyle name="RowTitles-Detail 3 3 5 3 3" xfId="34439"/>
    <cellStyle name="RowTitles-Detail 3 3 5 3 3 2" xfId="34440"/>
    <cellStyle name="RowTitles-Detail 3 3 5 3 3 2 2" xfId="34441"/>
    <cellStyle name="RowTitles-Detail 3 3 5 3 4" xfId="34442"/>
    <cellStyle name="RowTitles-Detail 3 3 5 3 4 2" xfId="34443"/>
    <cellStyle name="RowTitles-Detail 3 3 5 3 5" xfId="34444"/>
    <cellStyle name="RowTitles-Detail 3 3 5 4" xfId="34445"/>
    <cellStyle name="RowTitles-Detail 3 3 5 4 2" xfId="34446"/>
    <cellStyle name="RowTitles-Detail 3 3 5 5" xfId="34447"/>
    <cellStyle name="RowTitles-Detail 3 3 5 5 2" xfId="34448"/>
    <cellStyle name="RowTitles-Detail 3 3 5 5 2 2" xfId="34449"/>
    <cellStyle name="RowTitles-Detail 3 3 5 5 3" xfId="34450"/>
    <cellStyle name="RowTitles-Detail 3 3 5 6" xfId="34451"/>
    <cellStyle name="RowTitles-Detail 3 3 5 6 2" xfId="34452"/>
    <cellStyle name="RowTitles-Detail 3 3 5 6 2 2" xfId="34453"/>
    <cellStyle name="RowTitles-Detail 3 3 6" xfId="34454"/>
    <cellStyle name="RowTitles-Detail 3 3 6 2" xfId="34455"/>
    <cellStyle name="RowTitles-Detail 3 3 6 2 2" xfId="34456"/>
    <cellStyle name="RowTitles-Detail 3 3 6 2 2 2" xfId="34457"/>
    <cellStyle name="RowTitles-Detail 3 3 6 2 2 2 2" xfId="34458"/>
    <cellStyle name="RowTitles-Detail 3 3 6 2 2 3" xfId="34459"/>
    <cellStyle name="RowTitles-Detail 3 3 6 2 3" xfId="34460"/>
    <cellStyle name="RowTitles-Detail 3 3 6 2 3 2" xfId="34461"/>
    <cellStyle name="RowTitles-Detail 3 3 6 2 3 2 2" xfId="34462"/>
    <cellStyle name="RowTitles-Detail 3 3 6 2 4" xfId="34463"/>
    <cellStyle name="RowTitles-Detail 3 3 6 2 4 2" xfId="34464"/>
    <cellStyle name="RowTitles-Detail 3 3 6 2 5" xfId="34465"/>
    <cellStyle name="RowTitles-Detail 3 3 6 3" xfId="34466"/>
    <cellStyle name="RowTitles-Detail 3 3 6 3 2" xfId="34467"/>
    <cellStyle name="RowTitles-Detail 3 3 6 3 2 2" xfId="34468"/>
    <cellStyle name="RowTitles-Detail 3 3 6 3 2 2 2" xfId="34469"/>
    <cellStyle name="RowTitles-Detail 3 3 6 3 2 3" xfId="34470"/>
    <cellStyle name="RowTitles-Detail 3 3 6 3 3" xfId="34471"/>
    <cellStyle name="RowTitles-Detail 3 3 6 3 3 2" xfId="34472"/>
    <cellStyle name="RowTitles-Detail 3 3 6 3 3 2 2" xfId="34473"/>
    <cellStyle name="RowTitles-Detail 3 3 6 3 4" xfId="34474"/>
    <cellStyle name="RowTitles-Detail 3 3 6 3 4 2" xfId="34475"/>
    <cellStyle name="RowTitles-Detail 3 3 6 3 5" xfId="34476"/>
    <cellStyle name="RowTitles-Detail 3 3 6 4" xfId="34477"/>
    <cellStyle name="RowTitles-Detail 3 3 6 4 2" xfId="34478"/>
    <cellStyle name="RowTitles-Detail 3 3 6 5" xfId="34479"/>
    <cellStyle name="RowTitles-Detail 3 3 6 5 2" xfId="34480"/>
    <cellStyle name="RowTitles-Detail 3 3 6 5 2 2" xfId="34481"/>
    <cellStyle name="RowTitles-Detail 3 3 6 6" xfId="34482"/>
    <cellStyle name="RowTitles-Detail 3 3 6 6 2" xfId="34483"/>
    <cellStyle name="RowTitles-Detail 3 3 6 7" xfId="34484"/>
    <cellStyle name="RowTitles-Detail 3 3 7" xfId="34485"/>
    <cellStyle name="RowTitles-Detail 3 3 7 2" xfId="34486"/>
    <cellStyle name="RowTitles-Detail 3 3 7 2 2" xfId="34487"/>
    <cellStyle name="RowTitles-Detail 3 3 7 2 2 2" xfId="34488"/>
    <cellStyle name="RowTitles-Detail 3 3 7 2 2 2 2" xfId="34489"/>
    <cellStyle name="RowTitles-Detail 3 3 7 2 2 3" xfId="34490"/>
    <cellStyle name="RowTitles-Detail 3 3 7 2 3" xfId="34491"/>
    <cellStyle name="RowTitles-Detail 3 3 7 2 3 2" xfId="34492"/>
    <cellStyle name="RowTitles-Detail 3 3 7 2 3 2 2" xfId="34493"/>
    <cellStyle name="RowTitles-Detail 3 3 7 2 4" xfId="34494"/>
    <cellStyle name="RowTitles-Detail 3 3 7 2 4 2" xfId="34495"/>
    <cellStyle name="RowTitles-Detail 3 3 7 2 5" xfId="34496"/>
    <cellStyle name="RowTitles-Detail 3 3 7 3" xfId="34497"/>
    <cellStyle name="RowTitles-Detail 3 3 7 3 2" xfId="34498"/>
    <cellStyle name="RowTitles-Detail 3 3 7 3 2 2" xfId="34499"/>
    <cellStyle name="RowTitles-Detail 3 3 7 3 2 2 2" xfId="34500"/>
    <cellStyle name="RowTitles-Detail 3 3 7 3 2 3" xfId="34501"/>
    <cellStyle name="RowTitles-Detail 3 3 7 3 3" xfId="34502"/>
    <cellStyle name="RowTitles-Detail 3 3 7 3 3 2" xfId="34503"/>
    <cellStyle name="RowTitles-Detail 3 3 7 3 3 2 2" xfId="34504"/>
    <cellStyle name="RowTitles-Detail 3 3 7 3 4" xfId="34505"/>
    <cellStyle name="RowTitles-Detail 3 3 7 3 4 2" xfId="34506"/>
    <cellStyle name="RowTitles-Detail 3 3 7 3 5" xfId="34507"/>
    <cellStyle name="RowTitles-Detail 3 3 7 4" xfId="34508"/>
    <cellStyle name="RowTitles-Detail 3 3 7 4 2" xfId="34509"/>
    <cellStyle name="RowTitles-Detail 3 3 7 5" xfId="34510"/>
    <cellStyle name="RowTitles-Detail 3 3 7 5 2" xfId="34511"/>
    <cellStyle name="RowTitles-Detail 3 3 7 5 2 2" xfId="34512"/>
    <cellStyle name="RowTitles-Detail 3 3 7 5 3" xfId="34513"/>
    <cellStyle name="RowTitles-Detail 3 3 7 6" xfId="34514"/>
    <cellStyle name="RowTitles-Detail 3 3 7 6 2" xfId="34515"/>
    <cellStyle name="RowTitles-Detail 3 3 7 6 2 2" xfId="34516"/>
    <cellStyle name="RowTitles-Detail 3 3 7 7" xfId="34517"/>
    <cellStyle name="RowTitles-Detail 3 3 7 7 2" xfId="34518"/>
    <cellStyle name="RowTitles-Detail 3 3 7 8" xfId="34519"/>
    <cellStyle name="RowTitles-Detail 3 3 8" xfId="34520"/>
    <cellStyle name="RowTitles-Detail 3 3 8 2" xfId="34521"/>
    <cellStyle name="RowTitles-Detail 3 3 8 2 2" xfId="34522"/>
    <cellStyle name="RowTitles-Detail 3 3 8 2 2 2" xfId="34523"/>
    <cellStyle name="RowTitles-Detail 3 3 8 2 2 2 2" xfId="34524"/>
    <cellStyle name="RowTitles-Detail 3 3 8 2 2 3" xfId="34525"/>
    <cellStyle name="RowTitles-Detail 3 3 8 2 3" xfId="34526"/>
    <cellStyle name="RowTitles-Detail 3 3 8 2 3 2" xfId="34527"/>
    <cellStyle name="RowTitles-Detail 3 3 8 2 3 2 2" xfId="34528"/>
    <cellStyle name="RowTitles-Detail 3 3 8 2 4" xfId="34529"/>
    <cellStyle name="RowTitles-Detail 3 3 8 2 4 2" xfId="34530"/>
    <cellStyle name="RowTitles-Detail 3 3 8 2 5" xfId="34531"/>
    <cellStyle name="RowTitles-Detail 3 3 8 3" xfId="34532"/>
    <cellStyle name="RowTitles-Detail 3 3 8 3 2" xfId="34533"/>
    <cellStyle name="RowTitles-Detail 3 3 8 3 2 2" xfId="34534"/>
    <cellStyle name="RowTitles-Detail 3 3 8 3 2 2 2" xfId="34535"/>
    <cellStyle name="RowTitles-Detail 3 3 8 3 2 3" xfId="34536"/>
    <cellStyle name="RowTitles-Detail 3 3 8 3 3" xfId="34537"/>
    <cellStyle name="RowTitles-Detail 3 3 8 3 3 2" xfId="34538"/>
    <cellStyle name="RowTitles-Detail 3 3 8 3 3 2 2" xfId="34539"/>
    <cellStyle name="RowTitles-Detail 3 3 8 3 4" xfId="34540"/>
    <cellStyle name="RowTitles-Detail 3 3 8 3 4 2" xfId="34541"/>
    <cellStyle name="RowTitles-Detail 3 3 8 3 5" xfId="34542"/>
    <cellStyle name="RowTitles-Detail 3 3 8 4" xfId="34543"/>
    <cellStyle name="RowTitles-Detail 3 3 8 4 2" xfId="34544"/>
    <cellStyle name="RowTitles-Detail 3 3 8 4 2 2" xfId="34545"/>
    <cellStyle name="RowTitles-Detail 3 3 8 4 3" xfId="34546"/>
    <cellStyle name="RowTitles-Detail 3 3 8 5" xfId="34547"/>
    <cellStyle name="RowTitles-Detail 3 3 8 5 2" xfId="34548"/>
    <cellStyle name="RowTitles-Detail 3 3 8 5 2 2" xfId="34549"/>
    <cellStyle name="RowTitles-Detail 3 3 8 6" xfId="34550"/>
    <cellStyle name="RowTitles-Detail 3 3 8 6 2" xfId="34551"/>
    <cellStyle name="RowTitles-Detail 3 3 8 7" xfId="34552"/>
    <cellStyle name="RowTitles-Detail 3 3 9" xfId="34553"/>
    <cellStyle name="RowTitles-Detail 3 3 9 2" xfId="34554"/>
    <cellStyle name="RowTitles-Detail 3 3 9 2 2" xfId="34555"/>
    <cellStyle name="RowTitles-Detail 3 3 9 2 2 2" xfId="34556"/>
    <cellStyle name="RowTitles-Detail 3 3 9 2 2 2 2" xfId="34557"/>
    <cellStyle name="RowTitles-Detail 3 3 9 2 2 3" xfId="34558"/>
    <cellStyle name="RowTitles-Detail 3 3 9 2 3" xfId="34559"/>
    <cellStyle name="RowTitles-Detail 3 3 9 2 3 2" xfId="34560"/>
    <cellStyle name="RowTitles-Detail 3 3 9 2 3 2 2" xfId="34561"/>
    <cellStyle name="RowTitles-Detail 3 3 9 2 4" xfId="34562"/>
    <cellStyle name="RowTitles-Detail 3 3 9 2 4 2" xfId="34563"/>
    <cellStyle name="RowTitles-Detail 3 3 9 2 5" xfId="34564"/>
    <cellStyle name="RowTitles-Detail 3 3 9 3" xfId="34565"/>
    <cellStyle name="RowTitles-Detail 3 3 9 3 2" xfId="34566"/>
    <cellStyle name="RowTitles-Detail 3 3 9 3 2 2" xfId="34567"/>
    <cellStyle name="RowTitles-Detail 3 3 9 3 2 2 2" xfId="34568"/>
    <cellStyle name="RowTitles-Detail 3 3 9 3 2 3" xfId="34569"/>
    <cellStyle name="RowTitles-Detail 3 3 9 3 3" xfId="34570"/>
    <cellStyle name="RowTitles-Detail 3 3 9 3 3 2" xfId="34571"/>
    <cellStyle name="RowTitles-Detail 3 3 9 3 3 2 2" xfId="34572"/>
    <cellStyle name="RowTitles-Detail 3 3 9 3 4" xfId="34573"/>
    <cellStyle name="RowTitles-Detail 3 3 9 3 4 2" xfId="34574"/>
    <cellStyle name="RowTitles-Detail 3 3 9 3 5" xfId="34575"/>
    <cellStyle name="RowTitles-Detail 3 3 9 4" xfId="34576"/>
    <cellStyle name="RowTitles-Detail 3 3 9 4 2" xfId="34577"/>
    <cellStyle name="RowTitles-Detail 3 3 9 4 2 2" xfId="34578"/>
    <cellStyle name="RowTitles-Detail 3 3 9 4 3" xfId="34579"/>
    <cellStyle name="RowTitles-Detail 3 3 9 5" xfId="34580"/>
    <cellStyle name="RowTitles-Detail 3 3 9 5 2" xfId="34581"/>
    <cellStyle name="RowTitles-Detail 3 3 9 5 2 2" xfId="34582"/>
    <cellStyle name="RowTitles-Detail 3 3 9 6" xfId="34583"/>
    <cellStyle name="RowTitles-Detail 3 3 9 6 2" xfId="34584"/>
    <cellStyle name="RowTitles-Detail 3 3 9 7" xfId="34585"/>
    <cellStyle name="RowTitles-Detail 3 3_STUD aligned by INSTIT" xfId="34586"/>
    <cellStyle name="RowTitles-Detail 3 4" xfId="34587"/>
    <cellStyle name="RowTitles-Detail 3 4 2" xfId="34588"/>
    <cellStyle name="RowTitles-Detail 3 4 2 2" xfId="34589"/>
    <cellStyle name="RowTitles-Detail 3 4 2 2 2" xfId="34590"/>
    <cellStyle name="RowTitles-Detail 3 4 2 2 2 2" xfId="34591"/>
    <cellStyle name="RowTitles-Detail 3 4 2 2 2 2 2" xfId="34592"/>
    <cellStyle name="RowTitles-Detail 3 4 2 2 2 3" xfId="34593"/>
    <cellStyle name="RowTitles-Detail 3 4 2 2 3" xfId="34594"/>
    <cellStyle name="RowTitles-Detail 3 4 2 2 3 2" xfId="34595"/>
    <cellStyle name="RowTitles-Detail 3 4 2 2 3 2 2" xfId="34596"/>
    <cellStyle name="RowTitles-Detail 3 4 2 2 4" xfId="34597"/>
    <cellStyle name="RowTitles-Detail 3 4 2 2 4 2" xfId="34598"/>
    <cellStyle name="RowTitles-Detail 3 4 2 2 5" xfId="34599"/>
    <cellStyle name="RowTitles-Detail 3 4 2 3" xfId="34600"/>
    <cellStyle name="RowTitles-Detail 3 4 2 3 2" xfId="34601"/>
    <cellStyle name="RowTitles-Detail 3 4 2 3 2 2" xfId="34602"/>
    <cellStyle name="RowTitles-Detail 3 4 2 3 2 2 2" xfId="34603"/>
    <cellStyle name="RowTitles-Detail 3 4 2 3 2 3" xfId="34604"/>
    <cellStyle name="RowTitles-Detail 3 4 2 3 3" xfId="34605"/>
    <cellStyle name="RowTitles-Detail 3 4 2 3 3 2" xfId="34606"/>
    <cellStyle name="RowTitles-Detail 3 4 2 3 3 2 2" xfId="34607"/>
    <cellStyle name="RowTitles-Detail 3 4 2 3 4" xfId="34608"/>
    <cellStyle name="RowTitles-Detail 3 4 2 3 4 2" xfId="34609"/>
    <cellStyle name="RowTitles-Detail 3 4 2 3 5" xfId="34610"/>
    <cellStyle name="RowTitles-Detail 3 4 2 4" xfId="34611"/>
    <cellStyle name="RowTitles-Detail 3 4 2 4 2" xfId="34612"/>
    <cellStyle name="RowTitles-Detail 3 4 2 5" xfId="34613"/>
    <cellStyle name="RowTitles-Detail 3 4 2 5 2" xfId="34614"/>
    <cellStyle name="RowTitles-Detail 3 4 2 5 2 2" xfId="34615"/>
    <cellStyle name="RowTitles-Detail 3 4 3" xfId="34616"/>
    <cellStyle name="RowTitles-Detail 3 4 3 2" xfId="34617"/>
    <cellStyle name="RowTitles-Detail 3 4 3 2 2" xfId="34618"/>
    <cellStyle name="RowTitles-Detail 3 4 3 2 2 2" xfId="34619"/>
    <cellStyle name="RowTitles-Detail 3 4 3 2 2 2 2" xfId="34620"/>
    <cellStyle name="RowTitles-Detail 3 4 3 2 2 3" xfId="34621"/>
    <cellStyle name="RowTitles-Detail 3 4 3 2 3" xfId="34622"/>
    <cellStyle name="RowTitles-Detail 3 4 3 2 3 2" xfId="34623"/>
    <cellStyle name="RowTitles-Detail 3 4 3 2 3 2 2" xfId="34624"/>
    <cellStyle name="RowTitles-Detail 3 4 3 2 4" xfId="34625"/>
    <cellStyle name="RowTitles-Detail 3 4 3 2 4 2" xfId="34626"/>
    <cellStyle name="RowTitles-Detail 3 4 3 2 5" xfId="34627"/>
    <cellStyle name="RowTitles-Detail 3 4 3 3" xfId="34628"/>
    <cellStyle name="RowTitles-Detail 3 4 3 3 2" xfId="34629"/>
    <cellStyle name="RowTitles-Detail 3 4 3 3 2 2" xfId="34630"/>
    <cellStyle name="RowTitles-Detail 3 4 3 3 2 2 2" xfId="34631"/>
    <cellStyle name="RowTitles-Detail 3 4 3 3 2 3" xfId="34632"/>
    <cellStyle name="RowTitles-Detail 3 4 3 3 3" xfId="34633"/>
    <cellStyle name="RowTitles-Detail 3 4 3 3 3 2" xfId="34634"/>
    <cellStyle name="RowTitles-Detail 3 4 3 3 3 2 2" xfId="34635"/>
    <cellStyle name="RowTitles-Detail 3 4 3 3 4" xfId="34636"/>
    <cellStyle name="RowTitles-Detail 3 4 3 3 4 2" xfId="34637"/>
    <cellStyle name="RowTitles-Detail 3 4 3 3 5" xfId="34638"/>
    <cellStyle name="RowTitles-Detail 3 4 3 4" xfId="34639"/>
    <cellStyle name="RowTitles-Detail 3 4 3 4 2" xfId="34640"/>
    <cellStyle name="RowTitles-Detail 3 4 3 5" xfId="34641"/>
    <cellStyle name="RowTitles-Detail 3 4 3 5 2" xfId="34642"/>
    <cellStyle name="RowTitles-Detail 3 4 3 5 2 2" xfId="34643"/>
    <cellStyle name="RowTitles-Detail 3 4 3 5 3" xfId="34644"/>
    <cellStyle name="RowTitles-Detail 3 4 3 6" xfId="34645"/>
    <cellStyle name="RowTitles-Detail 3 4 3 6 2" xfId="34646"/>
    <cellStyle name="RowTitles-Detail 3 4 3 6 2 2" xfId="34647"/>
    <cellStyle name="RowTitles-Detail 3 4 3 7" xfId="34648"/>
    <cellStyle name="RowTitles-Detail 3 4 3 7 2" xfId="34649"/>
    <cellStyle name="RowTitles-Detail 3 4 3 8" xfId="34650"/>
    <cellStyle name="RowTitles-Detail 3 4 4" xfId="34651"/>
    <cellStyle name="RowTitles-Detail 3 4 4 2" xfId="34652"/>
    <cellStyle name="RowTitles-Detail 3 4 4 2 2" xfId="34653"/>
    <cellStyle name="RowTitles-Detail 3 4 4 2 2 2" xfId="34654"/>
    <cellStyle name="RowTitles-Detail 3 4 4 2 2 2 2" xfId="34655"/>
    <cellStyle name="RowTitles-Detail 3 4 4 2 2 3" xfId="34656"/>
    <cellStyle name="RowTitles-Detail 3 4 4 2 3" xfId="34657"/>
    <cellStyle name="RowTitles-Detail 3 4 4 2 3 2" xfId="34658"/>
    <cellStyle name="RowTitles-Detail 3 4 4 2 3 2 2" xfId="34659"/>
    <cellStyle name="RowTitles-Detail 3 4 4 2 4" xfId="34660"/>
    <cellStyle name="RowTitles-Detail 3 4 4 2 4 2" xfId="34661"/>
    <cellStyle name="RowTitles-Detail 3 4 4 2 5" xfId="34662"/>
    <cellStyle name="RowTitles-Detail 3 4 4 3" xfId="34663"/>
    <cellStyle name="RowTitles-Detail 3 4 4 3 2" xfId="34664"/>
    <cellStyle name="RowTitles-Detail 3 4 4 3 2 2" xfId="34665"/>
    <cellStyle name="RowTitles-Detail 3 4 4 3 2 2 2" xfId="34666"/>
    <cellStyle name="RowTitles-Detail 3 4 4 3 2 3" xfId="34667"/>
    <cellStyle name="RowTitles-Detail 3 4 4 3 3" xfId="34668"/>
    <cellStyle name="RowTitles-Detail 3 4 4 3 3 2" xfId="34669"/>
    <cellStyle name="RowTitles-Detail 3 4 4 3 3 2 2" xfId="34670"/>
    <cellStyle name="RowTitles-Detail 3 4 4 3 4" xfId="34671"/>
    <cellStyle name="RowTitles-Detail 3 4 4 3 4 2" xfId="34672"/>
    <cellStyle name="RowTitles-Detail 3 4 4 3 5" xfId="34673"/>
    <cellStyle name="RowTitles-Detail 3 4 4 4" xfId="34674"/>
    <cellStyle name="RowTitles-Detail 3 4 4 4 2" xfId="34675"/>
    <cellStyle name="RowTitles-Detail 3 4 4 4 2 2" xfId="34676"/>
    <cellStyle name="RowTitles-Detail 3 4 4 4 3" xfId="34677"/>
    <cellStyle name="RowTitles-Detail 3 4 4 5" xfId="34678"/>
    <cellStyle name="RowTitles-Detail 3 4 4 5 2" xfId="34679"/>
    <cellStyle name="RowTitles-Detail 3 4 4 5 2 2" xfId="34680"/>
    <cellStyle name="RowTitles-Detail 3 4 4 6" xfId="34681"/>
    <cellStyle name="RowTitles-Detail 3 4 4 6 2" xfId="34682"/>
    <cellStyle name="RowTitles-Detail 3 4 4 7" xfId="34683"/>
    <cellStyle name="RowTitles-Detail 3 4 5" xfId="34684"/>
    <cellStyle name="RowTitles-Detail 3 4 5 2" xfId="34685"/>
    <cellStyle name="RowTitles-Detail 3 4 5 2 2" xfId="34686"/>
    <cellStyle name="RowTitles-Detail 3 4 5 2 2 2" xfId="34687"/>
    <cellStyle name="RowTitles-Detail 3 4 5 2 2 2 2" xfId="34688"/>
    <cellStyle name="RowTitles-Detail 3 4 5 2 2 3" xfId="34689"/>
    <cellStyle name="RowTitles-Detail 3 4 5 2 3" xfId="34690"/>
    <cellStyle name="RowTitles-Detail 3 4 5 2 3 2" xfId="34691"/>
    <cellStyle name="RowTitles-Detail 3 4 5 2 3 2 2" xfId="34692"/>
    <cellStyle name="RowTitles-Detail 3 4 5 2 4" xfId="34693"/>
    <cellStyle name="RowTitles-Detail 3 4 5 2 4 2" xfId="34694"/>
    <cellStyle name="RowTitles-Detail 3 4 5 2 5" xfId="34695"/>
    <cellStyle name="RowTitles-Detail 3 4 5 3" xfId="34696"/>
    <cellStyle name="RowTitles-Detail 3 4 5 3 2" xfId="34697"/>
    <cellStyle name="RowTitles-Detail 3 4 5 3 2 2" xfId="34698"/>
    <cellStyle name="RowTitles-Detail 3 4 5 3 2 2 2" xfId="34699"/>
    <cellStyle name="RowTitles-Detail 3 4 5 3 2 3" xfId="34700"/>
    <cellStyle name="RowTitles-Detail 3 4 5 3 3" xfId="34701"/>
    <cellStyle name="RowTitles-Detail 3 4 5 3 3 2" xfId="34702"/>
    <cellStyle name="RowTitles-Detail 3 4 5 3 3 2 2" xfId="34703"/>
    <cellStyle name="RowTitles-Detail 3 4 5 3 4" xfId="34704"/>
    <cellStyle name="RowTitles-Detail 3 4 5 3 4 2" xfId="34705"/>
    <cellStyle name="RowTitles-Detail 3 4 5 3 5" xfId="34706"/>
    <cellStyle name="RowTitles-Detail 3 4 5 4" xfId="34707"/>
    <cellStyle name="RowTitles-Detail 3 4 5 4 2" xfId="34708"/>
    <cellStyle name="RowTitles-Detail 3 4 5 4 2 2" xfId="34709"/>
    <cellStyle name="RowTitles-Detail 3 4 5 4 3" xfId="34710"/>
    <cellStyle name="RowTitles-Detail 3 4 5 5" xfId="34711"/>
    <cellStyle name="RowTitles-Detail 3 4 5 5 2" xfId="34712"/>
    <cellStyle name="RowTitles-Detail 3 4 5 5 2 2" xfId="34713"/>
    <cellStyle name="RowTitles-Detail 3 4 5 6" xfId="34714"/>
    <cellStyle name="RowTitles-Detail 3 4 5 6 2" xfId="34715"/>
    <cellStyle name="RowTitles-Detail 3 4 5 7" xfId="34716"/>
    <cellStyle name="RowTitles-Detail 3 4 6" xfId="34717"/>
    <cellStyle name="RowTitles-Detail 3 4 6 2" xfId="34718"/>
    <cellStyle name="RowTitles-Detail 3 4 6 2 2" xfId="34719"/>
    <cellStyle name="RowTitles-Detail 3 4 6 2 2 2" xfId="34720"/>
    <cellStyle name="RowTitles-Detail 3 4 6 2 2 2 2" xfId="34721"/>
    <cellStyle name="RowTitles-Detail 3 4 6 2 2 3" xfId="34722"/>
    <cellStyle name="RowTitles-Detail 3 4 6 2 3" xfId="34723"/>
    <cellStyle name="RowTitles-Detail 3 4 6 2 3 2" xfId="34724"/>
    <cellStyle name="RowTitles-Detail 3 4 6 2 3 2 2" xfId="34725"/>
    <cellStyle name="RowTitles-Detail 3 4 6 2 4" xfId="34726"/>
    <cellStyle name="RowTitles-Detail 3 4 6 2 4 2" xfId="34727"/>
    <cellStyle name="RowTitles-Detail 3 4 6 2 5" xfId="34728"/>
    <cellStyle name="RowTitles-Detail 3 4 6 3" xfId="34729"/>
    <cellStyle name="RowTitles-Detail 3 4 6 3 2" xfId="34730"/>
    <cellStyle name="RowTitles-Detail 3 4 6 3 2 2" xfId="34731"/>
    <cellStyle name="RowTitles-Detail 3 4 6 3 2 2 2" xfId="34732"/>
    <cellStyle name="RowTitles-Detail 3 4 6 3 2 3" xfId="34733"/>
    <cellStyle name="RowTitles-Detail 3 4 6 3 3" xfId="34734"/>
    <cellStyle name="RowTitles-Detail 3 4 6 3 3 2" xfId="34735"/>
    <cellStyle name="RowTitles-Detail 3 4 6 3 3 2 2" xfId="34736"/>
    <cellStyle name="RowTitles-Detail 3 4 6 3 4" xfId="34737"/>
    <cellStyle name="RowTitles-Detail 3 4 6 3 4 2" xfId="34738"/>
    <cellStyle name="RowTitles-Detail 3 4 6 3 5" xfId="34739"/>
    <cellStyle name="RowTitles-Detail 3 4 6 4" xfId="34740"/>
    <cellStyle name="RowTitles-Detail 3 4 6 4 2" xfId="34741"/>
    <cellStyle name="RowTitles-Detail 3 4 6 4 2 2" xfId="34742"/>
    <cellStyle name="RowTitles-Detail 3 4 6 4 3" xfId="34743"/>
    <cellStyle name="RowTitles-Detail 3 4 6 5" xfId="34744"/>
    <cellStyle name="RowTitles-Detail 3 4 6 5 2" xfId="34745"/>
    <cellStyle name="RowTitles-Detail 3 4 6 5 2 2" xfId="34746"/>
    <cellStyle name="RowTitles-Detail 3 4 6 6" xfId="34747"/>
    <cellStyle name="RowTitles-Detail 3 4 6 6 2" xfId="34748"/>
    <cellStyle name="RowTitles-Detail 3 4 6 7" xfId="34749"/>
    <cellStyle name="RowTitles-Detail 3 4 7" xfId="34750"/>
    <cellStyle name="RowTitles-Detail 3 4 7 2" xfId="34751"/>
    <cellStyle name="RowTitles-Detail 3 4 7 2 2" xfId="34752"/>
    <cellStyle name="RowTitles-Detail 3 4 7 2 2 2" xfId="34753"/>
    <cellStyle name="RowTitles-Detail 3 4 7 2 3" xfId="34754"/>
    <cellStyle name="RowTitles-Detail 3 4 7 3" xfId="34755"/>
    <cellStyle name="RowTitles-Detail 3 4 7 3 2" xfId="34756"/>
    <cellStyle name="RowTitles-Detail 3 4 7 3 2 2" xfId="34757"/>
    <cellStyle name="RowTitles-Detail 3 4 7 4" xfId="34758"/>
    <cellStyle name="RowTitles-Detail 3 4 7 4 2" xfId="34759"/>
    <cellStyle name="RowTitles-Detail 3 4 7 5" xfId="34760"/>
    <cellStyle name="RowTitles-Detail 3 4 8" xfId="34761"/>
    <cellStyle name="RowTitles-Detail 3 4 8 2" xfId="34762"/>
    <cellStyle name="RowTitles-Detail 3 4 9" xfId="34763"/>
    <cellStyle name="RowTitles-Detail 3 4 9 2" xfId="34764"/>
    <cellStyle name="RowTitles-Detail 3 4 9 2 2" xfId="34765"/>
    <cellStyle name="RowTitles-Detail 3 4_STUD aligned by INSTIT" xfId="34766"/>
    <cellStyle name="RowTitles-Detail 3 5" xfId="34767"/>
    <cellStyle name="RowTitles-Detail 3 5 2" xfId="34768"/>
    <cellStyle name="RowTitles-Detail 3 5 2 2" xfId="34769"/>
    <cellStyle name="RowTitles-Detail 3 5 2 2 2" xfId="34770"/>
    <cellStyle name="RowTitles-Detail 3 5 2 2 2 2" xfId="34771"/>
    <cellStyle name="RowTitles-Detail 3 5 2 2 2 2 2" xfId="34772"/>
    <cellStyle name="RowTitles-Detail 3 5 2 2 2 3" xfId="34773"/>
    <cellStyle name="RowTitles-Detail 3 5 2 2 3" xfId="34774"/>
    <cellStyle name="RowTitles-Detail 3 5 2 2 3 2" xfId="34775"/>
    <cellStyle name="RowTitles-Detail 3 5 2 2 3 2 2" xfId="34776"/>
    <cellStyle name="RowTitles-Detail 3 5 2 2 4" xfId="34777"/>
    <cellStyle name="RowTitles-Detail 3 5 2 2 4 2" xfId="34778"/>
    <cellStyle name="RowTitles-Detail 3 5 2 2 5" xfId="34779"/>
    <cellStyle name="RowTitles-Detail 3 5 2 3" xfId="34780"/>
    <cellStyle name="RowTitles-Detail 3 5 2 3 2" xfId="34781"/>
    <cellStyle name="RowTitles-Detail 3 5 2 3 2 2" xfId="34782"/>
    <cellStyle name="RowTitles-Detail 3 5 2 3 2 2 2" xfId="34783"/>
    <cellStyle name="RowTitles-Detail 3 5 2 3 2 3" xfId="34784"/>
    <cellStyle name="RowTitles-Detail 3 5 2 3 3" xfId="34785"/>
    <cellStyle name="RowTitles-Detail 3 5 2 3 3 2" xfId="34786"/>
    <cellStyle name="RowTitles-Detail 3 5 2 3 3 2 2" xfId="34787"/>
    <cellStyle name="RowTitles-Detail 3 5 2 3 4" xfId="34788"/>
    <cellStyle name="RowTitles-Detail 3 5 2 3 4 2" xfId="34789"/>
    <cellStyle name="RowTitles-Detail 3 5 2 3 5" xfId="34790"/>
    <cellStyle name="RowTitles-Detail 3 5 2 4" xfId="34791"/>
    <cellStyle name="RowTitles-Detail 3 5 2 4 2" xfId="34792"/>
    <cellStyle name="RowTitles-Detail 3 5 2 5" xfId="34793"/>
    <cellStyle name="RowTitles-Detail 3 5 2 5 2" xfId="34794"/>
    <cellStyle name="RowTitles-Detail 3 5 2 5 2 2" xfId="34795"/>
    <cellStyle name="RowTitles-Detail 3 5 2 5 3" xfId="34796"/>
    <cellStyle name="RowTitles-Detail 3 5 2 6" xfId="34797"/>
    <cellStyle name="RowTitles-Detail 3 5 2 6 2" xfId="34798"/>
    <cellStyle name="RowTitles-Detail 3 5 2 6 2 2" xfId="34799"/>
    <cellStyle name="RowTitles-Detail 3 5 2 7" xfId="34800"/>
    <cellStyle name="RowTitles-Detail 3 5 2 7 2" xfId="34801"/>
    <cellStyle name="RowTitles-Detail 3 5 2 8" xfId="34802"/>
    <cellStyle name="RowTitles-Detail 3 5 3" xfId="34803"/>
    <cellStyle name="RowTitles-Detail 3 5 3 2" xfId="34804"/>
    <cellStyle name="RowTitles-Detail 3 5 3 2 2" xfId="34805"/>
    <cellStyle name="RowTitles-Detail 3 5 3 2 2 2" xfId="34806"/>
    <cellStyle name="RowTitles-Detail 3 5 3 2 2 2 2" xfId="34807"/>
    <cellStyle name="RowTitles-Detail 3 5 3 2 2 3" xfId="34808"/>
    <cellStyle name="RowTitles-Detail 3 5 3 2 3" xfId="34809"/>
    <cellStyle name="RowTitles-Detail 3 5 3 2 3 2" xfId="34810"/>
    <cellStyle name="RowTitles-Detail 3 5 3 2 3 2 2" xfId="34811"/>
    <cellStyle name="RowTitles-Detail 3 5 3 2 4" xfId="34812"/>
    <cellStyle name="RowTitles-Detail 3 5 3 2 4 2" xfId="34813"/>
    <cellStyle name="RowTitles-Detail 3 5 3 2 5" xfId="34814"/>
    <cellStyle name="RowTitles-Detail 3 5 3 3" xfId="34815"/>
    <cellStyle name="RowTitles-Detail 3 5 3 3 2" xfId="34816"/>
    <cellStyle name="RowTitles-Detail 3 5 3 3 2 2" xfId="34817"/>
    <cellStyle name="RowTitles-Detail 3 5 3 3 2 2 2" xfId="34818"/>
    <cellStyle name="RowTitles-Detail 3 5 3 3 2 3" xfId="34819"/>
    <cellStyle name="RowTitles-Detail 3 5 3 3 3" xfId="34820"/>
    <cellStyle name="RowTitles-Detail 3 5 3 3 3 2" xfId="34821"/>
    <cellStyle name="RowTitles-Detail 3 5 3 3 3 2 2" xfId="34822"/>
    <cellStyle name="RowTitles-Detail 3 5 3 3 4" xfId="34823"/>
    <cellStyle name="RowTitles-Detail 3 5 3 3 4 2" xfId="34824"/>
    <cellStyle name="RowTitles-Detail 3 5 3 3 5" xfId="34825"/>
    <cellStyle name="RowTitles-Detail 3 5 3 4" xfId="34826"/>
    <cellStyle name="RowTitles-Detail 3 5 3 4 2" xfId="34827"/>
    <cellStyle name="RowTitles-Detail 3 5 3 5" xfId="34828"/>
    <cellStyle name="RowTitles-Detail 3 5 3 5 2" xfId="34829"/>
    <cellStyle name="RowTitles-Detail 3 5 3 5 2 2" xfId="34830"/>
    <cellStyle name="RowTitles-Detail 3 5 4" xfId="34831"/>
    <cellStyle name="RowTitles-Detail 3 5 4 2" xfId="34832"/>
    <cellStyle name="RowTitles-Detail 3 5 4 2 2" xfId="34833"/>
    <cellStyle name="RowTitles-Detail 3 5 4 2 2 2" xfId="34834"/>
    <cellStyle name="RowTitles-Detail 3 5 4 2 2 2 2" xfId="34835"/>
    <cellStyle name="RowTitles-Detail 3 5 4 2 2 3" xfId="34836"/>
    <cellStyle name="RowTitles-Detail 3 5 4 2 3" xfId="34837"/>
    <cellStyle name="RowTitles-Detail 3 5 4 2 3 2" xfId="34838"/>
    <cellStyle name="RowTitles-Detail 3 5 4 2 3 2 2" xfId="34839"/>
    <cellStyle name="RowTitles-Detail 3 5 4 2 4" xfId="34840"/>
    <cellStyle name="RowTitles-Detail 3 5 4 2 4 2" xfId="34841"/>
    <cellStyle name="RowTitles-Detail 3 5 4 2 5" xfId="34842"/>
    <cellStyle name="RowTitles-Detail 3 5 4 3" xfId="34843"/>
    <cellStyle name="RowTitles-Detail 3 5 4 3 2" xfId="34844"/>
    <cellStyle name="RowTitles-Detail 3 5 4 3 2 2" xfId="34845"/>
    <cellStyle name="RowTitles-Detail 3 5 4 3 2 2 2" xfId="34846"/>
    <cellStyle name="RowTitles-Detail 3 5 4 3 2 3" xfId="34847"/>
    <cellStyle name="RowTitles-Detail 3 5 4 3 3" xfId="34848"/>
    <cellStyle name="RowTitles-Detail 3 5 4 3 3 2" xfId="34849"/>
    <cellStyle name="RowTitles-Detail 3 5 4 3 3 2 2" xfId="34850"/>
    <cellStyle name="RowTitles-Detail 3 5 4 3 4" xfId="34851"/>
    <cellStyle name="RowTitles-Detail 3 5 4 3 4 2" xfId="34852"/>
    <cellStyle name="RowTitles-Detail 3 5 4 3 5" xfId="34853"/>
    <cellStyle name="RowTitles-Detail 3 5 4 4" xfId="34854"/>
    <cellStyle name="RowTitles-Detail 3 5 4 4 2" xfId="34855"/>
    <cellStyle name="RowTitles-Detail 3 5 4 4 2 2" xfId="34856"/>
    <cellStyle name="RowTitles-Detail 3 5 4 4 3" xfId="34857"/>
    <cellStyle name="RowTitles-Detail 3 5 4 5" xfId="34858"/>
    <cellStyle name="RowTitles-Detail 3 5 4 5 2" xfId="34859"/>
    <cellStyle name="RowTitles-Detail 3 5 4 5 2 2" xfId="34860"/>
    <cellStyle name="RowTitles-Detail 3 5 4 6" xfId="34861"/>
    <cellStyle name="RowTitles-Detail 3 5 4 6 2" xfId="34862"/>
    <cellStyle name="RowTitles-Detail 3 5 4 7" xfId="34863"/>
    <cellStyle name="RowTitles-Detail 3 5 5" xfId="34864"/>
    <cellStyle name="RowTitles-Detail 3 5 5 2" xfId="34865"/>
    <cellStyle name="RowTitles-Detail 3 5 5 2 2" xfId="34866"/>
    <cellStyle name="RowTitles-Detail 3 5 5 2 2 2" xfId="34867"/>
    <cellStyle name="RowTitles-Detail 3 5 5 2 2 2 2" xfId="34868"/>
    <cellStyle name="RowTitles-Detail 3 5 5 2 2 3" xfId="34869"/>
    <cellStyle name="RowTitles-Detail 3 5 5 2 3" xfId="34870"/>
    <cellStyle name="RowTitles-Detail 3 5 5 2 3 2" xfId="34871"/>
    <cellStyle name="RowTitles-Detail 3 5 5 2 3 2 2" xfId="34872"/>
    <cellStyle name="RowTitles-Detail 3 5 5 2 4" xfId="34873"/>
    <cellStyle name="RowTitles-Detail 3 5 5 2 4 2" xfId="34874"/>
    <cellStyle name="RowTitles-Detail 3 5 5 2 5" xfId="34875"/>
    <cellStyle name="RowTitles-Detail 3 5 5 3" xfId="34876"/>
    <cellStyle name="RowTitles-Detail 3 5 5 3 2" xfId="34877"/>
    <cellStyle name="RowTitles-Detail 3 5 5 3 2 2" xfId="34878"/>
    <cellStyle name="RowTitles-Detail 3 5 5 3 2 2 2" xfId="34879"/>
    <cellStyle name="RowTitles-Detail 3 5 5 3 2 3" xfId="34880"/>
    <cellStyle name="RowTitles-Detail 3 5 5 3 3" xfId="34881"/>
    <cellStyle name="RowTitles-Detail 3 5 5 3 3 2" xfId="34882"/>
    <cellStyle name="RowTitles-Detail 3 5 5 3 3 2 2" xfId="34883"/>
    <cellStyle name="RowTitles-Detail 3 5 5 3 4" xfId="34884"/>
    <cellStyle name="RowTitles-Detail 3 5 5 3 4 2" xfId="34885"/>
    <cellStyle name="RowTitles-Detail 3 5 5 3 5" xfId="34886"/>
    <cellStyle name="RowTitles-Detail 3 5 5 4" xfId="34887"/>
    <cellStyle name="RowTitles-Detail 3 5 5 4 2" xfId="34888"/>
    <cellStyle name="RowTitles-Detail 3 5 5 4 2 2" xfId="34889"/>
    <cellStyle name="RowTitles-Detail 3 5 5 4 3" xfId="34890"/>
    <cellStyle name="RowTitles-Detail 3 5 5 5" xfId="34891"/>
    <cellStyle name="RowTitles-Detail 3 5 5 5 2" xfId="34892"/>
    <cellStyle name="RowTitles-Detail 3 5 5 5 2 2" xfId="34893"/>
    <cellStyle name="RowTitles-Detail 3 5 5 6" xfId="34894"/>
    <cellStyle name="RowTitles-Detail 3 5 5 6 2" xfId="34895"/>
    <cellStyle name="RowTitles-Detail 3 5 5 7" xfId="34896"/>
    <cellStyle name="RowTitles-Detail 3 5 6" xfId="34897"/>
    <cellStyle name="RowTitles-Detail 3 5 6 2" xfId="34898"/>
    <cellStyle name="RowTitles-Detail 3 5 6 2 2" xfId="34899"/>
    <cellStyle name="RowTitles-Detail 3 5 6 2 2 2" xfId="34900"/>
    <cellStyle name="RowTitles-Detail 3 5 6 2 2 2 2" xfId="34901"/>
    <cellStyle name="RowTitles-Detail 3 5 6 2 2 3" xfId="34902"/>
    <cellStyle name="RowTitles-Detail 3 5 6 2 3" xfId="34903"/>
    <cellStyle name="RowTitles-Detail 3 5 6 2 3 2" xfId="34904"/>
    <cellStyle name="RowTitles-Detail 3 5 6 2 3 2 2" xfId="34905"/>
    <cellStyle name="RowTitles-Detail 3 5 6 2 4" xfId="34906"/>
    <cellStyle name="RowTitles-Detail 3 5 6 2 4 2" xfId="34907"/>
    <cellStyle name="RowTitles-Detail 3 5 6 2 5" xfId="34908"/>
    <cellStyle name="RowTitles-Detail 3 5 6 3" xfId="34909"/>
    <cellStyle name="RowTitles-Detail 3 5 6 3 2" xfId="34910"/>
    <cellStyle name="RowTitles-Detail 3 5 6 3 2 2" xfId="34911"/>
    <cellStyle name="RowTitles-Detail 3 5 6 3 2 2 2" xfId="34912"/>
    <cellStyle name="RowTitles-Detail 3 5 6 3 2 3" xfId="34913"/>
    <cellStyle name="RowTitles-Detail 3 5 6 3 3" xfId="34914"/>
    <cellStyle name="RowTitles-Detail 3 5 6 3 3 2" xfId="34915"/>
    <cellStyle name="RowTitles-Detail 3 5 6 3 3 2 2" xfId="34916"/>
    <cellStyle name="RowTitles-Detail 3 5 6 3 4" xfId="34917"/>
    <cellStyle name="RowTitles-Detail 3 5 6 3 4 2" xfId="34918"/>
    <cellStyle name="RowTitles-Detail 3 5 6 3 5" xfId="34919"/>
    <cellStyle name="RowTitles-Detail 3 5 6 4" xfId="34920"/>
    <cellStyle name="RowTitles-Detail 3 5 6 4 2" xfId="34921"/>
    <cellStyle name="RowTitles-Detail 3 5 6 4 2 2" xfId="34922"/>
    <cellStyle name="RowTitles-Detail 3 5 6 4 3" xfId="34923"/>
    <cellStyle name="RowTitles-Detail 3 5 6 5" xfId="34924"/>
    <cellStyle name="RowTitles-Detail 3 5 6 5 2" xfId="34925"/>
    <cellStyle name="RowTitles-Detail 3 5 6 5 2 2" xfId="34926"/>
    <cellStyle name="RowTitles-Detail 3 5 6 6" xfId="34927"/>
    <cellStyle name="RowTitles-Detail 3 5 6 6 2" xfId="34928"/>
    <cellStyle name="RowTitles-Detail 3 5 6 7" xfId="34929"/>
    <cellStyle name="RowTitles-Detail 3 5 7" xfId="34930"/>
    <cellStyle name="RowTitles-Detail 3 5 7 2" xfId="34931"/>
    <cellStyle name="RowTitles-Detail 3 5 7 2 2" xfId="34932"/>
    <cellStyle name="RowTitles-Detail 3 5 7 2 2 2" xfId="34933"/>
    <cellStyle name="RowTitles-Detail 3 5 7 2 3" xfId="34934"/>
    <cellStyle name="RowTitles-Detail 3 5 7 3" xfId="34935"/>
    <cellStyle name="RowTitles-Detail 3 5 7 3 2" xfId="34936"/>
    <cellStyle name="RowTitles-Detail 3 5 7 3 2 2" xfId="34937"/>
    <cellStyle name="RowTitles-Detail 3 5 7 4" xfId="34938"/>
    <cellStyle name="RowTitles-Detail 3 5 7 4 2" xfId="34939"/>
    <cellStyle name="RowTitles-Detail 3 5 7 5" xfId="34940"/>
    <cellStyle name="RowTitles-Detail 3 5 8" xfId="34941"/>
    <cellStyle name="RowTitles-Detail 3 5 8 2" xfId="34942"/>
    <cellStyle name="RowTitles-Detail 3 5 8 2 2" xfId="34943"/>
    <cellStyle name="RowTitles-Detail 3 5 8 2 2 2" xfId="34944"/>
    <cellStyle name="RowTitles-Detail 3 5 8 2 3" xfId="34945"/>
    <cellStyle name="RowTitles-Detail 3 5 8 3" xfId="34946"/>
    <cellStyle name="RowTitles-Detail 3 5 8 3 2" xfId="34947"/>
    <cellStyle name="RowTitles-Detail 3 5 8 3 2 2" xfId="34948"/>
    <cellStyle name="RowTitles-Detail 3 5 8 4" xfId="34949"/>
    <cellStyle name="RowTitles-Detail 3 5 8 4 2" xfId="34950"/>
    <cellStyle name="RowTitles-Detail 3 5 8 5" xfId="34951"/>
    <cellStyle name="RowTitles-Detail 3 5 9" xfId="34952"/>
    <cellStyle name="RowTitles-Detail 3 5 9 2" xfId="34953"/>
    <cellStyle name="RowTitles-Detail 3 5 9 2 2" xfId="34954"/>
    <cellStyle name="RowTitles-Detail 3 5_STUD aligned by INSTIT" xfId="34955"/>
    <cellStyle name="RowTitles-Detail 3 6" xfId="34956"/>
    <cellStyle name="RowTitles-Detail 3 6 2" xfId="34957"/>
    <cellStyle name="RowTitles-Detail 3 6 2 2" xfId="34958"/>
    <cellStyle name="RowTitles-Detail 3 6 2 2 2" xfId="34959"/>
    <cellStyle name="RowTitles-Detail 3 6 2 2 2 2" xfId="34960"/>
    <cellStyle name="RowTitles-Detail 3 6 2 2 2 2 2" xfId="34961"/>
    <cellStyle name="RowTitles-Detail 3 6 2 2 2 3" xfId="34962"/>
    <cellStyle name="RowTitles-Detail 3 6 2 2 3" xfId="34963"/>
    <cellStyle name="RowTitles-Detail 3 6 2 2 3 2" xfId="34964"/>
    <cellStyle name="RowTitles-Detail 3 6 2 2 3 2 2" xfId="34965"/>
    <cellStyle name="RowTitles-Detail 3 6 2 2 4" xfId="34966"/>
    <cellStyle name="RowTitles-Detail 3 6 2 2 4 2" xfId="34967"/>
    <cellStyle name="RowTitles-Detail 3 6 2 2 5" xfId="34968"/>
    <cellStyle name="RowTitles-Detail 3 6 2 3" xfId="34969"/>
    <cellStyle name="RowTitles-Detail 3 6 2 3 2" xfId="34970"/>
    <cellStyle name="RowTitles-Detail 3 6 2 3 2 2" xfId="34971"/>
    <cellStyle name="RowTitles-Detail 3 6 2 3 2 2 2" xfId="34972"/>
    <cellStyle name="RowTitles-Detail 3 6 2 3 2 3" xfId="34973"/>
    <cellStyle name="RowTitles-Detail 3 6 2 3 3" xfId="34974"/>
    <cellStyle name="RowTitles-Detail 3 6 2 3 3 2" xfId="34975"/>
    <cellStyle name="RowTitles-Detail 3 6 2 3 3 2 2" xfId="34976"/>
    <cellStyle name="RowTitles-Detail 3 6 2 3 4" xfId="34977"/>
    <cellStyle name="RowTitles-Detail 3 6 2 3 4 2" xfId="34978"/>
    <cellStyle name="RowTitles-Detail 3 6 2 3 5" xfId="34979"/>
    <cellStyle name="RowTitles-Detail 3 6 2 4" xfId="34980"/>
    <cellStyle name="RowTitles-Detail 3 6 2 4 2" xfId="34981"/>
    <cellStyle name="RowTitles-Detail 3 6 2 5" xfId="34982"/>
    <cellStyle name="RowTitles-Detail 3 6 2 5 2" xfId="34983"/>
    <cellStyle name="RowTitles-Detail 3 6 2 5 2 2" xfId="34984"/>
    <cellStyle name="RowTitles-Detail 3 6 2 5 3" xfId="34985"/>
    <cellStyle name="RowTitles-Detail 3 6 2 6" xfId="34986"/>
    <cellStyle name="RowTitles-Detail 3 6 2 6 2" xfId="34987"/>
    <cellStyle name="RowTitles-Detail 3 6 2 6 2 2" xfId="34988"/>
    <cellStyle name="RowTitles-Detail 3 6 3" xfId="34989"/>
    <cellStyle name="RowTitles-Detail 3 6 3 2" xfId="34990"/>
    <cellStyle name="RowTitles-Detail 3 6 3 2 2" xfId="34991"/>
    <cellStyle name="RowTitles-Detail 3 6 3 2 2 2" xfId="34992"/>
    <cellStyle name="RowTitles-Detail 3 6 3 2 2 2 2" xfId="34993"/>
    <cellStyle name="RowTitles-Detail 3 6 3 2 2 3" xfId="34994"/>
    <cellStyle name="RowTitles-Detail 3 6 3 2 3" xfId="34995"/>
    <cellStyle name="RowTitles-Detail 3 6 3 2 3 2" xfId="34996"/>
    <cellStyle name="RowTitles-Detail 3 6 3 2 3 2 2" xfId="34997"/>
    <cellStyle name="RowTitles-Detail 3 6 3 2 4" xfId="34998"/>
    <cellStyle name="RowTitles-Detail 3 6 3 2 4 2" xfId="34999"/>
    <cellStyle name="RowTitles-Detail 3 6 3 2 5" xfId="35000"/>
    <cellStyle name="RowTitles-Detail 3 6 3 3" xfId="35001"/>
    <cellStyle name="RowTitles-Detail 3 6 3 3 2" xfId="35002"/>
    <cellStyle name="RowTitles-Detail 3 6 3 3 2 2" xfId="35003"/>
    <cellStyle name="RowTitles-Detail 3 6 3 3 2 2 2" xfId="35004"/>
    <cellStyle name="RowTitles-Detail 3 6 3 3 2 3" xfId="35005"/>
    <cellStyle name="RowTitles-Detail 3 6 3 3 3" xfId="35006"/>
    <cellStyle name="RowTitles-Detail 3 6 3 3 3 2" xfId="35007"/>
    <cellStyle name="RowTitles-Detail 3 6 3 3 3 2 2" xfId="35008"/>
    <cellStyle name="RowTitles-Detail 3 6 3 3 4" xfId="35009"/>
    <cellStyle name="RowTitles-Detail 3 6 3 3 4 2" xfId="35010"/>
    <cellStyle name="RowTitles-Detail 3 6 3 3 5" xfId="35011"/>
    <cellStyle name="RowTitles-Detail 3 6 3 4" xfId="35012"/>
    <cellStyle name="RowTitles-Detail 3 6 3 4 2" xfId="35013"/>
    <cellStyle name="RowTitles-Detail 3 6 3 5" xfId="35014"/>
    <cellStyle name="RowTitles-Detail 3 6 3 5 2" xfId="35015"/>
    <cellStyle name="RowTitles-Detail 3 6 3 5 2 2" xfId="35016"/>
    <cellStyle name="RowTitles-Detail 3 6 3 6" xfId="35017"/>
    <cellStyle name="RowTitles-Detail 3 6 3 6 2" xfId="35018"/>
    <cellStyle name="RowTitles-Detail 3 6 3 7" xfId="35019"/>
    <cellStyle name="RowTitles-Detail 3 6 4" xfId="35020"/>
    <cellStyle name="RowTitles-Detail 3 6 4 2" xfId="35021"/>
    <cellStyle name="RowTitles-Detail 3 6 4 2 2" xfId="35022"/>
    <cellStyle name="RowTitles-Detail 3 6 4 2 2 2" xfId="35023"/>
    <cellStyle name="RowTitles-Detail 3 6 4 2 2 2 2" xfId="35024"/>
    <cellStyle name="RowTitles-Detail 3 6 4 2 2 3" xfId="35025"/>
    <cellStyle name="RowTitles-Detail 3 6 4 2 3" xfId="35026"/>
    <cellStyle name="RowTitles-Detail 3 6 4 2 3 2" xfId="35027"/>
    <cellStyle name="RowTitles-Detail 3 6 4 2 3 2 2" xfId="35028"/>
    <cellStyle name="RowTitles-Detail 3 6 4 2 4" xfId="35029"/>
    <cellStyle name="RowTitles-Detail 3 6 4 2 4 2" xfId="35030"/>
    <cellStyle name="RowTitles-Detail 3 6 4 2 5" xfId="35031"/>
    <cellStyle name="RowTitles-Detail 3 6 4 3" xfId="35032"/>
    <cellStyle name="RowTitles-Detail 3 6 4 3 2" xfId="35033"/>
    <cellStyle name="RowTitles-Detail 3 6 4 3 2 2" xfId="35034"/>
    <cellStyle name="RowTitles-Detail 3 6 4 3 2 2 2" xfId="35035"/>
    <cellStyle name="RowTitles-Detail 3 6 4 3 2 3" xfId="35036"/>
    <cellStyle name="RowTitles-Detail 3 6 4 3 3" xfId="35037"/>
    <cellStyle name="RowTitles-Detail 3 6 4 3 3 2" xfId="35038"/>
    <cellStyle name="RowTitles-Detail 3 6 4 3 3 2 2" xfId="35039"/>
    <cellStyle name="RowTitles-Detail 3 6 4 3 4" xfId="35040"/>
    <cellStyle name="RowTitles-Detail 3 6 4 3 4 2" xfId="35041"/>
    <cellStyle name="RowTitles-Detail 3 6 4 3 5" xfId="35042"/>
    <cellStyle name="RowTitles-Detail 3 6 4 4" xfId="35043"/>
    <cellStyle name="RowTitles-Detail 3 6 4 4 2" xfId="35044"/>
    <cellStyle name="RowTitles-Detail 3 6 4 5" xfId="35045"/>
    <cellStyle name="RowTitles-Detail 3 6 4 5 2" xfId="35046"/>
    <cellStyle name="RowTitles-Detail 3 6 4 5 2 2" xfId="35047"/>
    <cellStyle name="RowTitles-Detail 3 6 4 5 3" xfId="35048"/>
    <cellStyle name="RowTitles-Detail 3 6 4 6" xfId="35049"/>
    <cellStyle name="RowTitles-Detail 3 6 4 6 2" xfId="35050"/>
    <cellStyle name="RowTitles-Detail 3 6 4 6 2 2" xfId="35051"/>
    <cellStyle name="RowTitles-Detail 3 6 4 7" xfId="35052"/>
    <cellStyle name="RowTitles-Detail 3 6 4 7 2" xfId="35053"/>
    <cellStyle name="RowTitles-Detail 3 6 4 8" xfId="35054"/>
    <cellStyle name="RowTitles-Detail 3 6 5" xfId="35055"/>
    <cellStyle name="RowTitles-Detail 3 6 5 2" xfId="35056"/>
    <cellStyle name="RowTitles-Detail 3 6 5 2 2" xfId="35057"/>
    <cellStyle name="RowTitles-Detail 3 6 5 2 2 2" xfId="35058"/>
    <cellStyle name="RowTitles-Detail 3 6 5 2 2 2 2" xfId="35059"/>
    <cellStyle name="RowTitles-Detail 3 6 5 2 2 3" xfId="35060"/>
    <cellStyle name="RowTitles-Detail 3 6 5 2 3" xfId="35061"/>
    <cellStyle name="RowTitles-Detail 3 6 5 2 3 2" xfId="35062"/>
    <cellStyle name="RowTitles-Detail 3 6 5 2 3 2 2" xfId="35063"/>
    <cellStyle name="RowTitles-Detail 3 6 5 2 4" xfId="35064"/>
    <cellStyle name="RowTitles-Detail 3 6 5 2 4 2" xfId="35065"/>
    <cellStyle name="RowTitles-Detail 3 6 5 2 5" xfId="35066"/>
    <cellStyle name="RowTitles-Detail 3 6 5 3" xfId="35067"/>
    <cellStyle name="RowTitles-Detail 3 6 5 3 2" xfId="35068"/>
    <cellStyle name="RowTitles-Detail 3 6 5 3 2 2" xfId="35069"/>
    <cellStyle name="RowTitles-Detail 3 6 5 3 2 2 2" xfId="35070"/>
    <cellStyle name="RowTitles-Detail 3 6 5 3 2 3" xfId="35071"/>
    <cellStyle name="RowTitles-Detail 3 6 5 3 3" xfId="35072"/>
    <cellStyle name="RowTitles-Detail 3 6 5 3 3 2" xfId="35073"/>
    <cellStyle name="RowTitles-Detail 3 6 5 3 3 2 2" xfId="35074"/>
    <cellStyle name="RowTitles-Detail 3 6 5 3 4" xfId="35075"/>
    <cellStyle name="RowTitles-Detail 3 6 5 3 4 2" xfId="35076"/>
    <cellStyle name="RowTitles-Detail 3 6 5 3 5" xfId="35077"/>
    <cellStyle name="RowTitles-Detail 3 6 5 4" xfId="35078"/>
    <cellStyle name="RowTitles-Detail 3 6 5 4 2" xfId="35079"/>
    <cellStyle name="RowTitles-Detail 3 6 5 4 2 2" xfId="35080"/>
    <cellStyle name="RowTitles-Detail 3 6 5 4 3" xfId="35081"/>
    <cellStyle name="RowTitles-Detail 3 6 5 5" xfId="35082"/>
    <cellStyle name="RowTitles-Detail 3 6 5 5 2" xfId="35083"/>
    <cellStyle name="RowTitles-Detail 3 6 5 5 2 2" xfId="35084"/>
    <cellStyle name="RowTitles-Detail 3 6 5 6" xfId="35085"/>
    <cellStyle name="RowTitles-Detail 3 6 5 6 2" xfId="35086"/>
    <cellStyle name="RowTitles-Detail 3 6 5 7" xfId="35087"/>
    <cellStyle name="RowTitles-Detail 3 6 6" xfId="35088"/>
    <cellStyle name="RowTitles-Detail 3 6 6 2" xfId="35089"/>
    <cellStyle name="RowTitles-Detail 3 6 6 2 2" xfId="35090"/>
    <cellStyle name="RowTitles-Detail 3 6 6 2 2 2" xfId="35091"/>
    <cellStyle name="RowTitles-Detail 3 6 6 2 2 2 2" xfId="35092"/>
    <cellStyle name="RowTitles-Detail 3 6 6 2 2 3" xfId="35093"/>
    <cellStyle name="RowTitles-Detail 3 6 6 2 3" xfId="35094"/>
    <cellStyle name="RowTitles-Detail 3 6 6 2 3 2" xfId="35095"/>
    <cellStyle name="RowTitles-Detail 3 6 6 2 3 2 2" xfId="35096"/>
    <cellStyle name="RowTitles-Detail 3 6 6 2 4" xfId="35097"/>
    <cellStyle name="RowTitles-Detail 3 6 6 2 4 2" xfId="35098"/>
    <cellStyle name="RowTitles-Detail 3 6 6 2 5" xfId="35099"/>
    <cellStyle name="RowTitles-Detail 3 6 6 3" xfId="35100"/>
    <cellStyle name="RowTitles-Detail 3 6 6 3 2" xfId="35101"/>
    <cellStyle name="RowTitles-Detail 3 6 6 3 2 2" xfId="35102"/>
    <cellStyle name="RowTitles-Detail 3 6 6 3 2 2 2" xfId="35103"/>
    <cellStyle name="RowTitles-Detail 3 6 6 3 2 3" xfId="35104"/>
    <cellStyle name="RowTitles-Detail 3 6 6 3 3" xfId="35105"/>
    <cellStyle name="RowTitles-Detail 3 6 6 3 3 2" xfId="35106"/>
    <cellStyle name="RowTitles-Detail 3 6 6 3 3 2 2" xfId="35107"/>
    <cellStyle name="RowTitles-Detail 3 6 6 3 4" xfId="35108"/>
    <cellStyle name="RowTitles-Detail 3 6 6 3 4 2" xfId="35109"/>
    <cellStyle name="RowTitles-Detail 3 6 6 3 5" xfId="35110"/>
    <cellStyle name="RowTitles-Detail 3 6 6 4" xfId="35111"/>
    <cellStyle name="RowTitles-Detail 3 6 6 4 2" xfId="35112"/>
    <cellStyle name="RowTitles-Detail 3 6 6 4 2 2" xfId="35113"/>
    <cellStyle name="RowTitles-Detail 3 6 6 4 3" xfId="35114"/>
    <cellStyle name="RowTitles-Detail 3 6 6 5" xfId="35115"/>
    <cellStyle name="RowTitles-Detail 3 6 6 5 2" xfId="35116"/>
    <cellStyle name="RowTitles-Detail 3 6 6 5 2 2" xfId="35117"/>
    <cellStyle name="RowTitles-Detail 3 6 6 6" xfId="35118"/>
    <cellStyle name="RowTitles-Detail 3 6 6 6 2" xfId="35119"/>
    <cellStyle name="RowTitles-Detail 3 6 6 7" xfId="35120"/>
    <cellStyle name="RowTitles-Detail 3 6 7" xfId="35121"/>
    <cellStyle name="RowTitles-Detail 3 6 7 2" xfId="35122"/>
    <cellStyle name="RowTitles-Detail 3 6 7 2 2" xfId="35123"/>
    <cellStyle name="RowTitles-Detail 3 6 7 2 2 2" xfId="35124"/>
    <cellStyle name="RowTitles-Detail 3 6 7 2 3" xfId="35125"/>
    <cellStyle name="RowTitles-Detail 3 6 7 3" xfId="35126"/>
    <cellStyle name="RowTitles-Detail 3 6 7 3 2" xfId="35127"/>
    <cellStyle name="RowTitles-Detail 3 6 7 3 2 2" xfId="35128"/>
    <cellStyle name="RowTitles-Detail 3 6 7 4" xfId="35129"/>
    <cellStyle name="RowTitles-Detail 3 6 7 4 2" xfId="35130"/>
    <cellStyle name="RowTitles-Detail 3 6 7 5" xfId="35131"/>
    <cellStyle name="RowTitles-Detail 3 6 8" xfId="35132"/>
    <cellStyle name="RowTitles-Detail 3 6 8 2" xfId="35133"/>
    <cellStyle name="RowTitles-Detail 3 6 9" xfId="35134"/>
    <cellStyle name="RowTitles-Detail 3 6 9 2" xfId="35135"/>
    <cellStyle name="RowTitles-Detail 3 6 9 2 2" xfId="35136"/>
    <cellStyle name="RowTitles-Detail 3 6_STUD aligned by INSTIT" xfId="35137"/>
    <cellStyle name="RowTitles-Detail 3 7" xfId="35138"/>
    <cellStyle name="RowTitles-Detail 3 7 2" xfId="35139"/>
    <cellStyle name="RowTitles-Detail 3 7 2 2" xfId="35140"/>
    <cellStyle name="RowTitles-Detail 3 7 2 2 2" xfId="35141"/>
    <cellStyle name="RowTitles-Detail 3 7 2 2 2 2" xfId="35142"/>
    <cellStyle name="RowTitles-Detail 3 7 2 2 3" xfId="35143"/>
    <cellStyle name="RowTitles-Detail 3 7 2 3" xfId="35144"/>
    <cellStyle name="RowTitles-Detail 3 7 2 3 2" xfId="35145"/>
    <cellStyle name="RowTitles-Detail 3 7 2 3 2 2" xfId="35146"/>
    <cellStyle name="RowTitles-Detail 3 7 2 4" xfId="35147"/>
    <cellStyle name="RowTitles-Detail 3 7 2 4 2" xfId="35148"/>
    <cellStyle name="RowTitles-Detail 3 7 2 5" xfId="35149"/>
    <cellStyle name="RowTitles-Detail 3 7 3" xfId="35150"/>
    <cellStyle name="RowTitles-Detail 3 7 3 2" xfId="35151"/>
    <cellStyle name="RowTitles-Detail 3 7 3 2 2" xfId="35152"/>
    <cellStyle name="RowTitles-Detail 3 7 3 2 2 2" xfId="35153"/>
    <cellStyle name="RowTitles-Detail 3 7 3 2 3" xfId="35154"/>
    <cellStyle name="RowTitles-Detail 3 7 3 3" xfId="35155"/>
    <cellStyle name="RowTitles-Detail 3 7 3 3 2" xfId="35156"/>
    <cellStyle name="RowTitles-Detail 3 7 3 3 2 2" xfId="35157"/>
    <cellStyle name="RowTitles-Detail 3 7 3 4" xfId="35158"/>
    <cellStyle name="RowTitles-Detail 3 7 3 4 2" xfId="35159"/>
    <cellStyle name="RowTitles-Detail 3 7 3 5" xfId="35160"/>
    <cellStyle name="RowTitles-Detail 3 7 4" xfId="35161"/>
    <cellStyle name="RowTitles-Detail 3 7 4 2" xfId="35162"/>
    <cellStyle name="RowTitles-Detail 3 7 5" xfId="35163"/>
    <cellStyle name="RowTitles-Detail 3 7 5 2" xfId="35164"/>
    <cellStyle name="RowTitles-Detail 3 7 5 2 2" xfId="35165"/>
    <cellStyle name="RowTitles-Detail 3 7 5 3" xfId="35166"/>
    <cellStyle name="RowTitles-Detail 3 7 6" xfId="35167"/>
    <cellStyle name="RowTitles-Detail 3 7 6 2" xfId="35168"/>
    <cellStyle name="RowTitles-Detail 3 7 6 2 2" xfId="35169"/>
    <cellStyle name="RowTitles-Detail 3 8" xfId="35170"/>
    <cellStyle name="RowTitles-Detail 3 8 2" xfId="35171"/>
    <cellStyle name="RowTitles-Detail 3 8 2 2" xfId="35172"/>
    <cellStyle name="RowTitles-Detail 3 8 2 2 2" xfId="35173"/>
    <cellStyle name="RowTitles-Detail 3 8 2 2 2 2" xfId="35174"/>
    <cellStyle name="RowTitles-Detail 3 8 2 2 3" xfId="35175"/>
    <cellStyle name="RowTitles-Detail 3 8 2 3" xfId="35176"/>
    <cellStyle name="RowTitles-Detail 3 8 2 3 2" xfId="35177"/>
    <cellStyle name="RowTitles-Detail 3 8 2 3 2 2" xfId="35178"/>
    <cellStyle name="RowTitles-Detail 3 8 2 4" xfId="35179"/>
    <cellStyle name="RowTitles-Detail 3 8 2 4 2" xfId="35180"/>
    <cellStyle name="RowTitles-Detail 3 8 2 5" xfId="35181"/>
    <cellStyle name="RowTitles-Detail 3 8 3" xfId="35182"/>
    <cellStyle name="RowTitles-Detail 3 8 3 2" xfId="35183"/>
    <cellStyle name="RowTitles-Detail 3 8 3 2 2" xfId="35184"/>
    <cellStyle name="RowTitles-Detail 3 8 3 2 2 2" xfId="35185"/>
    <cellStyle name="RowTitles-Detail 3 8 3 2 3" xfId="35186"/>
    <cellStyle name="RowTitles-Detail 3 8 3 3" xfId="35187"/>
    <cellStyle name="RowTitles-Detail 3 8 3 3 2" xfId="35188"/>
    <cellStyle name="RowTitles-Detail 3 8 3 3 2 2" xfId="35189"/>
    <cellStyle name="RowTitles-Detail 3 8 3 4" xfId="35190"/>
    <cellStyle name="RowTitles-Detail 3 8 3 4 2" xfId="35191"/>
    <cellStyle name="RowTitles-Detail 3 8 3 5" xfId="35192"/>
    <cellStyle name="RowTitles-Detail 3 8 4" xfId="35193"/>
    <cellStyle name="RowTitles-Detail 3 8 4 2" xfId="35194"/>
    <cellStyle name="RowTitles-Detail 3 8 5" xfId="35195"/>
    <cellStyle name="RowTitles-Detail 3 8 5 2" xfId="35196"/>
    <cellStyle name="RowTitles-Detail 3 8 5 2 2" xfId="35197"/>
    <cellStyle name="RowTitles-Detail 3 8 6" xfId="35198"/>
    <cellStyle name="RowTitles-Detail 3 8 6 2" xfId="35199"/>
    <cellStyle name="RowTitles-Detail 3 8 7" xfId="35200"/>
    <cellStyle name="RowTitles-Detail 3 9" xfId="35201"/>
    <cellStyle name="RowTitles-Detail 3 9 2" xfId="35202"/>
    <cellStyle name="RowTitles-Detail 3 9 2 2" xfId="35203"/>
    <cellStyle name="RowTitles-Detail 3 9 2 2 2" xfId="35204"/>
    <cellStyle name="RowTitles-Detail 3 9 2 2 2 2" xfId="35205"/>
    <cellStyle name="RowTitles-Detail 3 9 2 2 3" xfId="35206"/>
    <cellStyle name="RowTitles-Detail 3 9 2 3" xfId="35207"/>
    <cellStyle name="RowTitles-Detail 3 9 2 3 2" xfId="35208"/>
    <cellStyle name="RowTitles-Detail 3 9 2 3 2 2" xfId="35209"/>
    <cellStyle name="RowTitles-Detail 3 9 2 4" xfId="35210"/>
    <cellStyle name="RowTitles-Detail 3 9 2 4 2" xfId="35211"/>
    <cellStyle name="RowTitles-Detail 3 9 2 5" xfId="35212"/>
    <cellStyle name="RowTitles-Detail 3 9 3" xfId="35213"/>
    <cellStyle name="RowTitles-Detail 3 9 3 2" xfId="35214"/>
    <cellStyle name="RowTitles-Detail 3 9 3 2 2" xfId="35215"/>
    <cellStyle name="RowTitles-Detail 3 9 3 2 2 2" xfId="35216"/>
    <cellStyle name="RowTitles-Detail 3 9 3 2 3" xfId="35217"/>
    <cellStyle name="RowTitles-Detail 3 9 3 3" xfId="35218"/>
    <cellStyle name="RowTitles-Detail 3 9 3 3 2" xfId="35219"/>
    <cellStyle name="RowTitles-Detail 3 9 3 3 2 2" xfId="35220"/>
    <cellStyle name="RowTitles-Detail 3 9 3 4" xfId="35221"/>
    <cellStyle name="RowTitles-Detail 3 9 3 4 2" xfId="35222"/>
    <cellStyle name="RowTitles-Detail 3 9 3 5" xfId="35223"/>
    <cellStyle name="RowTitles-Detail 3 9 4" xfId="35224"/>
    <cellStyle name="RowTitles-Detail 3 9 4 2" xfId="35225"/>
    <cellStyle name="RowTitles-Detail 3 9 5" xfId="35226"/>
    <cellStyle name="RowTitles-Detail 3 9 5 2" xfId="35227"/>
    <cellStyle name="RowTitles-Detail 3 9 5 2 2" xfId="35228"/>
    <cellStyle name="RowTitles-Detail 3 9 5 3" xfId="35229"/>
    <cellStyle name="RowTitles-Detail 3 9 6" xfId="35230"/>
    <cellStyle name="RowTitles-Detail 3 9 6 2" xfId="35231"/>
    <cellStyle name="RowTitles-Detail 3 9 6 2 2" xfId="35232"/>
    <cellStyle name="RowTitles-Detail 3 9 7" xfId="35233"/>
    <cellStyle name="RowTitles-Detail 3 9 7 2" xfId="35234"/>
    <cellStyle name="RowTitles-Detail 3 9 8" xfId="35235"/>
    <cellStyle name="RowTitles-Detail 3_STUD aligned by INSTIT" xfId="35236"/>
    <cellStyle name="RowTitles-Detail 4" xfId="74"/>
    <cellStyle name="RowTitles-Detail 4 10" xfId="35237"/>
    <cellStyle name="RowTitles-Detail 4 10 2" xfId="35238"/>
    <cellStyle name="RowTitles-Detail 4 10 2 2" xfId="35239"/>
    <cellStyle name="RowTitles-Detail 4 10 2 2 2" xfId="35240"/>
    <cellStyle name="RowTitles-Detail 4 10 2 2 2 2" xfId="35241"/>
    <cellStyle name="RowTitles-Detail 4 10 2 2 3" xfId="35242"/>
    <cellStyle name="RowTitles-Detail 4 10 2 3" xfId="35243"/>
    <cellStyle name="RowTitles-Detail 4 10 2 3 2" xfId="35244"/>
    <cellStyle name="RowTitles-Detail 4 10 2 3 2 2" xfId="35245"/>
    <cellStyle name="RowTitles-Detail 4 10 2 4" xfId="35246"/>
    <cellStyle name="RowTitles-Detail 4 10 2 4 2" xfId="35247"/>
    <cellStyle name="RowTitles-Detail 4 10 2 5" xfId="35248"/>
    <cellStyle name="RowTitles-Detail 4 10 3" xfId="35249"/>
    <cellStyle name="RowTitles-Detail 4 10 3 2" xfId="35250"/>
    <cellStyle name="RowTitles-Detail 4 10 3 2 2" xfId="35251"/>
    <cellStyle name="RowTitles-Detail 4 10 3 2 2 2" xfId="35252"/>
    <cellStyle name="RowTitles-Detail 4 10 3 2 3" xfId="35253"/>
    <cellStyle name="RowTitles-Detail 4 10 3 3" xfId="35254"/>
    <cellStyle name="RowTitles-Detail 4 10 3 3 2" xfId="35255"/>
    <cellStyle name="RowTitles-Detail 4 10 3 3 2 2" xfId="35256"/>
    <cellStyle name="RowTitles-Detail 4 10 3 4" xfId="35257"/>
    <cellStyle name="RowTitles-Detail 4 10 3 4 2" xfId="35258"/>
    <cellStyle name="RowTitles-Detail 4 10 3 5" xfId="35259"/>
    <cellStyle name="RowTitles-Detail 4 10 4" xfId="35260"/>
    <cellStyle name="RowTitles-Detail 4 10 4 2" xfId="35261"/>
    <cellStyle name="RowTitles-Detail 4 10 4 2 2" xfId="35262"/>
    <cellStyle name="RowTitles-Detail 4 10 4 3" xfId="35263"/>
    <cellStyle name="RowTitles-Detail 4 10 5" xfId="35264"/>
    <cellStyle name="RowTitles-Detail 4 10 5 2" xfId="35265"/>
    <cellStyle name="RowTitles-Detail 4 10 5 2 2" xfId="35266"/>
    <cellStyle name="RowTitles-Detail 4 10 6" xfId="35267"/>
    <cellStyle name="RowTitles-Detail 4 10 6 2" xfId="35268"/>
    <cellStyle name="RowTitles-Detail 4 10 7" xfId="35269"/>
    <cellStyle name="RowTitles-Detail 4 11" xfId="35270"/>
    <cellStyle name="RowTitles-Detail 4 11 2" xfId="35271"/>
    <cellStyle name="RowTitles-Detail 4 11 2 2" xfId="35272"/>
    <cellStyle name="RowTitles-Detail 4 11 2 2 2" xfId="35273"/>
    <cellStyle name="RowTitles-Detail 4 11 2 2 2 2" xfId="35274"/>
    <cellStyle name="RowTitles-Detail 4 11 2 2 3" xfId="35275"/>
    <cellStyle name="RowTitles-Detail 4 11 2 3" xfId="35276"/>
    <cellStyle name="RowTitles-Detail 4 11 2 3 2" xfId="35277"/>
    <cellStyle name="RowTitles-Detail 4 11 2 3 2 2" xfId="35278"/>
    <cellStyle name="RowTitles-Detail 4 11 2 4" xfId="35279"/>
    <cellStyle name="RowTitles-Detail 4 11 2 4 2" xfId="35280"/>
    <cellStyle name="RowTitles-Detail 4 11 2 5" xfId="35281"/>
    <cellStyle name="RowTitles-Detail 4 11 3" xfId="35282"/>
    <cellStyle name="RowTitles-Detail 4 11 3 2" xfId="35283"/>
    <cellStyle name="RowTitles-Detail 4 11 3 2 2" xfId="35284"/>
    <cellStyle name="RowTitles-Detail 4 11 3 2 2 2" xfId="35285"/>
    <cellStyle name="RowTitles-Detail 4 11 3 2 3" xfId="35286"/>
    <cellStyle name="RowTitles-Detail 4 11 3 3" xfId="35287"/>
    <cellStyle name="RowTitles-Detail 4 11 3 3 2" xfId="35288"/>
    <cellStyle name="RowTitles-Detail 4 11 3 3 2 2" xfId="35289"/>
    <cellStyle name="RowTitles-Detail 4 11 3 4" xfId="35290"/>
    <cellStyle name="RowTitles-Detail 4 11 3 4 2" xfId="35291"/>
    <cellStyle name="RowTitles-Detail 4 11 3 5" xfId="35292"/>
    <cellStyle name="RowTitles-Detail 4 11 4" xfId="35293"/>
    <cellStyle name="RowTitles-Detail 4 11 4 2" xfId="35294"/>
    <cellStyle name="RowTitles-Detail 4 11 4 2 2" xfId="35295"/>
    <cellStyle name="RowTitles-Detail 4 11 4 3" xfId="35296"/>
    <cellStyle name="RowTitles-Detail 4 11 5" xfId="35297"/>
    <cellStyle name="RowTitles-Detail 4 11 5 2" xfId="35298"/>
    <cellStyle name="RowTitles-Detail 4 11 5 2 2" xfId="35299"/>
    <cellStyle name="RowTitles-Detail 4 11 6" xfId="35300"/>
    <cellStyle name="RowTitles-Detail 4 11 6 2" xfId="35301"/>
    <cellStyle name="RowTitles-Detail 4 11 7" xfId="35302"/>
    <cellStyle name="RowTitles-Detail 4 12" xfId="35303"/>
    <cellStyle name="RowTitles-Detail 4 12 2" xfId="35304"/>
    <cellStyle name="RowTitles-Detail 4 12 2 2" xfId="35305"/>
    <cellStyle name="RowTitles-Detail 4 12 2 2 2" xfId="35306"/>
    <cellStyle name="RowTitles-Detail 4 12 2 3" xfId="35307"/>
    <cellStyle name="RowTitles-Detail 4 12 3" xfId="35308"/>
    <cellStyle name="RowTitles-Detail 4 12 3 2" xfId="35309"/>
    <cellStyle name="RowTitles-Detail 4 12 3 2 2" xfId="35310"/>
    <cellStyle name="RowTitles-Detail 4 12 4" xfId="35311"/>
    <cellStyle name="RowTitles-Detail 4 12 4 2" xfId="35312"/>
    <cellStyle name="RowTitles-Detail 4 12 5" xfId="35313"/>
    <cellStyle name="RowTitles-Detail 4 13" xfId="35314"/>
    <cellStyle name="RowTitles-Detail 4 13 2" xfId="35315"/>
    <cellStyle name="RowTitles-Detail 4 13 2 2" xfId="35316"/>
    <cellStyle name="RowTitles-Detail 4 14" xfId="35317"/>
    <cellStyle name="RowTitles-Detail 4 14 2" xfId="35318"/>
    <cellStyle name="RowTitles-Detail 4 15" xfId="35319"/>
    <cellStyle name="RowTitles-Detail 4 15 2" xfId="35320"/>
    <cellStyle name="RowTitles-Detail 4 15 2 2" xfId="35321"/>
    <cellStyle name="RowTitles-Detail 4 16" xfId="35322"/>
    <cellStyle name="RowTitles-Detail 4 2" xfId="35323"/>
    <cellStyle name="RowTitles-Detail 4 2 10" xfId="35324"/>
    <cellStyle name="RowTitles-Detail 4 2 10 2" xfId="35325"/>
    <cellStyle name="RowTitles-Detail 4 2 10 2 2" xfId="35326"/>
    <cellStyle name="RowTitles-Detail 4 2 10 2 2 2" xfId="35327"/>
    <cellStyle name="RowTitles-Detail 4 2 10 2 2 2 2" xfId="35328"/>
    <cellStyle name="RowTitles-Detail 4 2 10 2 2 3" xfId="35329"/>
    <cellStyle name="RowTitles-Detail 4 2 10 2 3" xfId="35330"/>
    <cellStyle name="RowTitles-Detail 4 2 10 2 3 2" xfId="35331"/>
    <cellStyle name="RowTitles-Detail 4 2 10 2 3 2 2" xfId="35332"/>
    <cellStyle name="RowTitles-Detail 4 2 10 2 4" xfId="35333"/>
    <cellStyle name="RowTitles-Detail 4 2 10 2 4 2" xfId="35334"/>
    <cellStyle name="RowTitles-Detail 4 2 10 2 5" xfId="35335"/>
    <cellStyle name="RowTitles-Detail 4 2 10 3" xfId="35336"/>
    <cellStyle name="RowTitles-Detail 4 2 10 3 2" xfId="35337"/>
    <cellStyle name="RowTitles-Detail 4 2 10 3 2 2" xfId="35338"/>
    <cellStyle name="RowTitles-Detail 4 2 10 3 2 2 2" xfId="35339"/>
    <cellStyle name="RowTitles-Detail 4 2 10 3 2 3" xfId="35340"/>
    <cellStyle name="RowTitles-Detail 4 2 10 3 3" xfId="35341"/>
    <cellStyle name="RowTitles-Detail 4 2 10 3 3 2" xfId="35342"/>
    <cellStyle name="RowTitles-Detail 4 2 10 3 3 2 2" xfId="35343"/>
    <cellStyle name="RowTitles-Detail 4 2 10 3 4" xfId="35344"/>
    <cellStyle name="RowTitles-Detail 4 2 10 3 4 2" xfId="35345"/>
    <cellStyle name="RowTitles-Detail 4 2 10 3 5" xfId="35346"/>
    <cellStyle name="RowTitles-Detail 4 2 10 4" xfId="35347"/>
    <cellStyle name="RowTitles-Detail 4 2 10 4 2" xfId="35348"/>
    <cellStyle name="RowTitles-Detail 4 2 10 4 2 2" xfId="35349"/>
    <cellStyle name="RowTitles-Detail 4 2 10 4 3" xfId="35350"/>
    <cellStyle name="RowTitles-Detail 4 2 10 5" xfId="35351"/>
    <cellStyle name="RowTitles-Detail 4 2 10 5 2" xfId="35352"/>
    <cellStyle name="RowTitles-Detail 4 2 10 5 2 2" xfId="35353"/>
    <cellStyle name="RowTitles-Detail 4 2 10 6" xfId="35354"/>
    <cellStyle name="RowTitles-Detail 4 2 10 6 2" xfId="35355"/>
    <cellStyle name="RowTitles-Detail 4 2 10 7" xfId="35356"/>
    <cellStyle name="RowTitles-Detail 4 2 11" xfId="35357"/>
    <cellStyle name="RowTitles-Detail 4 2 11 2" xfId="35358"/>
    <cellStyle name="RowTitles-Detail 4 2 11 2 2" xfId="35359"/>
    <cellStyle name="RowTitles-Detail 4 2 11 2 2 2" xfId="35360"/>
    <cellStyle name="RowTitles-Detail 4 2 11 2 3" xfId="35361"/>
    <cellStyle name="RowTitles-Detail 4 2 11 3" xfId="35362"/>
    <cellStyle name="RowTitles-Detail 4 2 11 3 2" xfId="35363"/>
    <cellStyle name="RowTitles-Detail 4 2 11 3 2 2" xfId="35364"/>
    <cellStyle name="RowTitles-Detail 4 2 11 4" xfId="35365"/>
    <cellStyle name="RowTitles-Detail 4 2 11 4 2" xfId="35366"/>
    <cellStyle name="RowTitles-Detail 4 2 11 5" xfId="35367"/>
    <cellStyle name="RowTitles-Detail 4 2 12" xfId="35368"/>
    <cellStyle name="RowTitles-Detail 4 2 12 2" xfId="35369"/>
    <cellStyle name="RowTitles-Detail 4 2 13" xfId="35370"/>
    <cellStyle name="RowTitles-Detail 4 2 13 2" xfId="35371"/>
    <cellStyle name="RowTitles-Detail 4 2 13 2 2" xfId="35372"/>
    <cellStyle name="RowTitles-Detail 4 2 2" xfId="35373"/>
    <cellStyle name="RowTitles-Detail 4 2 2 10" xfId="35374"/>
    <cellStyle name="RowTitles-Detail 4 2 2 10 2" xfId="35375"/>
    <cellStyle name="RowTitles-Detail 4 2 2 10 2 2" xfId="35376"/>
    <cellStyle name="RowTitles-Detail 4 2 2 10 2 2 2" xfId="35377"/>
    <cellStyle name="RowTitles-Detail 4 2 2 10 2 3" xfId="35378"/>
    <cellStyle name="RowTitles-Detail 4 2 2 10 3" xfId="35379"/>
    <cellStyle name="RowTitles-Detail 4 2 2 10 3 2" xfId="35380"/>
    <cellStyle name="RowTitles-Detail 4 2 2 10 3 2 2" xfId="35381"/>
    <cellStyle name="RowTitles-Detail 4 2 2 10 4" xfId="35382"/>
    <cellStyle name="RowTitles-Detail 4 2 2 10 4 2" xfId="35383"/>
    <cellStyle name="RowTitles-Detail 4 2 2 10 5" xfId="35384"/>
    <cellStyle name="RowTitles-Detail 4 2 2 11" xfId="35385"/>
    <cellStyle name="RowTitles-Detail 4 2 2 11 2" xfId="35386"/>
    <cellStyle name="RowTitles-Detail 4 2 2 12" xfId="35387"/>
    <cellStyle name="RowTitles-Detail 4 2 2 12 2" xfId="35388"/>
    <cellStyle name="RowTitles-Detail 4 2 2 12 2 2" xfId="35389"/>
    <cellStyle name="RowTitles-Detail 4 2 2 2" xfId="35390"/>
    <cellStyle name="RowTitles-Detail 4 2 2 2 2" xfId="35391"/>
    <cellStyle name="RowTitles-Detail 4 2 2 2 2 2" xfId="35392"/>
    <cellStyle name="RowTitles-Detail 4 2 2 2 2 2 2" xfId="35393"/>
    <cellStyle name="RowTitles-Detail 4 2 2 2 2 2 2 2" xfId="35394"/>
    <cellStyle name="RowTitles-Detail 4 2 2 2 2 2 2 2 2" xfId="35395"/>
    <cellStyle name="RowTitles-Detail 4 2 2 2 2 2 2 3" xfId="35396"/>
    <cellStyle name="RowTitles-Detail 4 2 2 2 2 2 3" xfId="35397"/>
    <cellStyle name="RowTitles-Detail 4 2 2 2 2 2 3 2" xfId="35398"/>
    <cellStyle name="RowTitles-Detail 4 2 2 2 2 2 3 2 2" xfId="35399"/>
    <cellStyle name="RowTitles-Detail 4 2 2 2 2 2 4" xfId="35400"/>
    <cellStyle name="RowTitles-Detail 4 2 2 2 2 2 4 2" xfId="35401"/>
    <cellStyle name="RowTitles-Detail 4 2 2 2 2 2 5" xfId="35402"/>
    <cellStyle name="RowTitles-Detail 4 2 2 2 2 3" xfId="35403"/>
    <cellStyle name="RowTitles-Detail 4 2 2 2 2 3 2" xfId="35404"/>
    <cellStyle name="RowTitles-Detail 4 2 2 2 2 3 2 2" xfId="35405"/>
    <cellStyle name="RowTitles-Detail 4 2 2 2 2 3 2 2 2" xfId="35406"/>
    <cellStyle name="RowTitles-Detail 4 2 2 2 2 3 2 3" xfId="35407"/>
    <cellStyle name="RowTitles-Detail 4 2 2 2 2 3 3" xfId="35408"/>
    <cellStyle name="RowTitles-Detail 4 2 2 2 2 3 3 2" xfId="35409"/>
    <cellStyle name="RowTitles-Detail 4 2 2 2 2 3 3 2 2" xfId="35410"/>
    <cellStyle name="RowTitles-Detail 4 2 2 2 2 3 4" xfId="35411"/>
    <cellStyle name="RowTitles-Detail 4 2 2 2 2 3 4 2" xfId="35412"/>
    <cellStyle name="RowTitles-Detail 4 2 2 2 2 3 5" xfId="35413"/>
    <cellStyle name="RowTitles-Detail 4 2 2 2 2 4" xfId="35414"/>
    <cellStyle name="RowTitles-Detail 4 2 2 2 2 4 2" xfId="35415"/>
    <cellStyle name="RowTitles-Detail 4 2 2 2 2 5" xfId="35416"/>
    <cellStyle name="RowTitles-Detail 4 2 2 2 2 5 2" xfId="35417"/>
    <cellStyle name="RowTitles-Detail 4 2 2 2 2 5 2 2" xfId="35418"/>
    <cellStyle name="RowTitles-Detail 4 2 2 2 3" xfId="35419"/>
    <cellStyle name="RowTitles-Detail 4 2 2 2 3 2" xfId="35420"/>
    <cellStyle name="RowTitles-Detail 4 2 2 2 3 2 2" xfId="35421"/>
    <cellStyle name="RowTitles-Detail 4 2 2 2 3 2 2 2" xfId="35422"/>
    <cellStyle name="RowTitles-Detail 4 2 2 2 3 2 2 2 2" xfId="35423"/>
    <cellStyle name="RowTitles-Detail 4 2 2 2 3 2 2 3" xfId="35424"/>
    <cellStyle name="RowTitles-Detail 4 2 2 2 3 2 3" xfId="35425"/>
    <cellStyle name="RowTitles-Detail 4 2 2 2 3 2 3 2" xfId="35426"/>
    <cellStyle name="RowTitles-Detail 4 2 2 2 3 2 3 2 2" xfId="35427"/>
    <cellStyle name="RowTitles-Detail 4 2 2 2 3 2 4" xfId="35428"/>
    <cellStyle name="RowTitles-Detail 4 2 2 2 3 2 4 2" xfId="35429"/>
    <cellStyle name="RowTitles-Detail 4 2 2 2 3 2 5" xfId="35430"/>
    <cellStyle name="RowTitles-Detail 4 2 2 2 3 3" xfId="35431"/>
    <cellStyle name="RowTitles-Detail 4 2 2 2 3 3 2" xfId="35432"/>
    <cellStyle name="RowTitles-Detail 4 2 2 2 3 3 2 2" xfId="35433"/>
    <cellStyle name="RowTitles-Detail 4 2 2 2 3 3 2 2 2" xfId="35434"/>
    <cellStyle name="RowTitles-Detail 4 2 2 2 3 3 2 3" xfId="35435"/>
    <cellStyle name="RowTitles-Detail 4 2 2 2 3 3 3" xfId="35436"/>
    <cellStyle name="RowTitles-Detail 4 2 2 2 3 3 3 2" xfId="35437"/>
    <cellStyle name="RowTitles-Detail 4 2 2 2 3 3 3 2 2" xfId="35438"/>
    <cellStyle name="RowTitles-Detail 4 2 2 2 3 3 4" xfId="35439"/>
    <cellStyle name="RowTitles-Detail 4 2 2 2 3 3 4 2" xfId="35440"/>
    <cellStyle name="RowTitles-Detail 4 2 2 2 3 3 5" xfId="35441"/>
    <cellStyle name="RowTitles-Detail 4 2 2 2 3 4" xfId="35442"/>
    <cellStyle name="RowTitles-Detail 4 2 2 2 3 4 2" xfId="35443"/>
    <cellStyle name="RowTitles-Detail 4 2 2 2 3 5" xfId="35444"/>
    <cellStyle name="RowTitles-Detail 4 2 2 2 3 5 2" xfId="35445"/>
    <cellStyle name="RowTitles-Detail 4 2 2 2 3 5 2 2" xfId="35446"/>
    <cellStyle name="RowTitles-Detail 4 2 2 2 3 5 3" xfId="35447"/>
    <cellStyle name="RowTitles-Detail 4 2 2 2 3 6" xfId="35448"/>
    <cellStyle name="RowTitles-Detail 4 2 2 2 3 6 2" xfId="35449"/>
    <cellStyle name="RowTitles-Detail 4 2 2 2 3 6 2 2" xfId="35450"/>
    <cellStyle name="RowTitles-Detail 4 2 2 2 3 7" xfId="35451"/>
    <cellStyle name="RowTitles-Detail 4 2 2 2 3 7 2" xfId="35452"/>
    <cellStyle name="RowTitles-Detail 4 2 2 2 3 8" xfId="35453"/>
    <cellStyle name="RowTitles-Detail 4 2 2 2 4" xfId="35454"/>
    <cellStyle name="RowTitles-Detail 4 2 2 2 4 2" xfId="35455"/>
    <cellStyle name="RowTitles-Detail 4 2 2 2 4 2 2" xfId="35456"/>
    <cellStyle name="RowTitles-Detail 4 2 2 2 4 2 2 2" xfId="35457"/>
    <cellStyle name="RowTitles-Detail 4 2 2 2 4 2 2 2 2" xfId="35458"/>
    <cellStyle name="RowTitles-Detail 4 2 2 2 4 2 2 3" xfId="35459"/>
    <cellStyle name="RowTitles-Detail 4 2 2 2 4 2 3" xfId="35460"/>
    <cellStyle name="RowTitles-Detail 4 2 2 2 4 2 3 2" xfId="35461"/>
    <cellStyle name="RowTitles-Detail 4 2 2 2 4 2 3 2 2" xfId="35462"/>
    <cellStyle name="RowTitles-Detail 4 2 2 2 4 2 4" xfId="35463"/>
    <cellStyle name="RowTitles-Detail 4 2 2 2 4 2 4 2" xfId="35464"/>
    <cellStyle name="RowTitles-Detail 4 2 2 2 4 2 5" xfId="35465"/>
    <cellStyle name="RowTitles-Detail 4 2 2 2 4 3" xfId="35466"/>
    <cellStyle name="RowTitles-Detail 4 2 2 2 4 3 2" xfId="35467"/>
    <cellStyle name="RowTitles-Detail 4 2 2 2 4 3 2 2" xfId="35468"/>
    <cellStyle name="RowTitles-Detail 4 2 2 2 4 3 2 2 2" xfId="35469"/>
    <cellStyle name="RowTitles-Detail 4 2 2 2 4 3 2 3" xfId="35470"/>
    <cellStyle name="RowTitles-Detail 4 2 2 2 4 3 3" xfId="35471"/>
    <cellStyle name="RowTitles-Detail 4 2 2 2 4 3 3 2" xfId="35472"/>
    <cellStyle name="RowTitles-Detail 4 2 2 2 4 3 3 2 2" xfId="35473"/>
    <cellStyle name="RowTitles-Detail 4 2 2 2 4 3 4" xfId="35474"/>
    <cellStyle name="RowTitles-Detail 4 2 2 2 4 3 4 2" xfId="35475"/>
    <cellStyle name="RowTitles-Detail 4 2 2 2 4 3 5" xfId="35476"/>
    <cellStyle name="RowTitles-Detail 4 2 2 2 4 4" xfId="35477"/>
    <cellStyle name="RowTitles-Detail 4 2 2 2 4 4 2" xfId="35478"/>
    <cellStyle name="RowTitles-Detail 4 2 2 2 4 4 2 2" xfId="35479"/>
    <cellStyle name="RowTitles-Detail 4 2 2 2 4 4 3" xfId="35480"/>
    <cellStyle name="RowTitles-Detail 4 2 2 2 4 5" xfId="35481"/>
    <cellStyle name="RowTitles-Detail 4 2 2 2 4 5 2" xfId="35482"/>
    <cellStyle name="RowTitles-Detail 4 2 2 2 4 5 2 2" xfId="35483"/>
    <cellStyle name="RowTitles-Detail 4 2 2 2 4 6" xfId="35484"/>
    <cellStyle name="RowTitles-Detail 4 2 2 2 4 6 2" xfId="35485"/>
    <cellStyle name="RowTitles-Detail 4 2 2 2 4 7" xfId="35486"/>
    <cellStyle name="RowTitles-Detail 4 2 2 2 5" xfId="35487"/>
    <cellStyle name="RowTitles-Detail 4 2 2 2 5 2" xfId="35488"/>
    <cellStyle name="RowTitles-Detail 4 2 2 2 5 2 2" xfId="35489"/>
    <cellStyle name="RowTitles-Detail 4 2 2 2 5 2 2 2" xfId="35490"/>
    <cellStyle name="RowTitles-Detail 4 2 2 2 5 2 2 2 2" xfId="35491"/>
    <cellStyle name="RowTitles-Detail 4 2 2 2 5 2 2 3" xfId="35492"/>
    <cellStyle name="RowTitles-Detail 4 2 2 2 5 2 3" xfId="35493"/>
    <cellStyle name="RowTitles-Detail 4 2 2 2 5 2 3 2" xfId="35494"/>
    <cellStyle name="RowTitles-Detail 4 2 2 2 5 2 3 2 2" xfId="35495"/>
    <cellStyle name="RowTitles-Detail 4 2 2 2 5 2 4" xfId="35496"/>
    <cellStyle name="RowTitles-Detail 4 2 2 2 5 2 4 2" xfId="35497"/>
    <cellStyle name="RowTitles-Detail 4 2 2 2 5 2 5" xfId="35498"/>
    <cellStyle name="RowTitles-Detail 4 2 2 2 5 3" xfId="35499"/>
    <cellStyle name="RowTitles-Detail 4 2 2 2 5 3 2" xfId="35500"/>
    <cellStyle name="RowTitles-Detail 4 2 2 2 5 3 2 2" xfId="35501"/>
    <cellStyle name="RowTitles-Detail 4 2 2 2 5 3 2 2 2" xfId="35502"/>
    <cellStyle name="RowTitles-Detail 4 2 2 2 5 3 2 3" xfId="35503"/>
    <cellStyle name="RowTitles-Detail 4 2 2 2 5 3 3" xfId="35504"/>
    <cellStyle name="RowTitles-Detail 4 2 2 2 5 3 3 2" xfId="35505"/>
    <cellStyle name="RowTitles-Detail 4 2 2 2 5 3 3 2 2" xfId="35506"/>
    <cellStyle name="RowTitles-Detail 4 2 2 2 5 3 4" xfId="35507"/>
    <cellStyle name="RowTitles-Detail 4 2 2 2 5 3 4 2" xfId="35508"/>
    <cellStyle name="RowTitles-Detail 4 2 2 2 5 3 5" xfId="35509"/>
    <cellStyle name="RowTitles-Detail 4 2 2 2 5 4" xfId="35510"/>
    <cellStyle name="RowTitles-Detail 4 2 2 2 5 4 2" xfId="35511"/>
    <cellStyle name="RowTitles-Detail 4 2 2 2 5 4 2 2" xfId="35512"/>
    <cellStyle name="RowTitles-Detail 4 2 2 2 5 4 3" xfId="35513"/>
    <cellStyle name="RowTitles-Detail 4 2 2 2 5 5" xfId="35514"/>
    <cellStyle name="RowTitles-Detail 4 2 2 2 5 5 2" xfId="35515"/>
    <cellStyle name="RowTitles-Detail 4 2 2 2 5 5 2 2" xfId="35516"/>
    <cellStyle name="RowTitles-Detail 4 2 2 2 5 6" xfId="35517"/>
    <cellStyle name="RowTitles-Detail 4 2 2 2 5 6 2" xfId="35518"/>
    <cellStyle name="RowTitles-Detail 4 2 2 2 5 7" xfId="35519"/>
    <cellStyle name="RowTitles-Detail 4 2 2 2 6" xfId="35520"/>
    <cellStyle name="RowTitles-Detail 4 2 2 2 6 2" xfId="35521"/>
    <cellStyle name="RowTitles-Detail 4 2 2 2 6 2 2" xfId="35522"/>
    <cellStyle name="RowTitles-Detail 4 2 2 2 6 2 2 2" xfId="35523"/>
    <cellStyle name="RowTitles-Detail 4 2 2 2 6 2 2 2 2" xfId="35524"/>
    <cellStyle name="RowTitles-Detail 4 2 2 2 6 2 2 3" xfId="35525"/>
    <cellStyle name="RowTitles-Detail 4 2 2 2 6 2 3" xfId="35526"/>
    <cellStyle name="RowTitles-Detail 4 2 2 2 6 2 3 2" xfId="35527"/>
    <cellStyle name="RowTitles-Detail 4 2 2 2 6 2 3 2 2" xfId="35528"/>
    <cellStyle name="RowTitles-Detail 4 2 2 2 6 2 4" xfId="35529"/>
    <cellStyle name="RowTitles-Detail 4 2 2 2 6 2 4 2" xfId="35530"/>
    <cellStyle name="RowTitles-Detail 4 2 2 2 6 2 5" xfId="35531"/>
    <cellStyle name="RowTitles-Detail 4 2 2 2 6 3" xfId="35532"/>
    <cellStyle name="RowTitles-Detail 4 2 2 2 6 3 2" xfId="35533"/>
    <cellStyle name="RowTitles-Detail 4 2 2 2 6 3 2 2" xfId="35534"/>
    <cellStyle name="RowTitles-Detail 4 2 2 2 6 3 2 2 2" xfId="35535"/>
    <cellStyle name="RowTitles-Detail 4 2 2 2 6 3 2 3" xfId="35536"/>
    <cellStyle name="RowTitles-Detail 4 2 2 2 6 3 3" xfId="35537"/>
    <cellStyle name="RowTitles-Detail 4 2 2 2 6 3 3 2" xfId="35538"/>
    <cellStyle name="RowTitles-Detail 4 2 2 2 6 3 3 2 2" xfId="35539"/>
    <cellStyle name="RowTitles-Detail 4 2 2 2 6 3 4" xfId="35540"/>
    <cellStyle name="RowTitles-Detail 4 2 2 2 6 3 4 2" xfId="35541"/>
    <cellStyle name="RowTitles-Detail 4 2 2 2 6 3 5" xfId="35542"/>
    <cellStyle name="RowTitles-Detail 4 2 2 2 6 4" xfId="35543"/>
    <cellStyle name="RowTitles-Detail 4 2 2 2 6 4 2" xfId="35544"/>
    <cellStyle name="RowTitles-Detail 4 2 2 2 6 4 2 2" xfId="35545"/>
    <cellStyle name="RowTitles-Detail 4 2 2 2 6 4 3" xfId="35546"/>
    <cellStyle name="RowTitles-Detail 4 2 2 2 6 5" xfId="35547"/>
    <cellStyle name="RowTitles-Detail 4 2 2 2 6 5 2" xfId="35548"/>
    <cellStyle name="RowTitles-Detail 4 2 2 2 6 5 2 2" xfId="35549"/>
    <cellStyle name="RowTitles-Detail 4 2 2 2 6 6" xfId="35550"/>
    <cellStyle name="RowTitles-Detail 4 2 2 2 6 6 2" xfId="35551"/>
    <cellStyle name="RowTitles-Detail 4 2 2 2 6 7" xfId="35552"/>
    <cellStyle name="RowTitles-Detail 4 2 2 2 7" xfId="35553"/>
    <cellStyle name="RowTitles-Detail 4 2 2 2 7 2" xfId="35554"/>
    <cellStyle name="RowTitles-Detail 4 2 2 2 7 2 2" xfId="35555"/>
    <cellStyle name="RowTitles-Detail 4 2 2 2 7 2 2 2" xfId="35556"/>
    <cellStyle name="RowTitles-Detail 4 2 2 2 7 2 3" xfId="35557"/>
    <cellStyle name="RowTitles-Detail 4 2 2 2 7 3" xfId="35558"/>
    <cellStyle name="RowTitles-Detail 4 2 2 2 7 3 2" xfId="35559"/>
    <cellStyle name="RowTitles-Detail 4 2 2 2 7 3 2 2" xfId="35560"/>
    <cellStyle name="RowTitles-Detail 4 2 2 2 7 4" xfId="35561"/>
    <cellStyle name="RowTitles-Detail 4 2 2 2 7 4 2" xfId="35562"/>
    <cellStyle name="RowTitles-Detail 4 2 2 2 7 5" xfId="35563"/>
    <cellStyle name="RowTitles-Detail 4 2 2 2 8" xfId="35564"/>
    <cellStyle name="RowTitles-Detail 4 2 2 2 8 2" xfId="35565"/>
    <cellStyle name="RowTitles-Detail 4 2 2 2 9" xfId="35566"/>
    <cellStyle name="RowTitles-Detail 4 2 2 2 9 2" xfId="35567"/>
    <cellStyle name="RowTitles-Detail 4 2 2 2 9 2 2" xfId="35568"/>
    <cellStyle name="RowTitles-Detail 4 2 2 2_STUD aligned by INSTIT" xfId="35569"/>
    <cellStyle name="RowTitles-Detail 4 2 2 3" xfId="35570"/>
    <cellStyle name="RowTitles-Detail 4 2 2 3 2" xfId="35571"/>
    <cellStyle name="RowTitles-Detail 4 2 2 3 2 2" xfId="35572"/>
    <cellStyle name="RowTitles-Detail 4 2 2 3 2 2 2" xfId="35573"/>
    <cellStyle name="RowTitles-Detail 4 2 2 3 2 2 2 2" xfId="35574"/>
    <cellStyle name="RowTitles-Detail 4 2 2 3 2 2 2 2 2" xfId="35575"/>
    <cellStyle name="RowTitles-Detail 4 2 2 3 2 2 2 3" xfId="35576"/>
    <cellStyle name="RowTitles-Detail 4 2 2 3 2 2 3" xfId="35577"/>
    <cellStyle name="RowTitles-Detail 4 2 2 3 2 2 3 2" xfId="35578"/>
    <cellStyle name="RowTitles-Detail 4 2 2 3 2 2 3 2 2" xfId="35579"/>
    <cellStyle name="RowTitles-Detail 4 2 2 3 2 2 4" xfId="35580"/>
    <cellStyle name="RowTitles-Detail 4 2 2 3 2 2 4 2" xfId="35581"/>
    <cellStyle name="RowTitles-Detail 4 2 2 3 2 2 5" xfId="35582"/>
    <cellStyle name="RowTitles-Detail 4 2 2 3 2 3" xfId="35583"/>
    <cellStyle name="RowTitles-Detail 4 2 2 3 2 3 2" xfId="35584"/>
    <cellStyle name="RowTitles-Detail 4 2 2 3 2 3 2 2" xfId="35585"/>
    <cellStyle name="RowTitles-Detail 4 2 2 3 2 3 2 2 2" xfId="35586"/>
    <cellStyle name="RowTitles-Detail 4 2 2 3 2 3 2 3" xfId="35587"/>
    <cellStyle name="RowTitles-Detail 4 2 2 3 2 3 3" xfId="35588"/>
    <cellStyle name="RowTitles-Detail 4 2 2 3 2 3 3 2" xfId="35589"/>
    <cellStyle name="RowTitles-Detail 4 2 2 3 2 3 3 2 2" xfId="35590"/>
    <cellStyle name="RowTitles-Detail 4 2 2 3 2 3 4" xfId="35591"/>
    <cellStyle name="RowTitles-Detail 4 2 2 3 2 3 4 2" xfId="35592"/>
    <cellStyle name="RowTitles-Detail 4 2 2 3 2 3 5" xfId="35593"/>
    <cellStyle name="RowTitles-Detail 4 2 2 3 2 4" xfId="35594"/>
    <cellStyle name="RowTitles-Detail 4 2 2 3 2 4 2" xfId="35595"/>
    <cellStyle name="RowTitles-Detail 4 2 2 3 2 5" xfId="35596"/>
    <cellStyle name="RowTitles-Detail 4 2 2 3 2 5 2" xfId="35597"/>
    <cellStyle name="RowTitles-Detail 4 2 2 3 2 5 2 2" xfId="35598"/>
    <cellStyle name="RowTitles-Detail 4 2 2 3 2 5 3" xfId="35599"/>
    <cellStyle name="RowTitles-Detail 4 2 2 3 2 6" xfId="35600"/>
    <cellStyle name="RowTitles-Detail 4 2 2 3 2 6 2" xfId="35601"/>
    <cellStyle name="RowTitles-Detail 4 2 2 3 2 6 2 2" xfId="35602"/>
    <cellStyle name="RowTitles-Detail 4 2 2 3 2 7" xfId="35603"/>
    <cellStyle name="RowTitles-Detail 4 2 2 3 2 7 2" xfId="35604"/>
    <cellStyle name="RowTitles-Detail 4 2 2 3 2 8" xfId="35605"/>
    <cellStyle name="RowTitles-Detail 4 2 2 3 3" xfId="35606"/>
    <cellStyle name="RowTitles-Detail 4 2 2 3 3 2" xfId="35607"/>
    <cellStyle name="RowTitles-Detail 4 2 2 3 3 2 2" xfId="35608"/>
    <cellStyle name="RowTitles-Detail 4 2 2 3 3 2 2 2" xfId="35609"/>
    <cellStyle name="RowTitles-Detail 4 2 2 3 3 2 2 2 2" xfId="35610"/>
    <cellStyle name="RowTitles-Detail 4 2 2 3 3 2 2 3" xfId="35611"/>
    <cellStyle name="RowTitles-Detail 4 2 2 3 3 2 3" xfId="35612"/>
    <cellStyle name="RowTitles-Detail 4 2 2 3 3 2 3 2" xfId="35613"/>
    <cellStyle name="RowTitles-Detail 4 2 2 3 3 2 3 2 2" xfId="35614"/>
    <cellStyle name="RowTitles-Detail 4 2 2 3 3 2 4" xfId="35615"/>
    <cellStyle name="RowTitles-Detail 4 2 2 3 3 2 4 2" xfId="35616"/>
    <cellStyle name="RowTitles-Detail 4 2 2 3 3 2 5" xfId="35617"/>
    <cellStyle name="RowTitles-Detail 4 2 2 3 3 3" xfId="35618"/>
    <cellStyle name="RowTitles-Detail 4 2 2 3 3 3 2" xfId="35619"/>
    <cellStyle name="RowTitles-Detail 4 2 2 3 3 3 2 2" xfId="35620"/>
    <cellStyle name="RowTitles-Detail 4 2 2 3 3 3 2 2 2" xfId="35621"/>
    <cellStyle name="RowTitles-Detail 4 2 2 3 3 3 2 3" xfId="35622"/>
    <cellStyle name="RowTitles-Detail 4 2 2 3 3 3 3" xfId="35623"/>
    <cellStyle name="RowTitles-Detail 4 2 2 3 3 3 3 2" xfId="35624"/>
    <cellStyle name="RowTitles-Detail 4 2 2 3 3 3 3 2 2" xfId="35625"/>
    <cellStyle name="RowTitles-Detail 4 2 2 3 3 3 4" xfId="35626"/>
    <cellStyle name="RowTitles-Detail 4 2 2 3 3 3 4 2" xfId="35627"/>
    <cellStyle name="RowTitles-Detail 4 2 2 3 3 3 5" xfId="35628"/>
    <cellStyle name="RowTitles-Detail 4 2 2 3 3 4" xfId="35629"/>
    <cellStyle name="RowTitles-Detail 4 2 2 3 3 4 2" xfId="35630"/>
    <cellStyle name="RowTitles-Detail 4 2 2 3 3 5" xfId="35631"/>
    <cellStyle name="RowTitles-Detail 4 2 2 3 3 5 2" xfId="35632"/>
    <cellStyle name="RowTitles-Detail 4 2 2 3 3 5 2 2" xfId="35633"/>
    <cellStyle name="RowTitles-Detail 4 2 2 3 4" xfId="35634"/>
    <cellStyle name="RowTitles-Detail 4 2 2 3 4 2" xfId="35635"/>
    <cellStyle name="RowTitles-Detail 4 2 2 3 4 2 2" xfId="35636"/>
    <cellStyle name="RowTitles-Detail 4 2 2 3 4 2 2 2" xfId="35637"/>
    <cellStyle name="RowTitles-Detail 4 2 2 3 4 2 2 2 2" xfId="35638"/>
    <cellStyle name="RowTitles-Detail 4 2 2 3 4 2 2 3" xfId="35639"/>
    <cellStyle name="RowTitles-Detail 4 2 2 3 4 2 3" xfId="35640"/>
    <cellStyle name="RowTitles-Detail 4 2 2 3 4 2 3 2" xfId="35641"/>
    <cellStyle name="RowTitles-Detail 4 2 2 3 4 2 3 2 2" xfId="35642"/>
    <cellStyle name="RowTitles-Detail 4 2 2 3 4 2 4" xfId="35643"/>
    <cellStyle name="RowTitles-Detail 4 2 2 3 4 2 4 2" xfId="35644"/>
    <cellStyle name="RowTitles-Detail 4 2 2 3 4 2 5" xfId="35645"/>
    <cellStyle name="RowTitles-Detail 4 2 2 3 4 3" xfId="35646"/>
    <cellStyle name="RowTitles-Detail 4 2 2 3 4 3 2" xfId="35647"/>
    <cellStyle name="RowTitles-Detail 4 2 2 3 4 3 2 2" xfId="35648"/>
    <cellStyle name="RowTitles-Detail 4 2 2 3 4 3 2 2 2" xfId="35649"/>
    <cellStyle name="RowTitles-Detail 4 2 2 3 4 3 2 3" xfId="35650"/>
    <cellStyle name="RowTitles-Detail 4 2 2 3 4 3 3" xfId="35651"/>
    <cellStyle name="RowTitles-Detail 4 2 2 3 4 3 3 2" xfId="35652"/>
    <cellStyle name="RowTitles-Detail 4 2 2 3 4 3 3 2 2" xfId="35653"/>
    <cellStyle name="RowTitles-Detail 4 2 2 3 4 3 4" xfId="35654"/>
    <cellStyle name="RowTitles-Detail 4 2 2 3 4 3 4 2" xfId="35655"/>
    <cellStyle name="RowTitles-Detail 4 2 2 3 4 3 5" xfId="35656"/>
    <cellStyle name="RowTitles-Detail 4 2 2 3 4 4" xfId="35657"/>
    <cellStyle name="RowTitles-Detail 4 2 2 3 4 4 2" xfId="35658"/>
    <cellStyle name="RowTitles-Detail 4 2 2 3 4 4 2 2" xfId="35659"/>
    <cellStyle name="RowTitles-Detail 4 2 2 3 4 4 3" xfId="35660"/>
    <cellStyle name="RowTitles-Detail 4 2 2 3 4 5" xfId="35661"/>
    <cellStyle name="RowTitles-Detail 4 2 2 3 4 5 2" xfId="35662"/>
    <cellStyle name="RowTitles-Detail 4 2 2 3 4 5 2 2" xfId="35663"/>
    <cellStyle name="RowTitles-Detail 4 2 2 3 4 6" xfId="35664"/>
    <cellStyle name="RowTitles-Detail 4 2 2 3 4 6 2" xfId="35665"/>
    <cellStyle name="RowTitles-Detail 4 2 2 3 4 7" xfId="35666"/>
    <cellStyle name="RowTitles-Detail 4 2 2 3 5" xfId="35667"/>
    <cellStyle name="RowTitles-Detail 4 2 2 3 5 2" xfId="35668"/>
    <cellStyle name="RowTitles-Detail 4 2 2 3 5 2 2" xfId="35669"/>
    <cellStyle name="RowTitles-Detail 4 2 2 3 5 2 2 2" xfId="35670"/>
    <cellStyle name="RowTitles-Detail 4 2 2 3 5 2 2 2 2" xfId="35671"/>
    <cellStyle name="RowTitles-Detail 4 2 2 3 5 2 2 3" xfId="35672"/>
    <cellStyle name="RowTitles-Detail 4 2 2 3 5 2 3" xfId="35673"/>
    <cellStyle name="RowTitles-Detail 4 2 2 3 5 2 3 2" xfId="35674"/>
    <cellStyle name="RowTitles-Detail 4 2 2 3 5 2 3 2 2" xfId="35675"/>
    <cellStyle name="RowTitles-Detail 4 2 2 3 5 2 4" xfId="35676"/>
    <cellStyle name="RowTitles-Detail 4 2 2 3 5 2 4 2" xfId="35677"/>
    <cellStyle name="RowTitles-Detail 4 2 2 3 5 2 5" xfId="35678"/>
    <cellStyle name="RowTitles-Detail 4 2 2 3 5 3" xfId="35679"/>
    <cellStyle name="RowTitles-Detail 4 2 2 3 5 3 2" xfId="35680"/>
    <cellStyle name="RowTitles-Detail 4 2 2 3 5 3 2 2" xfId="35681"/>
    <cellStyle name="RowTitles-Detail 4 2 2 3 5 3 2 2 2" xfId="35682"/>
    <cellStyle name="RowTitles-Detail 4 2 2 3 5 3 2 3" xfId="35683"/>
    <cellStyle name="RowTitles-Detail 4 2 2 3 5 3 3" xfId="35684"/>
    <cellStyle name="RowTitles-Detail 4 2 2 3 5 3 3 2" xfId="35685"/>
    <cellStyle name="RowTitles-Detail 4 2 2 3 5 3 3 2 2" xfId="35686"/>
    <cellStyle name="RowTitles-Detail 4 2 2 3 5 3 4" xfId="35687"/>
    <cellStyle name="RowTitles-Detail 4 2 2 3 5 3 4 2" xfId="35688"/>
    <cellStyle name="RowTitles-Detail 4 2 2 3 5 3 5" xfId="35689"/>
    <cellStyle name="RowTitles-Detail 4 2 2 3 5 4" xfId="35690"/>
    <cellStyle name="RowTitles-Detail 4 2 2 3 5 4 2" xfId="35691"/>
    <cellStyle name="RowTitles-Detail 4 2 2 3 5 4 2 2" xfId="35692"/>
    <cellStyle name="RowTitles-Detail 4 2 2 3 5 4 3" xfId="35693"/>
    <cellStyle name="RowTitles-Detail 4 2 2 3 5 5" xfId="35694"/>
    <cellStyle name="RowTitles-Detail 4 2 2 3 5 5 2" xfId="35695"/>
    <cellStyle name="RowTitles-Detail 4 2 2 3 5 5 2 2" xfId="35696"/>
    <cellStyle name="RowTitles-Detail 4 2 2 3 5 6" xfId="35697"/>
    <cellStyle name="RowTitles-Detail 4 2 2 3 5 6 2" xfId="35698"/>
    <cellStyle name="RowTitles-Detail 4 2 2 3 5 7" xfId="35699"/>
    <cellStyle name="RowTitles-Detail 4 2 2 3 6" xfId="35700"/>
    <cellStyle name="RowTitles-Detail 4 2 2 3 6 2" xfId="35701"/>
    <cellStyle name="RowTitles-Detail 4 2 2 3 6 2 2" xfId="35702"/>
    <cellStyle name="RowTitles-Detail 4 2 2 3 6 2 2 2" xfId="35703"/>
    <cellStyle name="RowTitles-Detail 4 2 2 3 6 2 2 2 2" xfId="35704"/>
    <cellStyle name="RowTitles-Detail 4 2 2 3 6 2 2 3" xfId="35705"/>
    <cellStyle name="RowTitles-Detail 4 2 2 3 6 2 3" xfId="35706"/>
    <cellStyle name="RowTitles-Detail 4 2 2 3 6 2 3 2" xfId="35707"/>
    <cellStyle name="RowTitles-Detail 4 2 2 3 6 2 3 2 2" xfId="35708"/>
    <cellStyle name="RowTitles-Detail 4 2 2 3 6 2 4" xfId="35709"/>
    <cellStyle name="RowTitles-Detail 4 2 2 3 6 2 4 2" xfId="35710"/>
    <cellStyle name="RowTitles-Detail 4 2 2 3 6 2 5" xfId="35711"/>
    <cellStyle name="RowTitles-Detail 4 2 2 3 6 3" xfId="35712"/>
    <cellStyle name="RowTitles-Detail 4 2 2 3 6 3 2" xfId="35713"/>
    <cellStyle name="RowTitles-Detail 4 2 2 3 6 3 2 2" xfId="35714"/>
    <cellStyle name="RowTitles-Detail 4 2 2 3 6 3 2 2 2" xfId="35715"/>
    <cellStyle name="RowTitles-Detail 4 2 2 3 6 3 2 3" xfId="35716"/>
    <cellStyle name="RowTitles-Detail 4 2 2 3 6 3 3" xfId="35717"/>
    <cellStyle name="RowTitles-Detail 4 2 2 3 6 3 3 2" xfId="35718"/>
    <cellStyle name="RowTitles-Detail 4 2 2 3 6 3 3 2 2" xfId="35719"/>
    <cellStyle name="RowTitles-Detail 4 2 2 3 6 3 4" xfId="35720"/>
    <cellStyle name="RowTitles-Detail 4 2 2 3 6 3 4 2" xfId="35721"/>
    <cellStyle name="RowTitles-Detail 4 2 2 3 6 3 5" xfId="35722"/>
    <cellStyle name="RowTitles-Detail 4 2 2 3 6 4" xfId="35723"/>
    <cellStyle name="RowTitles-Detail 4 2 2 3 6 4 2" xfId="35724"/>
    <cellStyle name="RowTitles-Detail 4 2 2 3 6 4 2 2" xfId="35725"/>
    <cellStyle name="RowTitles-Detail 4 2 2 3 6 4 3" xfId="35726"/>
    <cellStyle name="RowTitles-Detail 4 2 2 3 6 5" xfId="35727"/>
    <cellStyle name="RowTitles-Detail 4 2 2 3 6 5 2" xfId="35728"/>
    <cellStyle name="RowTitles-Detail 4 2 2 3 6 5 2 2" xfId="35729"/>
    <cellStyle name="RowTitles-Detail 4 2 2 3 6 6" xfId="35730"/>
    <cellStyle name="RowTitles-Detail 4 2 2 3 6 6 2" xfId="35731"/>
    <cellStyle name="RowTitles-Detail 4 2 2 3 6 7" xfId="35732"/>
    <cellStyle name="RowTitles-Detail 4 2 2 3 7" xfId="35733"/>
    <cellStyle name="RowTitles-Detail 4 2 2 3 7 2" xfId="35734"/>
    <cellStyle name="RowTitles-Detail 4 2 2 3 7 2 2" xfId="35735"/>
    <cellStyle name="RowTitles-Detail 4 2 2 3 7 2 2 2" xfId="35736"/>
    <cellStyle name="RowTitles-Detail 4 2 2 3 7 2 3" xfId="35737"/>
    <cellStyle name="RowTitles-Detail 4 2 2 3 7 3" xfId="35738"/>
    <cellStyle name="RowTitles-Detail 4 2 2 3 7 3 2" xfId="35739"/>
    <cellStyle name="RowTitles-Detail 4 2 2 3 7 3 2 2" xfId="35740"/>
    <cellStyle name="RowTitles-Detail 4 2 2 3 7 4" xfId="35741"/>
    <cellStyle name="RowTitles-Detail 4 2 2 3 7 4 2" xfId="35742"/>
    <cellStyle name="RowTitles-Detail 4 2 2 3 7 5" xfId="35743"/>
    <cellStyle name="RowTitles-Detail 4 2 2 3 8" xfId="35744"/>
    <cellStyle name="RowTitles-Detail 4 2 2 3 8 2" xfId="35745"/>
    <cellStyle name="RowTitles-Detail 4 2 2 3 8 2 2" xfId="35746"/>
    <cellStyle name="RowTitles-Detail 4 2 2 3 8 2 2 2" xfId="35747"/>
    <cellStyle name="RowTitles-Detail 4 2 2 3 8 2 3" xfId="35748"/>
    <cellStyle name="RowTitles-Detail 4 2 2 3 8 3" xfId="35749"/>
    <cellStyle name="RowTitles-Detail 4 2 2 3 8 3 2" xfId="35750"/>
    <cellStyle name="RowTitles-Detail 4 2 2 3 8 3 2 2" xfId="35751"/>
    <cellStyle name="RowTitles-Detail 4 2 2 3 8 4" xfId="35752"/>
    <cellStyle name="RowTitles-Detail 4 2 2 3 8 4 2" xfId="35753"/>
    <cellStyle name="RowTitles-Detail 4 2 2 3 8 5" xfId="35754"/>
    <cellStyle name="RowTitles-Detail 4 2 2 3 9" xfId="35755"/>
    <cellStyle name="RowTitles-Detail 4 2 2 3 9 2" xfId="35756"/>
    <cellStyle name="RowTitles-Detail 4 2 2 3 9 2 2" xfId="35757"/>
    <cellStyle name="RowTitles-Detail 4 2 2 3_STUD aligned by INSTIT" xfId="35758"/>
    <cellStyle name="RowTitles-Detail 4 2 2 4" xfId="35759"/>
    <cellStyle name="RowTitles-Detail 4 2 2 4 2" xfId="35760"/>
    <cellStyle name="RowTitles-Detail 4 2 2 4 2 2" xfId="35761"/>
    <cellStyle name="RowTitles-Detail 4 2 2 4 2 2 2" xfId="35762"/>
    <cellStyle name="RowTitles-Detail 4 2 2 4 2 2 2 2" xfId="35763"/>
    <cellStyle name="RowTitles-Detail 4 2 2 4 2 2 2 2 2" xfId="35764"/>
    <cellStyle name="RowTitles-Detail 4 2 2 4 2 2 2 3" xfId="35765"/>
    <cellStyle name="RowTitles-Detail 4 2 2 4 2 2 3" xfId="35766"/>
    <cellStyle name="RowTitles-Detail 4 2 2 4 2 2 3 2" xfId="35767"/>
    <cellStyle name="RowTitles-Detail 4 2 2 4 2 2 3 2 2" xfId="35768"/>
    <cellStyle name="RowTitles-Detail 4 2 2 4 2 2 4" xfId="35769"/>
    <cellStyle name="RowTitles-Detail 4 2 2 4 2 2 4 2" xfId="35770"/>
    <cellStyle name="RowTitles-Detail 4 2 2 4 2 2 5" xfId="35771"/>
    <cellStyle name="RowTitles-Detail 4 2 2 4 2 3" xfId="35772"/>
    <cellStyle name="RowTitles-Detail 4 2 2 4 2 3 2" xfId="35773"/>
    <cellStyle name="RowTitles-Detail 4 2 2 4 2 3 2 2" xfId="35774"/>
    <cellStyle name="RowTitles-Detail 4 2 2 4 2 3 2 2 2" xfId="35775"/>
    <cellStyle name="RowTitles-Detail 4 2 2 4 2 3 2 3" xfId="35776"/>
    <cellStyle name="RowTitles-Detail 4 2 2 4 2 3 3" xfId="35777"/>
    <cellStyle name="RowTitles-Detail 4 2 2 4 2 3 3 2" xfId="35778"/>
    <cellStyle name="RowTitles-Detail 4 2 2 4 2 3 3 2 2" xfId="35779"/>
    <cellStyle name="RowTitles-Detail 4 2 2 4 2 3 4" xfId="35780"/>
    <cellStyle name="RowTitles-Detail 4 2 2 4 2 3 4 2" xfId="35781"/>
    <cellStyle name="RowTitles-Detail 4 2 2 4 2 3 5" xfId="35782"/>
    <cellStyle name="RowTitles-Detail 4 2 2 4 2 4" xfId="35783"/>
    <cellStyle name="RowTitles-Detail 4 2 2 4 2 4 2" xfId="35784"/>
    <cellStyle name="RowTitles-Detail 4 2 2 4 2 5" xfId="35785"/>
    <cellStyle name="RowTitles-Detail 4 2 2 4 2 5 2" xfId="35786"/>
    <cellStyle name="RowTitles-Detail 4 2 2 4 2 5 2 2" xfId="35787"/>
    <cellStyle name="RowTitles-Detail 4 2 2 4 2 5 3" xfId="35788"/>
    <cellStyle name="RowTitles-Detail 4 2 2 4 2 6" xfId="35789"/>
    <cellStyle name="RowTitles-Detail 4 2 2 4 2 6 2" xfId="35790"/>
    <cellStyle name="RowTitles-Detail 4 2 2 4 2 6 2 2" xfId="35791"/>
    <cellStyle name="RowTitles-Detail 4 2 2 4 3" xfId="35792"/>
    <cellStyle name="RowTitles-Detail 4 2 2 4 3 2" xfId="35793"/>
    <cellStyle name="RowTitles-Detail 4 2 2 4 3 2 2" xfId="35794"/>
    <cellStyle name="RowTitles-Detail 4 2 2 4 3 2 2 2" xfId="35795"/>
    <cellStyle name="RowTitles-Detail 4 2 2 4 3 2 2 2 2" xfId="35796"/>
    <cellStyle name="RowTitles-Detail 4 2 2 4 3 2 2 3" xfId="35797"/>
    <cellStyle name="RowTitles-Detail 4 2 2 4 3 2 3" xfId="35798"/>
    <cellStyle name="RowTitles-Detail 4 2 2 4 3 2 3 2" xfId="35799"/>
    <cellStyle name="RowTitles-Detail 4 2 2 4 3 2 3 2 2" xfId="35800"/>
    <cellStyle name="RowTitles-Detail 4 2 2 4 3 2 4" xfId="35801"/>
    <cellStyle name="RowTitles-Detail 4 2 2 4 3 2 4 2" xfId="35802"/>
    <cellStyle name="RowTitles-Detail 4 2 2 4 3 2 5" xfId="35803"/>
    <cellStyle name="RowTitles-Detail 4 2 2 4 3 3" xfId="35804"/>
    <cellStyle name="RowTitles-Detail 4 2 2 4 3 3 2" xfId="35805"/>
    <cellStyle name="RowTitles-Detail 4 2 2 4 3 3 2 2" xfId="35806"/>
    <cellStyle name="RowTitles-Detail 4 2 2 4 3 3 2 2 2" xfId="35807"/>
    <cellStyle name="RowTitles-Detail 4 2 2 4 3 3 2 3" xfId="35808"/>
    <cellStyle name="RowTitles-Detail 4 2 2 4 3 3 3" xfId="35809"/>
    <cellStyle name="RowTitles-Detail 4 2 2 4 3 3 3 2" xfId="35810"/>
    <cellStyle name="RowTitles-Detail 4 2 2 4 3 3 3 2 2" xfId="35811"/>
    <cellStyle name="RowTitles-Detail 4 2 2 4 3 3 4" xfId="35812"/>
    <cellStyle name="RowTitles-Detail 4 2 2 4 3 3 4 2" xfId="35813"/>
    <cellStyle name="RowTitles-Detail 4 2 2 4 3 3 5" xfId="35814"/>
    <cellStyle name="RowTitles-Detail 4 2 2 4 3 4" xfId="35815"/>
    <cellStyle name="RowTitles-Detail 4 2 2 4 3 4 2" xfId="35816"/>
    <cellStyle name="RowTitles-Detail 4 2 2 4 3 5" xfId="35817"/>
    <cellStyle name="RowTitles-Detail 4 2 2 4 3 5 2" xfId="35818"/>
    <cellStyle name="RowTitles-Detail 4 2 2 4 3 5 2 2" xfId="35819"/>
    <cellStyle name="RowTitles-Detail 4 2 2 4 3 6" xfId="35820"/>
    <cellStyle name="RowTitles-Detail 4 2 2 4 3 6 2" xfId="35821"/>
    <cellStyle name="RowTitles-Detail 4 2 2 4 3 7" xfId="35822"/>
    <cellStyle name="RowTitles-Detail 4 2 2 4 4" xfId="35823"/>
    <cellStyle name="RowTitles-Detail 4 2 2 4 4 2" xfId="35824"/>
    <cellStyle name="RowTitles-Detail 4 2 2 4 4 2 2" xfId="35825"/>
    <cellStyle name="RowTitles-Detail 4 2 2 4 4 2 2 2" xfId="35826"/>
    <cellStyle name="RowTitles-Detail 4 2 2 4 4 2 2 2 2" xfId="35827"/>
    <cellStyle name="RowTitles-Detail 4 2 2 4 4 2 2 3" xfId="35828"/>
    <cellStyle name="RowTitles-Detail 4 2 2 4 4 2 3" xfId="35829"/>
    <cellStyle name="RowTitles-Detail 4 2 2 4 4 2 3 2" xfId="35830"/>
    <cellStyle name="RowTitles-Detail 4 2 2 4 4 2 3 2 2" xfId="35831"/>
    <cellStyle name="RowTitles-Detail 4 2 2 4 4 2 4" xfId="35832"/>
    <cellStyle name="RowTitles-Detail 4 2 2 4 4 2 4 2" xfId="35833"/>
    <cellStyle name="RowTitles-Detail 4 2 2 4 4 2 5" xfId="35834"/>
    <cellStyle name="RowTitles-Detail 4 2 2 4 4 3" xfId="35835"/>
    <cellStyle name="RowTitles-Detail 4 2 2 4 4 3 2" xfId="35836"/>
    <cellStyle name="RowTitles-Detail 4 2 2 4 4 3 2 2" xfId="35837"/>
    <cellStyle name="RowTitles-Detail 4 2 2 4 4 3 2 2 2" xfId="35838"/>
    <cellStyle name="RowTitles-Detail 4 2 2 4 4 3 2 3" xfId="35839"/>
    <cellStyle name="RowTitles-Detail 4 2 2 4 4 3 3" xfId="35840"/>
    <cellStyle name="RowTitles-Detail 4 2 2 4 4 3 3 2" xfId="35841"/>
    <cellStyle name="RowTitles-Detail 4 2 2 4 4 3 3 2 2" xfId="35842"/>
    <cellStyle name="RowTitles-Detail 4 2 2 4 4 3 4" xfId="35843"/>
    <cellStyle name="RowTitles-Detail 4 2 2 4 4 3 4 2" xfId="35844"/>
    <cellStyle name="RowTitles-Detail 4 2 2 4 4 3 5" xfId="35845"/>
    <cellStyle name="RowTitles-Detail 4 2 2 4 4 4" xfId="35846"/>
    <cellStyle name="RowTitles-Detail 4 2 2 4 4 4 2" xfId="35847"/>
    <cellStyle name="RowTitles-Detail 4 2 2 4 4 5" xfId="35848"/>
    <cellStyle name="RowTitles-Detail 4 2 2 4 4 5 2" xfId="35849"/>
    <cellStyle name="RowTitles-Detail 4 2 2 4 4 5 2 2" xfId="35850"/>
    <cellStyle name="RowTitles-Detail 4 2 2 4 4 5 3" xfId="35851"/>
    <cellStyle name="RowTitles-Detail 4 2 2 4 4 6" xfId="35852"/>
    <cellStyle name="RowTitles-Detail 4 2 2 4 4 6 2" xfId="35853"/>
    <cellStyle name="RowTitles-Detail 4 2 2 4 4 6 2 2" xfId="35854"/>
    <cellStyle name="RowTitles-Detail 4 2 2 4 4 7" xfId="35855"/>
    <cellStyle name="RowTitles-Detail 4 2 2 4 4 7 2" xfId="35856"/>
    <cellStyle name="RowTitles-Detail 4 2 2 4 4 8" xfId="35857"/>
    <cellStyle name="RowTitles-Detail 4 2 2 4 5" xfId="35858"/>
    <cellStyle name="RowTitles-Detail 4 2 2 4 5 2" xfId="35859"/>
    <cellStyle name="RowTitles-Detail 4 2 2 4 5 2 2" xfId="35860"/>
    <cellStyle name="RowTitles-Detail 4 2 2 4 5 2 2 2" xfId="35861"/>
    <cellStyle name="RowTitles-Detail 4 2 2 4 5 2 2 2 2" xfId="35862"/>
    <cellStyle name="RowTitles-Detail 4 2 2 4 5 2 2 3" xfId="35863"/>
    <cellStyle name="RowTitles-Detail 4 2 2 4 5 2 3" xfId="35864"/>
    <cellStyle name="RowTitles-Detail 4 2 2 4 5 2 3 2" xfId="35865"/>
    <cellStyle name="RowTitles-Detail 4 2 2 4 5 2 3 2 2" xfId="35866"/>
    <cellStyle name="RowTitles-Detail 4 2 2 4 5 2 4" xfId="35867"/>
    <cellStyle name="RowTitles-Detail 4 2 2 4 5 2 4 2" xfId="35868"/>
    <cellStyle name="RowTitles-Detail 4 2 2 4 5 2 5" xfId="35869"/>
    <cellStyle name="RowTitles-Detail 4 2 2 4 5 3" xfId="35870"/>
    <cellStyle name="RowTitles-Detail 4 2 2 4 5 3 2" xfId="35871"/>
    <cellStyle name="RowTitles-Detail 4 2 2 4 5 3 2 2" xfId="35872"/>
    <cellStyle name="RowTitles-Detail 4 2 2 4 5 3 2 2 2" xfId="35873"/>
    <cellStyle name="RowTitles-Detail 4 2 2 4 5 3 2 3" xfId="35874"/>
    <cellStyle name="RowTitles-Detail 4 2 2 4 5 3 3" xfId="35875"/>
    <cellStyle name="RowTitles-Detail 4 2 2 4 5 3 3 2" xfId="35876"/>
    <cellStyle name="RowTitles-Detail 4 2 2 4 5 3 3 2 2" xfId="35877"/>
    <cellStyle name="RowTitles-Detail 4 2 2 4 5 3 4" xfId="35878"/>
    <cellStyle name="RowTitles-Detail 4 2 2 4 5 3 4 2" xfId="35879"/>
    <cellStyle name="RowTitles-Detail 4 2 2 4 5 3 5" xfId="35880"/>
    <cellStyle name="RowTitles-Detail 4 2 2 4 5 4" xfId="35881"/>
    <cellStyle name="RowTitles-Detail 4 2 2 4 5 4 2" xfId="35882"/>
    <cellStyle name="RowTitles-Detail 4 2 2 4 5 4 2 2" xfId="35883"/>
    <cellStyle name="RowTitles-Detail 4 2 2 4 5 4 3" xfId="35884"/>
    <cellStyle name="RowTitles-Detail 4 2 2 4 5 5" xfId="35885"/>
    <cellStyle name="RowTitles-Detail 4 2 2 4 5 5 2" xfId="35886"/>
    <cellStyle name="RowTitles-Detail 4 2 2 4 5 5 2 2" xfId="35887"/>
    <cellStyle name="RowTitles-Detail 4 2 2 4 5 6" xfId="35888"/>
    <cellStyle name="RowTitles-Detail 4 2 2 4 5 6 2" xfId="35889"/>
    <cellStyle name="RowTitles-Detail 4 2 2 4 5 7" xfId="35890"/>
    <cellStyle name="RowTitles-Detail 4 2 2 4 6" xfId="35891"/>
    <cellStyle name="RowTitles-Detail 4 2 2 4 6 2" xfId="35892"/>
    <cellStyle name="RowTitles-Detail 4 2 2 4 6 2 2" xfId="35893"/>
    <cellStyle name="RowTitles-Detail 4 2 2 4 6 2 2 2" xfId="35894"/>
    <cellStyle name="RowTitles-Detail 4 2 2 4 6 2 2 2 2" xfId="35895"/>
    <cellStyle name="RowTitles-Detail 4 2 2 4 6 2 2 3" xfId="35896"/>
    <cellStyle name="RowTitles-Detail 4 2 2 4 6 2 3" xfId="35897"/>
    <cellStyle name="RowTitles-Detail 4 2 2 4 6 2 3 2" xfId="35898"/>
    <cellStyle name="RowTitles-Detail 4 2 2 4 6 2 3 2 2" xfId="35899"/>
    <cellStyle name="RowTitles-Detail 4 2 2 4 6 2 4" xfId="35900"/>
    <cellStyle name="RowTitles-Detail 4 2 2 4 6 2 4 2" xfId="35901"/>
    <cellStyle name="RowTitles-Detail 4 2 2 4 6 2 5" xfId="35902"/>
    <cellStyle name="RowTitles-Detail 4 2 2 4 6 3" xfId="35903"/>
    <cellStyle name="RowTitles-Detail 4 2 2 4 6 3 2" xfId="35904"/>
    <cellStyle name="RowTitles-Detail 4 2 2 4 6 3 2 2" xfId="35905"/>
    <cellStyle name="RowTitles-Detail 4 2 2 4 6 3 2 2 2" xfId="35906"/>
    <cellStyle name="RowTitles-Detail 4 2 2 4 6 3 2 3" xfId="35907"/>
    <cellStyle name="RowTitles-Detail 4 2 2 4 6 3 3" xfId="35908"/>
    <cellStyle name="RowTitles-Detail 4 2 2 4 6 3 3 2" xfId="35909"/>
    <cellStyle name="RowTitles-Detail 4 2 2 4 6 3 3 2 2" xfId="35910"/>
    <cellStyle name="RowTitles-Detail 4 2 2 4 6 3 4" xfId="35911"/>
    <cellStyle name="RowTitles-Detail 4 2 2 4 6 3 4 2" xfId="35912"/>
    <cellStyle name="RowTitles-Detail 4 2 2 4 6 3 5" xfId="35913"/>
    <cellStyle name="RowTitles-Detail 4 2 2 4 6 4" xfId="35914"/>
    <cellStyle name="RowTitles-Detail 4 2 2 4 6 4 2" xfId="35915"/>
    <cellStyle name="RowTitles-Detail 4 2 2 4 6 4 2 2" xfId="35916"/>
    <cellStyle name="RowTitles-Detail 4 2 2 4 6 4 3" xfId="35917"/>
    <cellStyle name="RowTitles-Detail 4 2 2 4 6 5" xfId="35918"/>
    <cellStyle name="RowTitles-Detail 4 2 2 4 6 5 2" xfId="35919"/>
    <cellStyle name="RowTitles-Detail 4 2 2 4 6 5 2 2" xfId="35920"/>
    <cellStyle name="RowTitles-Detail 4 2 2 4 6 6" xfId="35921"/>
    <cellStyle name="RowTitles-Detail 4 2 2 4 6 6 2" xfId="35922"/>
    <cellStyle name="RowTitles-Detail 4 2 2 4 6 7" xfId="35923"/>
    <cellStyle name="RowTitles-Detail 4 2 2 4 7" xfId="35924"/>
    <cellStyle name="RowTitles-Detail 4 2 2 4 7 2" xfId="35925"/>
    <cellStyle name="RowTitles-Detail 4 2 2 4 7 2 2" xfId="35926"/>
    <cellStyle name="RowTitles-Detail 4 2 2 4 7 2 2 2" xfId="35927"/>
    <cellStyle name="RowTitles-Detail 4 2 2 4 7 2 3" xfId="35928"/>
    <cellStyle name="RowTitles-Detail 4 2 2 4 7 3" xfId="35929"/>
    <cellStyle name="RowTitles-Detail 4 2 2 4 7 3 2" xfId="35930"/>
    <cellStyle name="RowTitles-Detail 4 2 2 4 7 3 2 2" xfId="35931"/>
    <cellStyle name="RowTitles-Detail 4 2 2 4 7 4" xfId="35932"/>
    <cellStyle name="RowTitles-Detail 4 2 2 4 7 4 2" xfId="35933"/>
    <cellStyle name="RowTitles-Detail 4 2 2 4 7 5" xfId="35934"/>
    <cellStyle name="RowTitles-Detail 4 2 2 4 8" xfId="35935"/>
    <cellStyle name="RowTitles-Detail 4 2 2 4 8 2" xfId="35936"/>
    <cellStyle name="RowTitles-Detail 4 2 2 4 9" xfId="35937"/>
    <cellStyle name="RowTitles-Detail 4 2 2 4 9 2" xfId="35938"/>
    <cellStyle name="RowTitles-Detail 4 2 2 4 9 2 2" xfId="35939"/>
    <cellStyle name="RowTitles-Detail 4 2 2 4_STUD aligned by INSTIT" xfId="35940"/>
    <cellStyle name="RowTitles-Detail 4 2 2 5" xfId="35941"/>
    <cellStyle name="RowTitles-Detail 4 2 2 5 2" xfId="35942"/>
    <cellStyle name="RowTitles-Detail 4 2 2 5 2 2" xfId="35943"/>
    <cellStyle name="RowTitles-Detail 4 2 2 5 2 2 2" xfId="35944"/>
    <cellStyle name="RowTitles-Detail 4 2 2 5 2 2 2 2" xfId="35945"/>
    <cellStyle name="RowTitles-Detail 4 2 2 5 2 2 3" xfId="35946"/>
    <cellStyle name="RowTitles-Detail 4 2 2 5 2 3" xfId="35947"/>
    <cellStyle name="RowTitles-Detail 4 2 2 5 2 3 2" xfId="35948"/>
    <cellStyle name="RowTitles-Detail 4 2 2 5 2 3 2 2" xfId="35949"/>
    <cellStyle name="RowTitles-Detail 4 2 2 5 2 4" xfId="35950"/>
    <cellStyle name="RowTitles-Detail 4 2 2 5 2 4 2" xfId="35951"/>
    <cellStyle name="RowTitles-Detail 4 2 2 5 2 5" xfId="35952"/>
    <cellStyle name="RowTitles-Detail 4 2 2 5 3" xfId="35953"/>
    <cellStyle name="RowTitles-Detail 4 2 2 5 3 2" xfId="35954"/>
    <cellStyle name="RowTitles-Detail 4 2 2 5 3 2 2" xfId="35955"/>
    <cellStyle name="RowTitles-Detail 4 2 2 5 3 2 2 2" xfId="35956"/>
    <cellStyle name="RowTitles-Detail 4 2 2 5 3 2 3" xfId="35957"/>
    <cellStyle name="RowTitles-Detail 4 2 2 5 3 3" xfId="35958"/>
    <cellStyle name="RowTitles-Detail 4 2 2 5 3 3 2" xfId="35959"/>
    <cellStyle name="RowTitles-Detail 4 2 2 5 3 3 2 2" xfId="35960"/>
    <cellStyle name="RowTitles-Detail 4 2 2 5 3 4" xfId="35961"/>
    <cellStyle name="RowTitles-Detail 4 2 2 5 3 4 2" xfId="35962"/>
    <cellStyle name="RowTitles-Detail 4 2 2 5 3 5" xfId="35963"/>
    <cellStyle name="RowTitles-Detail 4 2 2 5 4" xfId="35964"/>
    <cellStyle name="RowTitles-Detail 4 2 2 5 4 2" xfId="35965"/>
    <cellStyle name="RowTitles-Detail 4 2 2 5 5" xfId="35966"/>
    <cellStyle name="RowTitles-Detail 4 2 2 5 5 2" xfId="35967"/>
    <cellStyle name="RowTitles-Detail 4 2 2 5 5 2 2" xfId="35968"/>
    <cellStyle name="RowTitles-Detail 4 2 2 5 5 3" xfId="35969"/>
    <cellStyle name="RowTitles-Detail 4 2 2 5 6" xfId="35970"/>
    <cellStyle name="RowTitles-Detail 4 2 2 5 6 2" xfId="35971"/>
    <cellStyle name="RowTitles-Detail 4 2 2 5 6 2 2" xfId="35972"/>
    <cellStyle name="RowTitles-Detail 4 2 2 6" xfId="35973"/>
    <cellStyle name="RowTitles-Detail 4 2 2 6 2" xfId="35974"/>
    <cellStyle name="RowTitles-Detail 4 2 2 6 2 2" xfId="35975"/>
    <cellStyle name="RowTitles-Detail 4 2 2 6 2 2 2" xfId="35976"/>
    <cellStyle name="RowTitles-Detail 4 2 2 6 2 2 2 2" xfId="35977"/>
    <cellStyle name="RowTitles-Detail 4 2 2 6 2 2 3" xfId="35978"/>
    <cellStyle name="RowTitles-Detail 4 2 2 6 2 3" xfId="35979"/>
    <cellStyle name="RowTitles-Detail 4 2 2 6 2 3 2" xfId="35980"/>
    <cellStyle name="RowTitles-Detail 4 2 2 6 2 3 2 2" xfId="35981"/>
    <cellStyle name="RowTitles-Detail 4 2 2 6 2 4" xfId="35982"/>
    <cellStyle name="RowTitles-Detail 4 2 2 6 2 4 2" xfId="35983"/>
    <cellStyle name="RowTitles-Detail 4 2 2 6 2 5" xfId="35984"/>
    <cellStyle name="RowTitles-Detail 4 2 2 6 3" xfId="35985"/>
    <cellStyle name="RowTitles-Detail 4 2 2 6 3 2" xfId="35986"/>
    <cellStyle name="RowTitles-Detail 4 2 2 6 3 2 2" xfId="35987"/>
    <cellStyle name="RowTitles-Detail 4 2 2 6 3 2 2 2" xfId="35988"/>
    <cellStyle name="RowTitles-Detail 4 2 2 6 3 2 3" xfId="35989"/>
    <cellStyle name="RowTitles-Detail 4 2 2 6 3 3" xfId="35990"/>
    <cellStyle name="RowTitles-Detail 4 2 2 6 3 3 2" xfId="35991"/>
    <cellStyle name="RowTitles-Detail 4 2 2 6 3 3 2 2" xfId="35992"/>
    <cellStyle name="RowTitles-Detail 4 2 2 6 3 4" xfId="35993"/>
    <cellStyle name="RowTitles-Detail 4 2 2 6 3 4 2" xfId="35994"/>
    <cellStyle name="RowTitles-Detail 4 2 2 6 3 5" xfId="35995"/>
    <cellStyle name="RowTitles-Detail 4 2 2 6 4" xfId="35996"/>
    <cellStyle name="RowTitles-Detail 4 2 2 6 4 2" xfId="35997"/>
    <cellStyle name="RowTitles-Detail 4 2 2 6 5" xfId="35998"/>
    <cellStyle name="RowTitles-Detail 4 2 2 6 5 2" xfId="35999"/>
    <cellStyle name="RowTitles-Detail 4 2 2 6 5 2 2" xfId="36000"/>
    <cellStyle name="RowTitles-Detail 4 2 2 6 6" xfId="36001"/>
    <cellStyle name="RowTitles-Detail 4 2 2 6 6 2" xfId="36002"/>
    <cellStyle name="RowTitles-Detail 4 2 2 6 7" xfId="36003"/>
    <cellStyle name="RowTitles-Detail 4 2 2 7" xfId="36004"/>
    <cellStyle name="RowTitles-Detail 4 2 2 7 2" xfId="36005"/>
    <cellStyle name="RowTitles-Detail 4 2 2 7 2 2" xfId="36006"/>
    <cellStyle name="RowTitles-Detail 4 2 2 7 2 2 2" xfId="36007"/>
    <cellStyle name="RowTitles-Detail 4 2 2 7 2 2 2 2" xfId="36008"/>
    <cellStyle name="RowTitles-Detail 4 2 2 7 2 2 3" xfId="36009"/>
    <cellStyle name="RowTitles-Detail 4 2 2 7 2 3" xfId="36010"/>
    <cellStyle name="RowTitles-Detail 4 2 2 7 2 3 2" xfId="36011"/>
    <cellStyle name="RowTitles-Detail 4 2 2 7 2 3 2 2" xfId="36012"/>
    <cellStyle name="RowTitles-Detail 4 2 2 7 2 4" xfId="36013"/>
    <cellStyle name="RowTitles-Detail 4 2 2 7 2 4 2" xfId="36014"/>
    <cellStyle name="RowTitles-Detail 4 2 2 7 2 5" xfId="36015"/>
    <cellStyle name="RowTitles-Detail 4 2 2 7 3" xfId="36016"/>
    <cellStyle name="RowTitles-Detail 4 2 2 7 3 2" xfId="36017"/>
    <cellStyle name="RowTitles-Detail 4 2 2 7 3 2 2" xfId="36018"/>
    <cellStyle name="RowTitles-Detail 4 2 2 7 3 2 2 2" xfId="36019"/>
    <cellStyle name="RowTitles-Detail 4 2 2 7 3 2 3" xfId="36020"/>
    <cellStyle name="RowTitles-Detail 4 2 2 7 3 3" xfId="36021"/>
    <cellStyle name="RowTitles-Detail 4 2 2 7 3 3 2" xfId="36022"/>
    <cellStyle name="RowTitles-Detail 4 2 2 7 3 3 2 2" xfId="36023"/>
    <cellStyle name="RowTitles-Detail 4 2 2 7 3 4" xfId="36024"/>
    <cellStyle name="RowTitles-Detail 4 2 2 7 3 4 2" xfId="36025"/>
    <cellStyle name="RowTitles-Detail 4 2 2 7 3 5" xfId="36026"/>
    <cellStyle name="RowTitles-Detail 4 2 2 7 4" xfId="36027"/>
    <cellStyle name="RowTitles-Detail 4 2 2 7 4 2" xfId="36028"/>
    <cellStyle name="RowTitles-Detail 4 2 2 7 5" xfId="36029"/>
    <cellStyle name="RowTitles-Detail 4 2 2 7 5 2" xfId="36030"/>
    <cellStyle name="RowTitles-Detail 4 2 2 7 5 2 2" xfId="36031"/>
    <cellStyle name="RowTitles-Detail 4 2 2 7 5 3" xfId="36032"/>
    <cellStyle name="RowTitles-Detail 4 2 2 7 6" xfId="36033"/>
    <cellStyle name="RowTitles-Detail 4 2 2 7 6 2" xfId="36034"/>
    <cellStyle name="RowTitles-Detail 4 2 2 7 6 2 2" xfId="36035"/>
    <cellStyle name="RowTitles-Detail 4 2 2 7 7" xfId="36036"/>
    <cellStyle name="RowTitles-Detail 4 2 2 7 7 2" xfId="36037"/>
    <cellStyle name="RowTitles-Detail 4 2 2 7 8" xfId="36038"/>
    <cellStyle name="RowTitles-Detail 4 2 2 8" xfId="36039"/>
    <cellStyle name="RowTitles-Detail 4 2 2 8 2" xfId="36040"/>
    <cellStyle name="RowTitles-Detail 4 2 2 8 2 2" xfId="36041"/>
    <cellStyle name="RowTitles-Detail 4 2 2 8 2 2 2" xfId="36042"/>
    <cellStyle name="RowTitles-Detail 4 2 2 8 2 2 2 2" xfId="36043"/>
    <cellStyle name="RowTitles-Detail 4 2 2 8 2 2 3" xfId="36044"/>
    <cellStyle name="RowTitles-Detail 4 2 2 8 2 3" xfId="36045"/>
    <cellStyle name="RowTitles-Detail 4 2 2 8 2 3 2" xfId="36046"/>
    <cellStyle name="RowTitles-Detail 4 2 2 8 2 3 2 2" xfId="36047"/>
    <cellStyle name="RowTitles-Detail 4 2 2 8 2 4" xfId="36048"/>
    <cellStyle name="RowTitles-Detail 4 2 2 8 2 4 2" xfId="36049"/>
    <cellStyle name="RowTitles-Detail 4 2 2 8 2 5" xfId="36050"/>
    <cellStyle name="RowTitles-Detail 4 2 2 8 3" xfId="36051"/>
    <cellStyle name="RowTitles-Detail 4 2 2 8 3 2" xfId="36052"/>
    <cellStyle name="RowTitles-Detail 4 2 2 8 3 2 2" xfId="36053"/>
    <cellStyle name="RowTitles-Detail 4 2 2 8 3 2 2 2" xfId="36054"/>
    <cellStyle name="RowTitles-Detail 4 2 2 8 3 2 3" xfId="36055"/>
    <cellStyle name="RowTitles-Detail 4 2 2 8 3 3" xfId="36056"/>
    <cellStyle name="RowTitles-Detail 4 2 2 8 3 3 2" xfId="36057"/>
    <cellStyle name="RowTitles-Detail 4 2 2 8 3 3 2 2" xfId="36058"/>
    <cellStyle name="RowTitles-Detail 4 2 2 8 3 4" xfId="36059"/>
    <cellStyle name="RowTitles-Detail 4 2 2 8 3 4 2" xfId="36060"/>
    <cellStyle name="RowTitles-Detail 4 2 2 8 3 5" xfId="36061"/>
    <cellStyle name="RowTitles-Detail 4 2 2 8 4" xfId="36062"/>
    <cellStyle name="RowTitles-Detail 4 2 2 8 4 2" xfId="36063"/>
    <cellStyle name="RowTitles-Detail 4 2 2 8 4 2 2" xfId="36064"/>
    <cellStyle name="RowTitles-Detail 4 2 2 8 4 3" xfId="36065"/>
    <cellStyle name="RowTitles-Detail 4 2 2 8 5" xfId="36066"/>
    <cellStyle name="RowTitles-Detail 4 2 2 8 5 2" xfId="36067"/>
    <cellStyle name="RowTitles-Detail 4 2 2 8 5 2 2" xfId="36068"/>
    <cellStyle name="RowTitles-Detail 4 2 2 8 6" xfId="36069"/>
    <cellStyle name="RowTitles-Detail 4 2 2 8 6 2" xfId="36070"/>
    <cellStyle name="RowTitles-Detail 4 2 2 8 7" xfId="36071"/>
    <cellStyle name="RowTitles-Detail 4 2 2 9" xfId="36072"/>
    <cellStyle name="RowTitles-Detail 4 2 2 9 2" xfId="36073"/>
    <cellStyle name="RowTitles-Detail 4 2 2 9 2 2" xfId="36074"/>
    <cellStyle name="RowTitles-Detail 4 2 2 9 2 2 2" xfId="36075"/>
    <cellStyle name="RowTitles-Detail 4 2 2 9 2 2 2 2" xfId="36076"/>
    <cellStyle name="RowTitles-Detail 4 2 2 9 2 2 3" xfId="36077"/>
    <cellStyle name="RowTitles-Detail 4 2 2 9 2 3" xfId="36078"/>
    <cellStyle name="RowTitles-Detail 4 2 2 9 2 3 2" xfId="36079"/>
    <cellStyle name="RowTitles-Detail 4 2 2 9 2 3 2 2" xfId="36080"/>
    <cellStyle name="RowTitles-Detail 4 2 2 9 2 4" xfId="36081"/>
    <cellStyle name="RowTitles-Detail 4 2 2 9 2 4 2" xfId="36082"/>
    <cellStyle name="RowTitles-Detail 4 2 2 9 2 5" xfId="36083"/>
    <cellStyle name="RowTitles-Detail 4 2 2 9 3" xfId="36084"/>
    <cellStyle name="RowTitles-Detail 4 2 2 9 3 2" xfId="36085"/>
    <cellStyle name="RowTitles-Detail 4 2 2 9 3 2 2" xfId="36086"/>
    <cellStyle name="RowTitles-Detail 4 2 2 9 3 2 2 2" xfId="36087"/>
    <cellStyle name="RowTitles-Detail 4 2 2 9 3 2 3" xfId="36088"/>
    <cellStyle name="RowTitles-Detail 4 2 2 9 3 3" xfId="36089"/>
    <cellStyle name="RowTitles-Detail 4 2 2 9 3 3 2" xfId="36090"/>
    <cellStyle name="RowTitles-Detail 4 2 2 9 3 3 2 2" xfId="36091"/>
    <cellStyle name="RowTitles-Detail 4 2 2 9 3 4" xfId="36092"/>
    <cellStyle name="RowTitles-Detail 4 2 2 9 3 4 2" xfId="36093"/>
    <cellStyle name="RowTitles-Detail 4 2 2 9 3 5" xfId="36094"/>
    <cellStyle name="RowTitles-Detail 4 2 2 9 4" xfId="36095"/>
    <cellStyle name="RowTitles-Detail 4 2 2 9 4 2" xfId="36096"/>
    <cellStyle name="RowTitles-Detail 4 2 2 9 4 2 2" xfId="36097"/>
    <cellStyle name="RowTitles-Detail 4 2 2 9 4 3" xfId="36098"/>
    <cellStyle name="RowTitles-Detail 4 2 2 9 5" xfId="36099"/>
    <cellStyle name="RowTitles-Detail 4 2 2 9 5 2" xfId="36100"/>
    <cellStyle name="RowTitles-Detail 4 2 2 9 5 2 2" xfId="36101"/>
    <cellStyle name="RowTitles-Detail 4 2 2 9 6" xfId="36102"/>
    <cellStyle name="RowTitles-Detail 4 2 2 9 6 2" xfId="36103"/>
    <cellStyle name="RowTitles-Detail 4 2 2 9 7" xfId="36104"/>
    <cellStyle name="RowTitles-Detail 4 2 2_STUD aligned by INSTIT" xfId="36105"/>
    <cellStyle name="RowTitles-Detail 4 2 3" xfId="36106"/>
    <cellStyle name="RowTitles-Detail 4 2 3 2" xfId="36107"/>
    <cellStyle name="RowTitles-Detail 4 2 3 2 2" xfId="36108"/>
    <cellStyle name="RowTitles-Detail 4 2 3 2 2 2" xfId="36109"/>
    <cellStyle name="RowTitles-Detail 4 2 3 2 2 2 2" xfId="36110"/>
    <cellStyle name="RowTitles-Detail 4 2 3 2 2 2 2 2" xfId="36111"/>
    <cellStyle name="RowTitles-Detail 4 2 3 2 2 2 3" xfId="36112"/>
    <cellStyle name="RowTitles-Detail 4 2 3 2 2 3" xfId="36113"/>
    <cellStyle name="RowTitles-Detail 4 2 3 2 2 3 2" xfId="36114"/>
    <cellStyle name="RowTitles-Detail 4 2 3 2 2 3 2 2" xfId="36115"/>
    <cellStyle name="RowTitles-Detail 4 2 3 2 2 4" xfId="36116"/>
    <cellStyle name="RowTitles-Detail 4 2 3 2 2 4 2" xfId="36117"/>
    <cellStyle name="RowTitles-Detail 4 2 3 2 2 5" xfId="36118"/>
    <cellStyle name="RowTitles-Detail 4 2 3 2 3" xfId="36119"/>
    <cellStyle name="RowTitles-Detail 4 2 3 2 3 2" xfId="36120"/>
    <cellStyle name="RowTitles-Detail 4 2 3 2 3 2 2" xfId="36121"/>
    <cellStyle name="RowTitles-Detail 4 2 3 2 3 2 2 2" xfId="36122"/>
    <cellStyle name="RowTitles-Detail 4 2 3 2 3 2 3" xfId="36123"/>
    <cellStyle name="RowTitles-Detail 4 2 3 2 3 3" xfId="36124"/>
    <cellStyle name="RowTitles-Detail 4 2 3 2 3 3 2" xfId="36125"/>
    <cellStyle name="RowTitles-Detail 4 2 3 2 3 3 2 2" xfId="36126"/>
    <cellStyle name="RowTitles-Detail 4 2 3 2 3 4" xfId="36127"/>
    <cellStyle name="RowTitles-Detail 4 2 3 2 3 4 2" xfId="36128"/>
    <cellStyle name="RowTitles-Detail 4 2 3 2 3 5" xfId="36129"/>
    <cellStyle name="RowTitles-Detail 4 2 3 2 4" xfId="36130"/>
    <cellStyle name="RowTitles-Detail 4 2 3 2 4 2" xfId="36131"/>
    <cellStyle name="RowTitles-Detail 4 2 3 2 5" xfId="36132"/>
    <cellStyle name="RowTitles-Detail 4 2 3 2 5 2" xfId="36133"/>
    <cellStyle name="RowTitles-Detail 4 2 3 2 5 2 2" xfId="36134"/>
    <cellStyle name="RowTitles-Detail 4 2 3 3" xfId="36135"/>
    <cellStyle name="RowTitles-Detail 4 2 3 3 2" xfId="36136"/>
    <cellStyle name="RowTitles-Detail 4 2 3 3 2 2" xfId="36137"/>
    <cellStyle name="RowTitles-Detail 4 2 3 3 2 2 2" xfId="36138"/>
    <cellStyle name="RowTitles-Detail 4 2 3 3 2 2 2 2" xfId="36139"/>
    <cellStyle name="RowTitles-Detail 4 2 3 3 2 2 3" xfId="36140"/>
    <cellStyle name="RowTitles-Detail 4 2 3 3 2 3" xfId="36141"/>
    <cellStyle name="RowTitles-Detail 4 2 3 3 2 3 2" xfId="36142"/>
    <cellStyle name="RowTitles-Detail 4 2 3 3 2 3 2 2" xfId="36143"/>
    <cellStyle name="RowTitles-Detail 4 2 3 3 2 4" xfId="36144"/>
    <cellStyle name="RowTitles-Detail 4 2 3 3 2 4 2" xfId="36145"/>
    <cellStyle name="RowTitles-Detail 4 2 3 3 2 5" xfId="36146"/>
    <cellStyle name="RowTitles-Detail 4 2 3 3 3" xfId="36147"/>
    <cellStyle name="RowTitles-Detail 4 2 3 3 3 2" xfId="36148"/>
    <cellStyle name="RowTitles-Detail 4 2 3 3 3 2 2" xfId="36149"/>
    <cellStyle name="RowTitles-Detail 4 2 3 3 3 2 2 2" xfId="36150"/>
    <cellStyle name="RowTitles-Detail 4 2 3 3 3 2 3" xfId="36151"/>
    <cellStyle name="RowTitles-Detail 4 2 3 3 3 3" xfId="36152"/>
    <cellStyle name="RowTitles-Detail 4 2 3 3 3 3 2" xfId="36153"/>
    <cellStyle name="RowTitles-Detail 4 2 3 3 3 3 2 2" xfId="36154"/>
    <cellStyle name="RowTitles-Detail 4 2 3 3 3 4" xfId="36155"/>
    <cellStyle name="RowTitles-Detail 4 2 3 3 3 4 2" xfId="36156"/>
    <cellStyle name="RowTitles-Detail 4 2 3 3 3 5" xfId="36157"/>
    <cellStyle name="RowTitles-Detail 4 2 3 3 4" xfId="36158"/>
    <cellStyle name="RowTitles-Detail 4 2 3 3 4 2" xfId="36159"/>
    <cellStyle name="RowTitles-Detail 4 2 3 3 5" xfId="36160"/>
    <cellStyle name="RowTitles-Detail 4 2 3 3 5 2" xfId="36161"/>
    <cellStyle name="RowTitles-Detail 4 2 3 3 5 2 2" xfId="36162"/>
    <cellStyle name="RowTitles-Detail 4 2 3 3 5 3" xfId="36163"/>
    <cellStyle name="RowTitles-Detail 4 2 3 3 6" xfId="36164"/>
    <cellStyle name="RowTitles-Detail 4 2 3 3 6 2" xfId="36165"/>
    <cellStyle name="RowTitles-Detail 4 2 3 3 6 2 2" xfId="36166"/>
    <cellStyle name="RowTitles-Detail 4 2 3 3 7" xfId="36167"/>
    <cellStyle name="RowTitles-Detail 4 2 3 3 7 2" xfId="36168"/>
    <cellStyle name="RowTitles-Detail 4 2 3 3 8" xfId="36169"/>
    <cellStyle name="RowTitles-Detail 4 2 3 4" xfId="36170"/>
    <cellStyle name="RowTitles-Detail 4 2 3 4 2" xfId="36171"/>
    <cellStyle name="RowTitles-Detail 4 2 3 4 2 2" xfId="36172"/>
    <cellStyle name="RowTitles-Detail 4 2 3 4 2 2 2" xfId="36173"/>
    <cellStyle name="RowTitles-Detail 4 2 3 4 2 2 2 2" xfId="36174"/>
    <cellStyle name="RowTitles-Detail 4 2 3 4 2 2 3" xfId="36175"/>
    <cellStyle name="RowTitles-Detail 4 2 3 4 2 3" xfId="36176"/>
    <cellStyle name="RowTitles-Detail 4 2 3 4 2 3 2" xfId="36177"/>
    <cellStyle name="RowTitles-Detail 4 2 3 4 2 3 2 2" xfId="36178"/>
    <cellStyle name="RowTitles-Detail 4 2 3 4 2 4" xfId="36179"/>
    <cellStyle name="RowTitles-Detail 4 2 3 4 2 4 2" xfId="36180"/>
    <cellStyle name="RowTitles-Detail 4 2 3 4 2 5" xfId="36181"/>
    <cellStyle name="RowTitles-Detail 4 2 3 4 3" xfId="36182"/>
    <cellStyle name="RowTitles-Detail 4 2 3 4 3 2" xfId="36183"/>
    <cellStyle name="RowTitles-Detail 4 2 3 4 3 2 2" xfId="36184"/>
    <cellStyle name="RowTitles-Detail 4 2 3 4 3 2 2 2" xfId="36185"/>
    <cellStyle name="RowTitles-Detail 4 2 3 4 3 2 3" xfId="36186"/>
    <cellStyle name="RowTitles-Detail 4 2 3 4 3 3" xfId="36187"/>
    <cellStyle name="RowTitles-Detail 4 2 3 4 3 3 2" xfId="36188"/>
    <cellStyle name="RowTitles-Detail 4 2 3 4 3 3 2 2" xfId="36189"/>
    <cellStyle name="RowTitles-Detail 4 2 3 4 3 4" xfId="36190"/>
    <cellStyle name="RowTitles-Detail 4 2 3 4 3 4 2" xfId="36191"/>
    <cellStyle name="RowTitles-Detail 4 2 3 4 3 5" xfId="36192"/>
    <cellStyle name="RowTitles-Detail 4 2 3 4 4" xfId="36193"/>
    <cellStyle name="RowTitles-Detail 4 2 3 4 4 2" xfId="36194"/>
    <cellStyle name="RowTitles-Detail 4 2 3 4 4 2 2" xfId="36195"/>
    <cellStyle name="RowTitles-Detail 4 2 3 4 4 3" xfId="36196"/>
    <cellStyle name="RowTitles-Detail 4 2 3 4 5" xfId="36197"/>
    <cellStyle name="RowTitles-Detail 4 2 3 4 5 2" xfId="36198"/>
    <cellStyle name="RowTitles-Detail 4 2 3 4 5 2 2" xfId="36199"/>
    <cellStyle name="RowTitles-Detail 4 2 3 4 6" xfId="36200"/>
    <cellStyle name="RowTitles-Detail 4 2 3 4 6 2" xfId="36201"/>
    <cellStyle name="RowTitles-Detail 4 2 3 4 7" xfId="36202"/>
    <cellStyle name="RowTitles-Detail 4 2 3 5" xfId="36203"/>
    <cellStyle name="RowTitles-Detail 4 2 3 5 2" xfId="36204"/>
    <cellStyle name="RowTitles-Detail 4 2 3 5 2 2" xfId="36205"/>
    <cellStyle name="RowTitles-Detail 4 2 3 5 2 2 2" xfId="36206"/>
    <cellStyle name="RowTitles-Detail 4 2 3 5 2 2 2 2" xfId="36207"/>
    <cellStyle name="RowTitles-Detail 4 2 3 5 2 2 3" xfId="36208"/>
    <cellStyle name="RowTitles-Detail 4 2 3 5 2 3" xfId="36209"/>
    <cellStyle name="RowTitles-Detail 4 2 3 5 2 3 2" xfId="36210"/>
    <cellStyle name="RowTitles-Detail 4 2 3 5 2 3 2 2" xfId="36211"/>
    <cellStyle name="RowTitles-Detail 4 2 3 5 2 4" xfId="36212"/>
    <cellStyle name="RowTitles-Detail 4 2 3 5 2 4 2" xfId="36213"/>
    <cellStyle name="RowTitles-Detail 4 2 3 5 2 5" xfId="36214"/>
    <cellStyle name="RowTitles-Detail 4 2 3 5 3" xfId="36215"/>
    <cellStyle name="RowTitles-Detail 4 2 3 5 3 2" xfId="36216"/>
    <cellStyle name="RowTitles-Detail 4 2 3 5 3 2 2" xfId="36217"/>
    <cellStyle name="RowTitles-Detail 4 2 3 5 3 2 2 2" xfId="36218"/>
    <cellStyle name="RowTitles-Detail 4 2 3 5 3 2 3" xfId="36219"/>
    <cellStyle name="RowTitles-Detail 4 2 3 5 3 3" xfId="36220"/>
    <cellStyle name="RowTitles-Detail 4 2 3 5 3 3 2" xfId="36221"/>
    <cellStyle name="RowTitles-Detail 4 2 3 5 3 3 2 2" xfId="36222"/>
    <cellStyle name="RowTitles-Detail 4 2 3 5 3 4" xfId="36223"/>
    <cellStyle name="RowTitles-Detail 4 2 3 5 3 4 2" xfId="36224"/>
    <cellStyle name="RowTitles-Detail 4 2 3 5 3 5" xfId="36225"/>
    <cellStyle name="RowTitles-Detail 4 2 3 5 4" xfId="36226"/>
    <cellStyle name="RowTitles-Detail 4 2 3 5 4 2" xfId="36227"/>
    <cellStyle name="RowTitles-Detail 4 2 3 5 4 2 2" xfId="36228"/>
    <cellStyle name="RowTitles-Detail 4 2 3 5 4 3" xfId="36229"/>
    <cellStyle name="RowTitles-Detail 4 2 3 5 5" xfId="36230"/>
    <cellStyle name="RowTitles-Detail 4 2 3 5 5 2" xfId="36231"/>
    <cellStyle name="RowTitles-Detail 4 2 3 5 5 2 2" xfId="36232"/>
    <cellStyle name="RowTitles-Detail 4 2 3 5 6" xfId="36233"/>
    <cellStyle name="RowTitles-Detail 4 2 3 5 6 2" xfId="36234"/>
    <cellStyle name="RowTitles-Detail 4 2 3 5 7" xfId="36235"/>
    <cellStyle name="RowTitles-Detail 4 2 3 6" xfId="36236"/>
    <cellStyle name="RowTitles-Detail 4 2 3 6 2" xfId="36237"/>
    <cellStyle name="RowTitles-Detail 4 2 3 6 2 2" xfId="36238"/>
    <cellStyle name="RowTitles-Detail 4 2 3 6 2 2 2" xfId="36239"/>
    <cellStyle name="RowTitles-Detail 4 2 3 6 2 2 2 2" xfId="36240"/>
    <cellStyle name="RowTitles-Detail 4 2 3 6 2 2 3" xfId="36241"/>
    <cellStyle name="RowTitles-Detail 4 2 3 6 2 3" xfId="36242"/>
    <cellStyle name="RowTitles-Detail 4 2 3 6 2 3 2" xfId="36243"/>
    <cellStyle name="RowTitles-Detail 4 2 3 6 2 3 2 2" xfId="36244"/>
    <cellStyle name="RowTitles-Detail 4 2 3 6 2 4" xfId="36245"/>
    <cellStyle name="RowTitles-Detail 4 2 3 6 2 4 2" xfId="36246"/>
    <cellStyle name="RowTitles-Detail 4 2 3 6 2 5" xfId="36247"/>
    <cellStyle name="RowTitles-Detail 4 2 3 6 3" xfId="36248"/>
    <cellStyle name="RowTitles-Detail 4 2 3 6 3 2" xfId="36249"/>
    <cellStyle name="RowTitles-Detail 4 2 3 6 3 2 2" xfId="36250"/>
    <cellStyle name="RowTitles-Detail 4 2 3 6 3 2 2 2" xfId="36251"/>
    <cellStyle name="RowTitles-Detail 4 2 3 6 3 2 3" xfId="36252"/>
    <cellStyle name="RowTitles-Detail 4 2 3 6 3 3" xfId="36253"/>
    <cellStyle name="RowTitles-Detail 4 2 3 6 3 3 2" xfId="36254"/>
    <cellStyle name="RowTitles-Detail 4 2 3 6 3 3 2 2" xfId="36255"/>
    <cellStyle name="RowTitles-Detail 4 2 3 6 3 4" xfId="36256"/>
    <cellStyle name="RowTitles-Detail 4 2 3 6 3 4 2" xfId="36257"/>
    <cellStyle name="RowTitles-Detail 4 2 3 6 3 5" xfId="36258"/>
    <cellStyle name="RowTitles-Detail 4 2 3 6 4" xfId="36259"/>
    <cellStyle name="RowTitles-Detail 4 2 3 6 4 2" xfId="36260"/>
    <cellStyle name="RowTitles-Detail 4 2 3 6 4 2 2" xfId="36261"/>
    <cellStyle name="RowTitles-Detail 4 2 3 6 4 3" xfId="36262"/>
    <cellStyle name="RowTitles-Detail 4 2 3 6 5" xfId="36263"/>
    <cellStyle name="RowTitles-Detail 4 2 3 6 5 2" xfId="36264"/>
    <cellStyle name="RowTitles-Detail 4 2 3 6 5 2 2" xfId="36265"/>
    <cellStyle name="RowTitles-Detail 4 2 3 6 6" xfId="36266"/>
    <cellStyle name="RowTitles-Detail 4 2 3 6 6 2" xfId="36267"/>
    <cellStyle name="RowTitles-Detail 4 2 3 6 7" xfId="36268"/>
    <cellStyle name="RowTitles-Detail 4 2 3 7" xfId="36269"/>
    <cellStyle name="RowTitles-Detail 4 2 3 7 2" xfId="36270"/>
    <cellStyle name="RowTitles-Detail 4 2 3 7 2 2" xfId="36271"/>
    <cellStyle name="RowTitles-Detail 4 2 3 7 2 2 2" xfId="36272"/>
    <cellStyle name="RowTitles-Detail 4 2 3 7 2 3" xfId="36273"/>
    <cellStyle name="RowTitles-Detail 4 2 3 7 3" xfId="36274"/>
    <cellStyle name="RowTitles-Detail 4 2 3 7 3 2" xfId="36275"/>
    <cellStyle name="RowTitles-Detail 4 2 3 7 3 2 2" xfId="36276"/>
    <cellStyle name="RowTitles-Detail 4 2 3 7 4" xfId="36277"/>
    <cellStyle name="RowTitles-Detail 4 2 3 7 4 2" xfId="36278"/>
    <cellStyle name="RowTitles-Detail 4 2 3 7 5" xfId="36279"/>
    <cellStyle name="RowTitles-Detail 4 2 3 8" xfId="36280"/>
    <cellStyle name="RowTitles-Detail 4 2 3 8 2" xfId="36281"/>
    <cellStyle name="RowTitles-Detail 4 2 3 9" xfId="36282"/>
    <cellStyle name="RowTitles-Detail 4 2 3 9 2" xfId="36283"/>
    <cellStyle name="RowTitles-Detail 4 2 3 9 2 2" xfId="36284"/>
    <cellStyle name="RowTitles-Detail 4 2 3_STUD aligned by INSTIT" xfId="36285"/>
    <cellStyle name="RowTitles-Detail 4 2 4" xfId="36286"/>
    <cellStyle name="RowTitles-Detail 4 2 4 2" xfId="36287"/>
    <cellStyle name="RowTitles-Detail 4 2 4 2 2" xfId="36288"/>
    <cellStyle name="RowTitles-Detail 4 2 4 2 2 2" xfId="36289"/>
    <cellStyle name="RowTitles-Detail 4 2 4 2 2 2 2" xfId="36290"/>
    <cellStyle name="RowTitles-Detail 4 2 4 2 2 2 2 2" xfId="36291"/>
    <cellStyle name="RowTitles-Detail 4 2 4 2 2 2 3" xfId="36292"/>
    <cellStyle name="RowTitles-Detail 4 2 4 2 2 3" xfId="36293"/>
    <cellStyle name="RowTitles-Detail 4 2 4 2 2 3 2" xfId="36294"/>
    <cellStyle name="RowTitles-Detail 4 2 4 2 2 3 2 2" xfId="36295"/>
    <cellStyle name="RowTitles-Detail 4 2 4 2 2 4" xfId="36296"/>
    <cellStyle name="RowTitles-Detail 4 2 4 2 2 4 2" xfId="36297"/>
    <cellStyle name="RowTitles-Detail 4 2 4 2 2 5" xfId="36298"/>
    <cellStyle name="RowTitles-Detail 4 2 4 2 3" xfId="36299"/>
    <cellStyle name="RowTitles-Detail 4 2 4 2 3 2" xfId="36300"/>
    <cellStyle name="RowTitles-Detail 4 2 4 2 3 2 2" xfId="36301"/>
    <cellStyle name="RowTitles-Detail 4 2 4 2 3 2 2 2" xfId="36302"/>
    <cellStyle name="RowTitles-Detail 4 2 4 2 3 2 3" xfId="36303"/>
    <cellStyle name="RowTitles-Detail 4 2 4 2 3 3" xfId="36304"/>
    <cellStyle name="RowTitles-Detail 4 2 4 2 3 3 2" xfId="36305"/>
    <cellStyle name="RowTitles-Detail 4 2 4 2 3 3 2 2" xfId="36306"/>
    <cellStyle name="RowTitles-Detail 4 2 4 2 3 4" xfId="36307"/>
    <cellStyle name="RowTitles-Detail 4 2 4 2 3 4 2" xfId="36308"/>
    <cellStyle name="RowTitles-Detail 4 2 4 2 3 5" xfId="36309"/>
    <cellStyle name="RowTitles-Detail 4 2 4 2 4" xfId="36310"/>
    <cellStyle name="RowTitles-Detail 4 2 4 2 4 2" xfId="36311"/>
    <cellStyle name="RowTitles-Detail 4 2 4 2 5" xfId="36312"/>
    <cellStyle name="RowTitles-Detail 4 2 4 2 5 2" xfId="36313"/>
    <cellStyle name="RowTitles-Detail 4 2 4 2 5 2 2" xfId="36314"/>
    <cellStyle name="RowTitles-Detail 4 2 4 2 5 3" xfId="36315"/>
    <cellStyle name="RowTitles-Detail 4 2 4 2 6" xfId="36316"/>
    <cellStyle name="RowTitles-Detail 4 2 4 2 6 2" xfId="36317"/>
    <cellStyle name="RowTitles-Detail 4 2 4 2 6 2 2" xfId="36318"/>
    <cellStyle name="RowTitles-Detail 4 2 4 2 7" xfId="36319"/>
    <cellStyle name="RowTitles-Detail 4 2 4 2 7 2" xfId="36320"/>
    <cellStyle name="RowTitles-Detail 4 2 4 2 8" xfId="36321"/>
    <cellStyle name="RowTitles-Detail 4 2 4 3" xfId="36322"/>
    <cellStyle name="RowTitles-Detail 4 2 4 3 2" xfId="36323"/>
    <cellStyle name="RowTitles-Detail 4 2 4 3 2 2" xfId="36324"/>
    <cellStyle name="RowTitles-Detail 4 2 4 3 2 2 2" xfId="36325"/>
    <cellStyle name="RowTitles-Detail 4 2 4 3 2 2 2 2" xfId="36326"/>
    <cellStyle name="RowTitles-Detail 4 2 4 3 2 2 3" xfId="36327"/>
    <cellStyle name="RowTitles-Detail 4 2 4 3 2 3" xfId="36328"/>
    <cellStyle name="RowTitles-Detail 4 2 4 3 2 3 2" xfId="36329"/>
    <cellStyle name="RowTitles-Detail 4 2 4 3 2 3 2 2" xfId="36330"/>
    <cellStyle name="RowTitles-Detail 4 2 4 3 2 4" xfId="36331"/>
    <cellStyle name="RowTitles-Detail 4 2 4 3 2 4 2" xfId="36332"/>
    <cellStyle name="RowTitles-Detail 4 2 4 3 2 5" xfId="36333"/>
    <cellStyle name="RowTitles-Detail 4 2 4 3 3" xfId="36334"/>
    <cellStyle name="RowTitles-Detail 4 2 4 3 3 2" xfId="36335"/>
    <cellStyle name="RowTitles-Detail 4 2 4 3 3 2 2" xfId="36336"/>
    <cellStyle name="RowTitles-Detail 4 2 4 3 3 2 2 2" xfId="36337"/>
    <cellStyle name="RowTitles-Detail 4 2 4 3 3 2 3" xfId="36338"/>
    <cellStyle name="RowTitles-Detail 4 2 4 3 3 3" xfId="36339"/>
    <cellStyle name="RowTitles-Detail 4 2 4 3 3 3 2" xfId="36340"/>
    <cellStyle name="RowTitles-Detail 4 2 4 3 3 3 2 2" xfId="36341"/>
    <cellStyle name="RowTitles-Detail 4 2 4 3 3 4" xfId="36342"/>
    <cellStyle name="RowTitles-Detail 4 2 4 3 3 4 2" xfId="36343"/>
    <cellStyle name="RowTitles-Detail 4 2 4 3 3 5" xfId="36344"/>
    <cellStyle name="RowTitles-Detail 4 2 4 3 4" xfId="36345"/>
    <cellStyle name="RowTitles-Detail 4 2 4 3 4 2" xfId="36346"/>
    <cellStyle name="RowTitles-Detail 4 2 4 3 5" xfId="36347"/>
    <cellStyle name="RowTitles-Detail 4 2 4 3 5 2" xfId="36348"/>
    <cellStyle name="RowTitles-Detail 4 2 4 3 5 2 2" xfId="36349"/>
    <cellStyle name="RowTitles-Detail 4 2 4 4" xfId="36350"/>
    <cellStyle name="RowTitles-Detail 4 2 4 4 2" xfId="36351"/>
    <cellStyle name="RowTitles-Detail 4 2 4 4 2 2" xfId="36352"/>
    <cellStyle name="RowTitles-Detail 4 2 4 4 2 2 2" xfId="36353"/>
    <cellStyle name="RowTitles-Detail 4 2 4 4 2 2 2 2" xfId="36354"/>
    <cellStyle name="RowTitles-Detail 4 2 4 4 2 2 3" xfId="36355"/>
    <cellStyle name="RowTitles-Detail 4 2 4 4 2 3" xfId="36356"/>
    <cellStyle name="RowTitles-Detail 4 2 4 4 2 3 2" xfId="36357"/>
    <cellStyle name="RowTitles-Detail 4 2 4 4 2 3 2 2" xfId="36358"/>
    <cellStyle name="RowTitles-Detail 4 2 4 4 2 4" xfId="36359"/>
    <cellStyle name="RowTitles-Detail 4 2 4 4 2 4 2" xfId="36360"/>
    <cellStyle name="RowTitles-Detail 4 2 4 4 2 5" xfId="36361"/>
    <cellStyle name="RowTitles-Detail 4 2 4 4 3" xfId="36362"/>
    <cellStyle name="RowTitles-Detail 4 2 4 4 3 2" xfId="36363"/>
    <cellStyle name="RowTitles-Detail 4 2 4 4 3 2 2" xfId="36364"/>
    <cellStyle name="RowTitles-Detail 4 2 4 4 3 2 2 2" xfId="36365"/>
    <cellStyle name="RowTitles-Detail 4 2 4 4 3 2 3" xfId="36366"/>
    <cellStyle name="RowTitles-Detail 4 2 4 4 3 3" xfId="36367"/>
    <cellStyle name="RowTitles-Detail 4 2 4 4 3 3 2" xfId="36368"/>
    <cellStyle name="RowTitles-Detail 4 2 4 4 3 3 2 2" xfId="36369"/>
    <cellStyle name="RowTitles-Detail 4 2 4 4 3 4" xfId="36370"/>
    <cellStyle name="RowTitles-Detail 4 2 4 4 3 4 2" xfId="36371"/>
    <cellStyle name="RowTitles-Detail 4 2 4 4 3 5" xfId="36372"/>
    <cellStyle name="RowTitles-Detail 4 2 4 4 4" xfId="36373"/>
    <cellStyle name="RowTitles-Detail 4 2 4 4 4 2" xfId="36374"/>
    <cellStyle name="RowTitles-Detail 4 2 4 4 4 2 2" xfId="36375"/>
    <cellStyle name="RowTitles-Detail 4 2 4 4 4 3" xfId="36376"/>
    <cellStyle name="RowTitles-Detail 4 2 4 4 5" xfId="36377"/>
    <cellStyle name="RowTitles-Detail 4 2 4 4 5 2" xfId="36378"/>
    <cellStyle name="RowTitles-Detail 4 2 4 4 5 2 2" xfId="36379"/>
    <cellStyle name="RowTitles-Detail 4 2 4 4 6" xfId="36380"/>
    <cellStyle name="RowTitles-Detail 4 2 4 4 6 2" xfId="36381"/>
    <cellStyle name="RowTitles-Detail 4 2 4 4 7" xfId="36382"/>
    <cellStyle name="RowTitles-Detail 4 2 4 5" xfId="36383"/>
    <cellStyle name="RowTitles-Detail 4 2 4 5 2" xfId="36384"/>
    <cellStyle name="RowTitles-Detail 4 2 4 5 2 2" xfId="36385"/>
    <cellStyle name="RowTitles-Detail 4 2 4 5 2 2 2" xfId="36386"/>
    <cellStyle name="RowTitles-Detail 4 2 4 5 2 2 2 2" xfId="36387"/>
    <cellStyle name="RowTitles-Detail 4 2 4 5 2 2 3" xfId="36388"/>
    <cellStyle name="RowTitles-Detail 4 2 4 5 2 3" xfId="36389"/>
    <cellStyle name="RowTitles-Detail 4 2 4 5 2 3 2" xfId="36390"/>
    <cellStyle name="RowTitles-Detail 4 2 4 5 2 3 2 2" xfId="36391"/>
    <cellStyle name="RowTitles-Detail 4 2 4 5 2 4" xfId="36392"/>
    <cellStyle name="RowTitles-Detail 4 2 4 5 2 4 2" xfId="36393"/>
    <cellStyle name="RowTitles-Detail 4 2 4 5 2 5" xfId="36394"/>
    <cellStyle name="RowTitles-Detail 4 2 4 5 3" xfId="36395"/>
    <cellStyle name="RowTitles-Detail 4 2 4 5 3 2" xfId="36396"/>
    <cellStyle name="RowTitles-Detail 4 2 4 5 3 2 2" xfId="36397"/>
    <cellStyle name="RowTitles-Detail 4 2 4 5 3 2 2 2" xfId="36398"/>
    <cellStyle name="RowTitles-Detail 4 2 4 5 3 2 3" xfId="36399"/>
    <cellStyle name="RowTitles-Detail 4 2 4 5 3 3" xfId="36400"/>
    <cellStyle name="RowTitles-Detail 4 2 4 5 3 3 2" xfId="36401"/>
    <cellStyle name="RowTitles-Detail 4 2 4 5 3 3 2 2" xfId="36402"/>
    <cellStyle name="RowTitles-Detail 4 2 4 5 3 4" xfId="36403"/>
    <cellStyle name="RowTitles-Detail 4 2 4 5 3 4 2" xfId="36404"/>
    <cellStyle name="RowTitles-Detail 4 2 4 5 3 5" xfId="36405"/>
    <cellStyle name="RowTitles-Detail 4 2 4 5 4" xfId="36406"/>
    <cellStyle name="RowTitles-Detail 4 2 4 5 4 2" xfId="36407"/>
    <cellStyle name="RowTitles-Detail 4 2 4 5 4 2 2" xfId="36408"/>
    <cellStyle name="RowTitles-Detail 4 2 4 5 4 3" xfId="36409"/>
    <cellStyle name="RowTitles-Detail 4 2 4 5 5" xfId="36410"/>
    <cellStyle name="RowTitles-Detail 4 2 4 5 5 2" xfId="36411"/>
    <cellStyle name="RowTitles-Detail 4 2 4 5 5 2 2" xfId="36412"/>
    <cellStyle name="RowTitles-Detail 4 2 4 5 6" xfId="36413"/>
    <cellStyle name="RowTitles-Detail 4 2 4 5 6 2" xfId="36414"/>
    <cellStyle name="RowTitles-Detail 4 2 4 5 7" xfId="36415"/>
    <cellStyle name="RowTitles-Detail 4 2 4 6" xfId="36416"/>
    <cellStyle name="RowTitles-Detail 4 2 4 6 2" xfId="36417"/>
    <cellStyle name="RowTitles-Detail 4 2 4 6 2 2" xfId="36418"/>
    <cellStyle name="RowTitles-Detail 4 2 4 6 2 2 2" xfId="36419"/>
    <cellStyle name="RowTitles-Detail 4 2 4 6 2 2 2 2" xfId="36420"/>
    <cellStyle name="RowTitles-Detail 4 2 4 6 2 2 3" xfId="36421"/>
    <cellStyle name="RowTitles-Detail 4 2 4 6 2 3" xfId="36422"/>
    <cellStyle name="RowTitles-Detail 4 2 4 6 2 3 2" xfId="36423"/>
    <cellStyle name="RowTitles-Detail 4 2 4 6 2 3 2 2" xfId="36424"/>
    <cellStyle name="RowTitles-Detail 4 2 4 6 2 4" xfId="36425"/>
    <cellStyle name="RowTitles-Detail 4 2 4 6 2 4 2" xfId="36426"/>
    <cellStyle name="RowTitles-Detail 4 2 4 6 2 5" xfId="36427"/>
    <cellStyle name="RowTitles-Detail 4 2 4 6 3" xfId="36428"/>
    <cellStyle name="RowTitles-Detail 4 2 4 6 3 2" xfId="36429"/>
    <cellStyle name="RowTitles-Detail 4 2 4 6 3 2 2" xfId="36430"/>
    <cellStyle name="RowTitles-Detail 4 2 4 6 3 2 2 2" xfId="36431"/>
    <cellStyle name="RowTitles-Detail 4 2 4 6 3 2 3" xfId="36432"/>
    <cellStyle name="RowTitles-Detail 4 2 4 6 3 3" xfId="36433"/>
    <cellStyle name="RowTitles-Detail 4 2 4 6 3 3 2" xfId="36434"/>
    <cellStyle name="RowTitles-Detail 4 2 4 6 3 3 2 2" xfId="36435"/>
    <cellStyle name="RowTitles-Detail 4 2 4 6 3 4" xfId="36436"/>
    <cellStyle name="RowTitles-Detail 4 2 4 6 3 4 2" xfId="36437"/>
    <cellStyle name="RowTitles-Detail 4 2 4 6 3 5" xfId="36438"/>
    <cellStyle name="RowTitles-Detail 4 2 4 6 4" xfId="36439"/>
    <cellStyle name="RowTitles-Detail 4 2 4 6 4 2" xfId="36440"/>
    <cellStyle name="RowTitles-Detail 4 2 4 6 4 2 2" xfId="36441"/>
    <cellStyle name="RowTitles-Detail 4 2 4 6 4 3" xfId="36442"/>
    <cellStyle name="RowTitles-Detail 4 2 4 6 5" xfId="36443"/>
    <cellStyle name="RowTitles-Detail 4 2 4 6 5 2" xfId="36444"/>
    <cellStyle name="RowTitles-Detail 4 2 4 6 5 2 2" xfId="36445"/>
    <cellStyle name="RowTitles-Detail 4 2 4 6 6" xfId="36446"/>
    <cellStyle name="RowTitles-Detail 4 2 4 6 6 2" xfId="36447"/>
    <cellStyle name="RowTitles-Detail 4 2 4 6 7" xfId="36448"/>
    <cellStyle name="RowTitles-Detail 4 2 4 7" xfId="36449"/>
    <cellStyle name="RowTitles-Detail 4 2 4 7 2" xfId="36450"/>
    <cellStyle name="RowTitles-Detail 4 2 4 7 2 2" xfId="36451"/>
    <cellStyle name="RowTitles-Detail 4 2 4 7 2 2 2" xfId="36452"/>
    <cellStyle name="RowTitles-Detail 4 2 4 7 2 3" xfId="36453"/>
    <cellStyle name="RowTitles-Detail 4 2 4 7 3" xfId="36454"/>
    <cellStyle name="RowTitles-Detail 4 2 4 7 3 2" xfId="36455"/>
    <cellStyle name="RowTitles-Detail 4 2 4 7 3 2 2" xfId="36456"/>
    <cellStyle name="RowTitles-Detail 4 2 4 7 4" xfId="36457"/>
    <cellStyle name="RowTitles-Detail 4 2 4 7 4 2" xfId="36458"/>
    <cellStyle name="RowTitles-Detail 4 2 4 7 5" xfId="36459"/>
    <cellStyle name="RowTitles-Detail 4 2 4 8" xfId="36460"/>
    <cellStyle name="RowTitles-Detail 4 2 4 8 2" xfId="36461"/>
    <cellStyle name="RowTitles-Detail 4 2 4 8 2 2" xfId="36462"/>
    <cellStyle name="RowTitles-Detail 4 2 4 8 2 2 2" xfId="36463"/>
    <cellStyle name="RowTitles-Detail 4 2 4 8 2 3" xfId="36464"/>
    <cellStyle name="RowTitles-Detail 4 2 4 8 3" xfId="36465"/>
    <cellStyle name="RowTitles-Detail 4 2 4 8 3 2" xfId="36466"/>
    <cellStyle name="RowTitles-Detail 4 2 4 8 3 2 2" xfId="36467"/>
    <cellStyle name="RowTitles-Detail 4 2 4 8 4" xfId="36468"/>
    <cellStyle name="RowTitles-Detail 4 2 4 8 4 2" xfId="36469"/>
    <cellStyle name="RowTitles-Detail 4 2 4 8 5" xfId="36470"/>
    <cellStyle name="RowTitles-Detail 4 2 4 9" xfId="36471"/>
    <cellStyle name="RowTitles-Detail 4 2 4 9 2" xfId="36472"/>
    <cellStyle name="RowTitles-Detail 4 2 4 9 2 2" xfId="36473"/>
    <cellStyle name="RowTitles-Detail 4 2 4_STUD aligned by INSTIT" xfId="36474"/>
    <cellStyle name="RowTitles-Detail 4 2 5" xfId="36475"/>
    <cellStyle name="RowTitles-Detail 4 2 5 2" xfId="36476"/>
    <cellStyle name="RowTitles-Detail 4 2 5 2 2" xfId="36477"/>
    <cellStyle name="RowTitles-Detail 4 2 5 2 2 2" xfId="36478"/>
    <cellStyle name="RowTitles-Detail 4 2 5 2 2 2 2" xfId="36479"/>
    <cellStyle name="RowTitles-Detail 4 2 5 2 2 2 2 2" xfId="36480"/>
    <cellStyle name="RowTitles-Detail 4 2 5 2 2 2 3" xfId="36481"/>
    <cellStyle name="RowTitles-Detail 4 2 5 2 2 3" xfId="36482"/>
    <cellStyle name="RowTitles-Detail 4 2 5 2 2 3 2" xfId="36483"/>
    <cellStyle name="RowTitles-Detail 4 2 5 2 2 3 2 2" xfId="36484"/>
    <cellStyle name="RowTitles-Detail 4 2 5 2 2 4" xfId="36485"/>
    <cellStyle name="RowTitles-Detail 4 2 5 2 2 4 2" xfId="36486"/>
    <cellStyle name="RowTitles-Detail 4 2 5 2 2 5" xfId="36487"/>
    <cellStyle name="RowTitles-Detail 4 2 5 2 3" xfId="36488"/>
    <cellStyle name="RowTitles-Detail 4 2 5 2 3 2" xfId="36489"/>
    <cellStyle name="RowTitles-Detail 4 2 5 2 3 2 2" xfId="36490"/>
    <cellStyle name="RowTitles-Detail 4 2 5 2 3 2 2 2" xfId="36491"/>
    <cellStyle name="RowTitles-Detail 4 2 5 2 3 2 3" xfId="36492"/>
    <cellStyle name="RowTitles-Detail 4 2 5 2 3 3" xfId="36493"/>
    <cellStyle name="RowTitles-Detail 4 2 5 2 3 3 2" xfId="36494"/>
    <cellStyle name="RowTitles-Detail 4 2 5 2 3 3 2 2" xfId="36495"/>
    <cellStyle name="RowTitles-Detail 4 2 5 2 3 4" xfId="36496"/>
    <cellStyle name="RowTitles-Detail 4 2 5 2 3 4 2" xfId="36497"/>
    <cellStyle name="RowTitles-Detail 4 2 5 2 3 5" xfId="36498"/>
    <cellStyle name="RowTitles-Detail 4 2 5 2 4" xfId="36499"/>
    <cellStyle name="RowTitles-Detail 4 2 5 2 4 2" xfId="36500"/>
    <cellStyle name="RowTitles-Detail 4 2 5 2 5" xfId="36501"/>
    <cellStyle name="RowTitles-Detail 4 2 5 2 5 2" xfId="36502"/>
    <cellStyle name="RowTitles-Detail 4 2 5 2 5 2 2" xfId="36503"/>
    <cellStyle name="RowTitles-Detail 4 2 5 2 5 3" xfId="36504"/>
    <cellStyle name="RowTitles-Detail 4 2 5 2 6" xfId="36505"/>
    <cellStyle name="RowTitles-Detail 4 2 5 2 6 2" xfId="36506"/>
    <cellStyle name="RowTitles-Detail 4 2 5 2 6 2 2" xfId="36507"/>
    <cellStyle name="RowTitles-Detail 4 2 5 3" xfId="36508"/>
    <cellStyle name="RowTitles-Detail 4 2 5 3 2" xfId="36509"/>
    <cellStyle name="RowTitles-Detail 4 2 5 3 2 2" xfId="36510"/>
    <cellStyle name="RowTitles-Detail 4 2 5 3 2 2 2" xfId="36511"/>
    <cellStyle name="RowTitles-Detail 4 2 5 3 2 2 2 2" xfId="36512"/>
    <cellStyle name="RowTitles-Detail 4 2 5 3 2 2 3" xfId="36513"/>
    <cellStyle name="RowTitles-Detail 4 2 5 3 2 3" xfId="36514"/>
    <cellStyle name="RowTitles-Detail 4 2 5 3 2 3 2" xfId="36515"/>
    <cellStyle name="RowTitles-Detail 4 2 5 3 2 3 2 2" xfId="36516"/>
    <cellStyle name="RowTitles-Detail 4 2 5 3 2 4" xfId="36517"/>
    <cellStyle name="RowTitles-Detail 4 2 5 3 2 4 2" xfId="36518"/>
    <cellStyle name="RowTitles-Detail 4 2 5 3 2 5" xfId="36519"/>
    <cellStyle name="RowTitles-Detail 4 2 5 3 3" xfId="36520"/>
    <cellStyle name="RowTitles-Detail 4 2 5 3 3 2" xfId="36521"/>
    <cellStyle name="RowTitles-Detail 4 2 5 3 3 2 2" xfId="36522"/>
    <cellStyle name="RowTitles-Detail 4 2 5 3 3 2 2 2" xfId="36523"/>
    <cellStyle name="RowTitles-Detail 4 2 5 3 3 2 3" xfId="36524"/>
    <cellStyle name="RowTitles-Detail 4 2 5 3 3 3" xfId="36525"/>
    <cellStyle name="RowTitles-Detail 4 2 5 3 3 3 2" xfId="36526"/>
    <cellStyle name="RowTitles-Detail 4 2 5 3 3 3 2 2" xfId="36527"/>
    <cellStyle name="RowTitles-Detail 4 2 5 3 3 4" xfId="36528"/>
    <cellStyle name="RowTitles-Detail 4 2 5 3 3 4 2" xfId="36529"/>
    <cellStyle name="RowTitles-Detail 4 2 5 3 3 5" xfId="36530"/>
    <cellStyle name="RowTitles-Detail 4 2 5 3 4" xfId="36531"/>
    <cellStyle name="RowTitles-Detail 4 2 5 3 4 2" xfId="36532"/>
    <cellStyle name="RowTitles-Detail 4 2 5 3 5" xfId="36533"/>
    <cellStyle name="RowTitles-Detail 4 2 5 3 5 2" xfId="36534"/>
    <cellStyle name="RowTitles-Detail 4 2 5 3 5 2 2" xfId="36535"/>
    <cellStyle name="RowTitles-Detail 4 2 5 3 6" xfId="36536"/>
    <cellStyle name="RowTitles-Detail 4 2 5 3 6 2" xfId="36537"/>
    <cellStyle name="RowTitles-Detail 4 2 5 3 7" xfId="36538"/>
    <cellStyle name="RowTitles-Detail 4 2 5 4" xfId="36539"/>
    <cellStyle name="RowTitles-Detail 4 2 5 4 2" xfId="36540"/>
    <cellStyle name="RowTitles-Detail 4 2 5 4 2 2" xfId="36541"/>
    <cellStyle name="RowTitles-Detail 4 2 5 4 2 2 2" xfId="36542"/>
    <cellStyle name="RowTitles-Detail 4 2 5 4 2 2 2 2" xfId="36543"/>
    <cellStyle name="RowTitles-Detail 4 2 5 4 2 2 3" xfId="36544"/>
    <cellStyle name="RowTitles-Detail 4 2 5 4 2 3" xfId="36545"/>
    <cellStyle name="RowTitles-Detail 4 2 5 4 2 3 2" xfId="36546"/>
    <cellStyle name="RowTitles-Detail 4 2 5 4 2 3 2 2" xfId="36547"/>
    <cellStyle name="RowTitles-Detail 4 2 5 4 2 4" xfId="36548"/>
    <cellStyle name="RowTitles-Detail 4 2 5 4 2 4 2" xfId="36549"/>
    <cellStyle name="RowTitles-Detail 4 2 5 4 2 5" xfId="36550"/>
    <cellStyle name="RowTitles-Detail 4 2 5 4 3" xfId="36551"/>
    <cellStyle name="RowTitles-Detail 4 2 5 4 3 2" xfId="36552"/>
    <cellStyle name="RowTitles-Detail 4 2 5 4 3 2 2" xfId="36553"/>
    <cellStyle name="RowTitles-Detail 4 2 5 4 3 2 2 2" xfId="36554"/>
    <cellStyle name="RowTitles-Detail 4 2 5 4 3 2 3" xfId="36555"/>
    <cellStyle name="RowTitles-Detail 4 2 5 4 3 3" xfId="36556"/>
    <cellStyle name="RowTitles-Detail 4 2 5 4 3 3 2" xfId="36557"/>
    <cellStyle name="RowTitles-Detail 4 2 5 4 3 3 2 2" xfId="36558"/>
    <cellStyle name="RowTitles-Detail 4 2 5 4 3 4" xfId="36559"/>
    <cellStyle name="RowTitles-Detail 4 2 5 4 3 4 2" xfId="36560"/>
    <cellStyle name="RowTitles-Detail 4 2 5 4 3 5" xfId="36561"/>
    <cellStyle name="RowTitles-Detail 4 2 5 4 4" xfId="36562"/>
    <cellStyle name="RowTitles-Detail 4 2 5 4 4 2" xfId="36563"/>
    <cellStyle name="RowTitles-Detail 4 2 5 4 5" xfId="36564"/>
    <cellStyle name="RowTitles-Detail 4 2 5 4 5 2" xfId="36565"/>
    <cellStyle name="RowTitles-Detail 4 2 5 4 5 2 2" xfId="36566"/>
    <cellStyle name="RowTitles-Detail 4 2 5 4 5 3" xfId="36567"/>
    <cellStyle name="RowTitles-Detail 4 2 5 4 6" xfId="36568"/>
    <cellStyle name="RowTitles-Detail 4 2 5 4 6 2" xfId="36569"/>
    <cellStyle name="RowTitles-Detail 4 2 5 4 6 2 2" xfId="36570"/>
    <cellStyle name="RowTitles-Detail 4 2 5 4 7" xfId="36571"/>
    <cellStyle name="RowTitles-Detail 4 2 5 4 7 2" xfId="36572"/>
    <cellStyle name="RowTitles-Detail 4 2 5 4 8" xfId="36573"/>
    <cellStyle name="RowTitles-Detail 4 2 5 5" xfId="36574"/>
    <cellStyle name="RowTitles-Detail 4 2 5 5 2" xfId="36575"/>
    <cellStyle name="RowTitles-Detail 4 2 5 5 2 2" xfId="36576"/>
    <cellStyle name="RowTitles-Detail 4 2 5 5 2 2 2" xfId="36577"/>
    <cellStyle name="RowTitles-Detail 4 2 5 5 2 2 2 2" xfId="36578"/>
    <cellStyle name="RowTitles-Detail 4 2 5 5 2 2 3" xfId="36579"/>
    <cellStyle name="RowTitles-Detail 4 2 5 5 2 3" xfId="36580"/>
    <cellStyle name="RowTitles-Detail 4 2 5 5 2 3 2" xfId="36581"/>
    <cellStyle name="RowTitles-Detail 4 2 5 5 2 3 2 2" xfId="36582"/>
    <cellStyle name="RowTitles-Detail 4 2 5 5 2 4" xfId="36583"/>
    <cellStyle name="RowTitles-Detail 4 2 5 5 2 4 2" xfId="36584"/>
    <cellStyle name="RowTitles-Detail 4 2 5 5 2 5" xfId="36585"/>
    <cellStyle name="RowTitles-Detail 4 2 5 5 3" xfId="36586"/>
    <cellStyle name="RowTitles-Detail 4 2 5 5 3 2" xfId="36587"/>
    <cellStyle name="RowTitles-Detail 4 2 5 5 3 2 2" xfId="36588"/>
    <cellStyle name="RowTitles-Detail 4 2 5 5 3 2 2 2" xfId="36589"/>
    <cellStyle name="RowTitles-Detail 4 2 5 5 3 2 3" xfId="36590"/>
    <cellStyle name="RowTitles-Detail 4 2 5 5 3 3" xfId="36591"/>
    <cellStyle name="RowTitles-Detail 4 2 5 5 3 3 2" xfId="36592"/>
    <cellStyle name="RowTitles-Detail 4 2 5 5 3 3 2 2" xfId="36593"/>
    <cellStyle name="RowTitles-Detail 4 2 5 5 3 4" xfId="36594"/>
    <cellStyle name="RowTitles-Detail 4 2 5 5 3 4 2" xfId="36595"/>
    <cellStyle name="RowTitles-Detail 4 2 5 5 3 5" xfId="36596"/>
    <cellStyle name="RowTitles-Detail 4 2 5 5 4" xfId="36597"/>
    <cellStyle name="RowTitles-Detail 4 2 5 5 4 2" xfId="36598"/>
    <cellStyle name="RowTitles-Detail 4 2 5 5 4 2 2" xfId="36599"/>
    <cellStyle name="RowTitles-Detail 4 2 5 5 4 3" xfId="36600"/>
    <cellStyle name="RowTitles-Detail 4 2 5 5 5" xfId="36601"/>
    <cellStyle name="RowTitles-Detail 4 2 5 5 5 2" xfId="36602"/>
    <cellStyle name="RowTitles-Detail 4 2 5 5 5 2 2" xfId="36603"/>
    <cellStyle name="RowTitles-Detail 4 2 5 5 6" xfId="36604"/>
    <cellStyle name="RowTitles-Detail 4 2 5 5 6 2" xfId="36605"/>
    <cellStyle name="RowTitles-Detail 4 2 5 5 7" xfId="36606"/>
    <cellStyle name="RowTitles-Detail 4 2 5 6" xfId="36607"/>
    <cellStyle name="RowTitles-Detail 4 2 5 6 2" xfId="36608"/>
    <cellStyle name="RowTitles-Detail 4 2 5 6 2 2" xfId="36609"/>
    <cellStyle name="RowTitles-Detail 4 2 5 6 2 2 2" xfId="36610"/>
    <cellStyle name="RowTitles-Detail 4 2 5 6 2 2 2 2" xfId="36611"/>
    <cellStyle name="RowTitles-Detail 4 2 5 6 2 2 3" xfId="36612"/>
    <cellStyle name="RowTitles-Detail 4 2 5 6 2 3" xfId="36613"/>
    <cellStyle name="RowTitles-Detail 4 2 5 6 2 3 2" xfId="36614"/>
    <cellStyle name="RowTitles-Detail 4 2 5 6 2 3 2 2" xfId="36615"/>
    <cellStyle name="RowTitles-Detail 4 2 5 6 2 4" xfId="36616"/>
    <cellStyle name="RowTitles-Detail 4 2 5 6 2 4 2" xfId="36617"/>
    <cellStyle name="RowTitles-Detail 4 2 5 6 2 5" xfId="36618"/>
    <cellStyle name="RowTitles-Detail 4 2 5 6 3" xfId="36619"/>
    <cellStyle name="RowTitles-Detail 4 2 5 6 3 2" xfId="36620"/>
    <cellStyle name="RowTitles-Detail 4 2 5 6 3 2 2" xfId="36621"/>
    <cellStyle name="RowTitles-Detail 4 2 5 6 3 2 2 2" xfId="36622"/>
    <cellStyle name="RowTitles-Detail 4 2 5 6 3 2 3" xfId="36623"/>
    <cellStyle name="RowTitles-Detail 4 2 5 6 3 3" xfId="36624"/>
    <cellStyle name="RowTitles-Detail 4 2 5 6 3 3 2" xfId="36625"/>
    <cellStyle name="RowTitles-Detail 4 2 5 6 3 3 2 2" xfId="36626"/>
    <cellStyle name="RowTitles-Detail 4 2 5 6 3 4" xfId="36627"/>
    <cellStyle name="RowTitles-Detail 4 2 5 6 3 4 2" xfId="36628"/>
    <cellStyle name="RowTitles-Detail 4 2 5 6 3 5" xfId="36629"/>
    <cellStyle name="RowTitles-Detail 4 2 5 6 4" xfId="36630"/>
    <cellStyle name="RowTitles-Detail 4 2 5 6 4 2" xfId="36631"/>
    <cellStyle name="RowTitles-Detail 4 2 5 6 4 2 2" xfId="36632"/>
    <cellStyle name="RowTitles-Detail 4 2 5 6 4 3" xfId="36633"/>
    <cellStyle name="RowTitles-Detail 4 2 5 6 5" xfId="36634"/>
    <cellStyle name="RowTitles-Detail 4 2 5 6 5 2" xfId="36635"/>
    <cellStyle name="RowTitles-Detail 4 2 5 6 5 2 2" xfId="36636"/>
    <cellStyle name="RowTitles-Detail 4 2 5 6 6" xfId="36637"/>
    <cellStyle name="RowTitles-Detail 4 2 5 6 6 2" xfId="36638"/>
    <cellStyle name="RowTitles-Detail 4 2 5 6 7" xfId="36639"/>
    <cellStyle name="RowTitles-Detail 4 2 5 7" xfId="36640"/>
    <cellStyle name="RowTitles-Detail 4 2 5 7 2" xfId="36641"/>
    <cellStyle name="RowTitles-Detail 4 2 5 7 2 2" xfId="36642"/>
    <cellStyle name="RowTitles-Detail 4 2 5 7 2 2 2" xfId="36643"/>
    <cellStyle name="RowTitles-Detail 4 2 5 7 2 3" xfId="36644"/>
    <cellStyle name="RowTitles-Detail 4 2 5 7 3" xfId="36645"/>
    <cellStyle name="RowTitles-Detail 4 2 5 7 3 2" xfId="36646"/>
    <cellStyle name="RowTitles-Detail 4 2 5 7 3 2 2" xfId="36647"/>
    <cellStyle name="RowTitles-Detail 4 2 5 7 4" xfId="36648"/>
    <cellStyle name="RowTitles-Detail 4 2 5 7 4 2" xfId="36649"/>
    <cellStyle name="RowTitles-Detail 4 2 5 7 5" xfId="36650"/>
    <cellStyle name="RowTitles-Detail 4 2 5 8" xfId="36651"/>
    <cellStyle name="RowTitles-Detail 4 2 5 8 2" xfId="36652"/>
    <cellStyle name="RowTitles-Detail 4 2 5 9" xfId="36653"/>
    <cellStyle name="RowTitles-Detail 4 2 5 9 2" xfId="36654"/>
    <cellStyle name="RowTitles-Detail 4 2 5 9 2 2" xfId="36655"/>
    <cellStyle name="RowTitles-Detail 4 2 5_STUD aligned by INSTIT" xfId="36656"/>
    <cellStyle name="RowTitles-Detail 4 2 6" xfId="36657"/>
    <cellStyle name="RowTitles-Detail 4 2 6 2" xfId="36658"/>
    <cellStyle name="RowTitles-Detail 4 2 6 2 2" xfId="36659"/>
    <cellStyle name="RowTitles-Detail 4 2 6 2 2 2" xfId="36660"/>
    <cellStyle name="RowTitles-Detail 4 2 6 2 2 2 2" xfId="36661"/>
    <cellStyle name="RowTitles-Detail 4 2 6 2 2 3" xfId="36662"/>
    <cellStyle name="RowTitles-Detail 4 2 6 2 3" xfId="36663"/>
    <cellStyle name="RowTitles-Detail 4 2 6 2 3 2" xfId="36664"/>
    <cellStyle name="RowTitles-Detail 4 2 6 2 3 2 2" xfId="36665"/>
    <cellStyle name="RowTitles-Detail 4 2 6 2 4" xfId="36666"/>
    <cellStyle name="RowTitles-Detail 4 2 6 2 4 2" xfId="36667"/>
    <cellStyle name="RowTitles-Detail 4 2 6 2 5" xfId="36668"/>
    <cellStyle name="RowTitles-Detail 4 2 6 3" xfId="36669"/>
    <cellStyle name="RowTitles-Detail 4 2 6 3 2" xfId="36670"/>
    <cellStyle name="RowTitles-Detail 4 2 6 3 2 2" xfId="36671"/>
    <cellStyle name="RowTitles-Detail 4 2 6 3 2 2 2" xfId="36672"/>
    <cellStyle name="RowTitles-Detail 4 2 6 3 2 3" xfId="36673"/>
    <cellStyle name="RowTitles-Detail 4 2 6 3 3" xfId="36674"/>
    <cellStyle name="RowTitles-Detail 4 2 6 3 3 2" xfId="36675"/>
    <cellStyle name="RowTitles-Detail 4 2 6 3 3 2 2" xfId="36676"/>
    <cellStyle name="RowTitles-Detail 4 2 6 3 4" xfId="36677"/>
    <cellStyle name="RowTitles-Detail 4 2 6 3 4 2" xfId="36678"/>
    <cellStyle name="RowTitles-Detail 4 2 6 3 5" xfId="36679"/>
    <cellStyle name="RowTitles-Detail 4 2 6 4" xfId="36680"/>
    <cellStyle name="RowTitles-Detail 4 2 6 4 2" xfId="36681"/>
    <cellStyle name="RowTitles-Detail 4 2 6 5" xfId="36682"/>
    <cellStyle name="RowTitles-Detail 4 2 6 5 2" xfId="36683"/>
    <cellStyle name="RowTitles-Detail 4 2 6 5 2 2" xfId="36684"/>
    <cellStyle name="RowTitles-Detail 4 2 6 5 3" xfId="36685"/>
    <cellStyle name="RowTitles-Detail 4 2 6 6" xfId="36686"/>
    <cellStyle name="RowTitles-Detail 4 2 6 6 2" xfId="36687"/>
    <cellStyle name="RowTitles-Detail 4 2 6 6 2 2" xfId="36688"/>
    <cellStyle name="RowTitles-Detail 4 2 7" xfId="36689"/>
    <cellStyle name="RowTitles-Detail 4 2 7 2" xfId="36690"/>
    <cellStyle name="RowTitles-Detail 4 2 7 2 2" xfId="36691"/>
    <cellStyle name="RowTitles-Detail 4 2 7 2 2 2" xfId="36692"/>
    <cellStyle name="RowTitles-Detail 4 2 7 2 2 2 2" xfId="36693"/>
    <cellStyle name="RowTitles-Detail 4 2 7 2 2 3" xfId="36694"/>
    <cellStyle name="RowTitles-Detail 4 2 7 2 3" xfId="36695"/>
    <cellStyle name="RowTitles-Detail 4 2 7 2 3 2" xfId="36696"/>
    <cellStyle name="RowTitles-Detail 4 2 7 2 3 2 2" xfId="36697"/>
    <cellStyle name="RowTitles-Detail 4 2 7 2 4" xfId="36698"/>
    <cellStyle name="RowTitles-Detail 4 2 7 2 4 2" xfId="36699"/>
    <cellStyle name="RowTitles-Detail 4 2 7 2 5" xfId="36700"/>
    <cellStyle name="RowTitles-Detail 4 2 7 3" xfId="36701"/>
    <cellStyle name="RowTitles-Detail 4 2 7 3 2" xfId="36702"/>
    <cellStyle name="RowTitles-Detail 4 2 7 3 2 2" xfId="36703"/>
    <cellStyle name="RowTitles-Detail 4 2 7 3 2 2 2" xfId="36704"/>
    <cellStyle name="RowTitles-Detail 4 2 7 3 2 3" xfId="36705"/>
    <cellStyle name="RowTitles-Detail 4 2 7 3 3" xfId="36706"/>
    <cellStyle name="RowTitles-Detail 4 2 7 3 3 2" xfId="36707"/>
    <cellStyle name="RowTitles-Detail 4 2 7 3 3 2 2" xfId="36708"/>
    <cellStyle name="RowTitles-Detail 4 2 7 3 4" xfId="36709"/>
    <cellStyle name="RowTitles-Detail 4 2 7 3 4 2" xfId="36710"/>
    <cellStyle name="RowTitles-Detail 4 2 7 3 5" xfId="36711"/>
    <cellStyle name="RowTitles-Detail 4 2 7 4" xfId="36712"/>
    <cellStyle name="RowTitles-Detail 4 2 7 4 2" xfId="36713"/>
    <cellStyle name="RowTitles-Detail 4 2 7 5" xfId="36714"/>
    <cellStyle name="RowTitles-Detail 4 2 7 5 2" xfId="36715"/>
    <cellStyle name="RowTitles-Detail 4 2 7 5 2 2" xfId="36716"/>
    <cellStyle name="RowTitles-Detail 4 2 7 6" xfId="36717"/>
    <cellStyle name="RowTitles-Detail 4 2 7 6 2" xfId="36718"/>
    <cellStyle name="RowTitles-Detail 4 2 7 7" xfId="36719"/>
    <cellStyle name="RowTitles-Detail 4 2 8" xfId="36720"/>
    <cellStyle name="RowTitles-Detail 4 2 8 2" xfId="36721"/>
    <cellStyle name="RowTitles-Detail 4 2 8 2 2" xfId="36722"/>
    <cellStyle name="RowTitles-Detail 4 2 8 2 2 2" xfId="36723"/>
    <cellStyle name="RowTitles-Detail 4 2 8 2 2 2 2" xfId="36724"/>
    <cellStyle name="RowTitles-Detail 4 2 8 2 2 3" xfId="36725"/>
    <cellStyle name="RowTitles-Detail 4 2 8 2 3" xfId="36726"/>
    <cellStyle name="RowTitles-Detail 4 2 8 2 3 2" xfId="36727"/>
    <cellStyle name="RowTitles-Detail 4 2 8 2 3 2 2" xfId="36728"/>
    <cellStyle name="RowTitles-Detail 4 2 8 2 4" xfId="36729"/>
    <cellStyle name="RowTitles-Detail 4 2 8 2 4 2" xfId="36730"/>
    <cellStyle name="RowTitles-Detail 4 2 8 2 5" xfId="36731"/>
    <cellStyle name="RowTitles-Detail 4 2 8 3" xfId="36732"/>
    <cellStyle name="RowTitles-Detail 4 2 8 3 2" xfId="36733"/>
    <cellStyle name="RowTitles-Detail 4 2 8 3 2 2" xfId="36734"/>
    <cellStyle name="RowTitles-Detail 4 2 8 3 2 2 2" xfId="36735"/>
    <cellStyle name="RowTitles-Detail 4 2 8 3 2 3" xfId="36736"/>
    <cellStyle name="RowTitles-Detail 4 2 8 3 3" xfId="36737"/>
    <cellStyle name="RowTitles-Detail 4 2 8 3 3 2" xfId="36738"/>
    <cellStyle name="RowTitles-Detail 4 2 8 3 3 2 2" xfId="36739"/>
    <cellStyle name="RowTitles-Detail 4 2 8 3 4" xfId="36740"/>
    <cellStyle name="RowTitles-Detail 4 2 8 3 4 2" xfId="36741"/>
    <cellStyle name="RowTitles-Detail 4 2 8 3 5" xfId="36742"/>
    <cellStyle name="RowTitles-Detail 4 2 8 4" xfId="36743"/>
    <cellStyle name="RowTitles-Detail 4 2 8 4 2" xfId="36744"/>
    <cellStyle name="RowTitles-Detail 4 2 8 5" xfId="36745"/>
    <cellStyle name="RowTitles-Detail 4 2 8 5 2" xfId="36746"/>
    <cellStyle name="RowTitles-Detail 4 2 8 5 2 2" xfId="36747"/>
    <cellStyle name="RowTitles-Detail 4 2 8 5 3" xfId="36748"/>
    <cellStyle name="RowTitles-Detail 4 2 8 6" xfId="36749"/>
    <cellStyle name="RowTitles-Detail 4 2 8 6 2" xfId="36750"/>
    <cellStyle name="RowTitles-Detail 4 2 8 6 2 2" xfId="36751"/>
    <cellStyle name="RowTitles-Detail 4 2 8 7" xfId="36752"/>
    <cellStyle name="RowTitles-Detail 4 2 8 7 2" xfId="36753"/>
    <cellStyle name="RowTitles-Detail 4 2 8 8" xfId="36754"/>
    <cellStyle name="RowTitles-Detail 4 2 9" xfId="36755"/>
    <cellStyle name="RowTitles-Detail 4 2 9 2" xfId="36756"/>
    <cellStyle name="RowTitles-Detail 4 2 9 2 2" xfId="36757"/>
    <cellStyle name="RowTitles-Detail 4 2 9 2 2 2" xfId="36758"/>
    <cellStyle name="RowTitles-Detail 4 2 9 2 2 2 2" xfId="36759"/>
    <cellStyle name="RowTitles-Detail 4 2 9 2 2 3" xfId="36760"/>
    <cellStyle name="RowTitles-Detail 4 2 9 2 3" xfId="36761"/>
    <cellStyle name="RowTitles-Detail 4 2 9 2 3 2" xfId="36762"/>
    <cellStyle name="RowTitles-Detail 4 2 9 2 3 2 2" xfId="36763"/>
    <cellStyle name="RowTitles-Detail 4 2 9 2 4" xfId="36764"/>
    <cellStyle name="RowTitles-Detail 4 2 9 2 4 2" xfId="36765"/>
    <cellStyle name="RowTitles-Detail 4 2 9 2 5" xfId="36766"/>
    <cellStyle name="RowTitles-Detail 4 2 9 3" xfId="36767"/>
    <cellStyle name="RowTitles-Detail 4 2 9 3 2" xfId="36768"/>
    <cellStyle name="RowTitles-Detail 4 2 9 3 2 2" xfId="36769"/>
    <cellStyle name="RowTitles-Detail 4 2 9 3 2 2 2" xfId="36770"/>
    <cellStyle name="RowTitles-Detail 4 2 9 3 2 3" xfId="36771"/>
    <cellStyle name="RowTitles-Detail 4 2 9 3 3" xfId="36772"/>
    <cellStyle name="RowTitles-Detail 4 2 9 3 3 2" xfId="36773"/>
    <cellStyle name="RowTitles-Detail 4 2 9 3 3 2 2" xfId="36774"/>
    <cellStyle name="RowTitles-Detail 4 2 9 3 4" xfId="36775"/>
    <cellStyle name="RowTitles-Detail 4 2 9 3 4 2" xfId="36776"/>
    <cellStyle name="RowTitles-Detail 4 2 9 3 5" xfId="36777"/>
    <cellStyle name="RowTitles-Detail 4 2 9 4" xfId="36778"/>
    <cellStyle name="RowTitles-Detail 4 2 9 4 2" xfId="36779"/>
    <cellStyle name="RowTitles-Detail 4 2 9 4 2 2" xfId="36780"/>
    <cellStyle name="RowTitles-Detail 4 2 9 4 3" xfId="36781"/>
    <cellStyle name="RowTitles-Detail 4 2 9 5" xfId="36782"/>
    <cellStyle name="RowTitles-Detail 4 2 9 5 2" xfId="36783"/>
    <cellStyle name="RowTitles-Detail 4 2 9 5 2 2" xfId="36784"/>
    <cellStyle name="RowTitles-Detail 4 2 9 6" xfId="36785"/>
    <cellStyle name="RowTitles-Detail 4 2 9 6 2" xfId="36786"/>
    <cellStyle name="RowTitles-Detail 4 2 9 7" xfId="36787"/>
    <cellStyle name="RowTitles-Detail 4 2_STUD aligned by INSTIT" xfId="36788"/>
    <cellStyle name="RowTitles-Detail 4 3" xfId="36789"/>
    <cellStyle name="RowTitles-Detail 4 3 10" xfId="36790"/>
    <cellStyle name="RowTitles-Detail 4 3 10 2" xfId="36791"/>
    <cellStyle name="RowTitles-Detail 4 3 10 2 2" xfId="36792"/>
    <cellStyle name="RowTitles-Detail 4 3 10 2 2 2" xfId="36793"/>
    <cellStyle name="RowTitles-Detail 4 3 10 2 3" xfId="36794"/>
    <cellStyle name="RowTitles-Detail 4 3 10 3" xfId="36795"/>
    <cellStyle name="RowTitles-Detail 4 3 10 3 2" xfId="36796"/>
    <cellStyle name="RowTitles-Detail 4 3 10 3 2 2" xfId="36797"/>
    <cellStyle name="RowTitles-Detail 4 3 10 4" xfId="36798"/>
    <cellStyle name="RowTitles-Detail 4 3 10 4 2" xfId="36799"/>
    <cellStyle name="RowTitles-Detail 4 3 10 5" xfId="36800"/>
    <cellStyle name="RowTitles-Detail 4 3 11" xfId="36801"/>
    <cellStyle name="RowTitles-Detail 4 3 11 2" xfId="36802"/>
    <cellStyle name="RowTitles-Detail 4 3 12" xfId="36803"/>
    <cellStyle name="RowTitles-Detail 4 3 12 2" xfId="36804"/>
    <cellStyle name="RowTitles-Detail 4 3 12 2 2" xfId="36805"/>
    <cellStyle name="RowTitles-Detail 4 3 2" xfId="36806"/>
    <cellStyle name="RowTitles-Detail 4 3 2 2" xfId="36807"/>
    <cellStyle name="RowTitles-Detail 4 3 2 2 2" xfId="36808"/>
    <cellStyle name="RowTitles-Detail 4 3 2 2 2 2" xfId="36809"/>
    <cellStyle name="RowTitles-Detail 4 3 2 2 2 2 2" xfId="36810"/>
    <cellStyle name="RowTitles-Detail 4 3 2 2 2 2 2 2" xfId="36811"/>
    <cellStyle name="RowTitles-Detail 4 3 2 2 2 2 3" xfId="36812"/>
    <cellStyle name="RowTitles-Detail 4 3 2 2 2 3" xfId="36813"/>
    <cellStyle name="RowTitles-Detail 4 3 2 2 2 3 2" xfId="36814"/>
    <cellStyle name="RowTitles-Detail 4 3 2 2 2 3 2 2" xfId="36815"/>
    <cellStyle name="RowTitles-Detail 4 3 2 2 2 4" xfId="36816"/>
    <cellStyle name="RowTitles-Detail 4 3 2 2 2 4 2" xfId="36817"/>
    <cellStyle name="RowTitles-Detail 4 3 2 2 2 5" xfId="36818"/>
    <cellStyle name="RowTitles-Detail 4 3 2 2 3" xfId="36819"/>
    <cellStyle name="RowTitles-Detail 4 3 2 2 3 2" xfId="36820"/>
    <cellStyle name="RowTitles-Detail 4 3 2 2 3 2 2" xfId="36821"/>
    <cellStyle name="RowTitles-Detail 4 3 2 2 3 2 2 2" xfId="36822"/>
    <cellStyle name="RowTitles-Detail 4 3 2 2 3 2 3" xfId="36823"/>
    <cellStyle name="RowTitles-Detail 4 3 2 2 3 3" xfId="36824"/>
    <cellStyle name="RowTitles-Detail 4 3 2 2 3 3 2" xfId="36825"/>
    <cellStyle name="RowTitles-Detail 4 3 2 2 3 3 2 2" xfId="36826"/>
    <cellStyle name="RowTitles-Detail 4 3 2 2 3 4" xfId="36827"/>
    <cellStyle name="RowTitles-Detail 4 3 2 2 3 4 2" xfId="36828"/>
    <cellStyle name="RowTitles-Detail 4 3 2 2 3 5" xfId="36829"/>
    <cellStyle name="RowTitles-Detail 4 3 2 2 4" xfId="36830"/>
    <cellStyle name="RowTitles-Detail 4 3 2 2 4 2" xfId="36831"/>
    <cellStyle name="RowTitles-Detail 4 3 2 2 5" xfId="36832"/>
    <cellStyle name="RowTitles-Detail 4 3 2 2 5 2" xfId="36833"/>
    <cellStyle name="RowTitles-Detail 4 3 2 2 5 2 2" xfId="36834"/>
    <cellStyle name="RowTitles-Detail 4 3 2 3" xfId="36835"/>
    <cellStyle name="RowTitles-Detail 4 3 2 3 2" xfId="36836"/>
    <cellStyle name="RowTitles-Detail 4 3 2 3 2 2" xfId="36837"/>
    <cellStyle name="RowTitles-Detail 4 3 2 3 2 2 2" xfId="36838"/>
    <cellStyle name="RowTitles-Detail 4 3 2 3 2 2 2 2" xfId="36839"/>
    <cellStyle name="RowTitles-Detail 4 3 2 3 2 2 3" xfId="36840"/>
    <cellStyle name="RowTitles-Detail 4 3 2 3 2 3" xfId="36841"/>
    <cellStyle name="RowTitles-Detail 4 3 2 3 2 3 2" xfId="36842"/>
    <cellStyle name="RowTitles-Detail 4 3 2 3 2 3 2 2" xfId="36843"/>
    <cellStyle name="RowTitles-Detail 4 3 2 3 2 4" xfId="36844"/>
    <cellStyle name="RowTitles-Detail 4 3 2 3 2 4 2" xfId="36845"/>
    <cellStyle name="RowTitles-Detail 4 3 2 3 2 5" xfId="36846"/>
    <cellStyle name="RowTitles-Detail 4 3 2 3 3" xfId="36847"/>
    <cellStyle name="RowTitles-Detail 4 3 2 3 3 2" xfId="36848"/>
    <cellStyle name="RowTitles-Detail 4 3 2 3 3 2 2" xfId="36849"/>
    <cellStyle name="RowTitles-Detail 4 3 2 3 3 2 2 2" xfId="36850"/>
    <cellStyle name="RowTitles-Detail 4 3 2 3 3 2 3" xfId="36851"/>
    <cellStyle name="RowTitles-Detail 4 3 2 3 3 3" xfId="36852"/>
    <cellStyle name="RowTitles-Detail 4 3 2 3 3 3 2" xfId="36853"/>
    <cellStyle name="RowTitles-Detail 4 3 2 3 3 3 2 2" xfId="36854"/>
    <cellStyle name="RowTitles-Detail 4 3 2 3 3 4" xfId="36855"/>
    <cellStyle name="RowTitles-Detail 4 3 2 3 3 4 2" xfId="36856"/>
    <cellStyle name="RowTitles-Detail 4 3 2 3 3 5" xfId="36857"/>
    <cellStyle name="RowTitles-Detail 4 3 2 3 4" xfId="36858"/>
    <cellStyle name="RowTitles-Detail 4 3 2 3 4 2" xfId="36859"/>
    <cellStyle name="RowTitles-Detail 4 3 2 3 5" xfId="36860"/>
    <cellStyle name="RowTitles-Detail 4 3 2 3 5 2" xfId="36861"/>
    <cellStyle name="RowTitles-Detail 4 3 2 3 5 2 2" xfId="36862"/>
    <cellStyle name="RowTitles-Detail 4 3 2 3 5 3" xfId="36863"/>
    <cellStyle name="RowTitles-Detail 4 3 2 3 6" xfId="36864"/>
    <cellStyle name="RowTitles-Detail 4 3 2 3 6 2" xfId="36865"/>
    <cellStyle name="RowTitles-Detail 4 3 2 3 6 2 2" xfId="36866"/>
    <cellStyle name="RowTitles-Detail 4 3 2 3 7" xfId="36867"/>
    <cellStyle name="RowTitles-Detail 4 3 2 3 7 2" xfId="36868"/>
    <cellStyle name="RowTitles-Detail 4 3 2 3 8" xfId="36869"/>
    <cellStyle name="RowTitles-Detail 4 3 2 4" xfId="36870"/>
    <cellStyle name="RowTitles-Detail 4 3 2 4 2" xfId="36871"/>
    <cellStyle name="RowTitles-Detail 4 3 2 4 2 2" xfId="36872"/>
    <cellStyle name="RowTitles-Detail 4 3 2 4 2 2 2" xfId="36873"/>
    <cellStyle name="RowTitles-Detail 4 3 2 4 2 2 2 2" xfId="36874"/>
    <cellStyle name="RowTitles-Detail 4 3 2 4 2 2 3" xfId="36875"/>
    <cellStyle name="RowTitles-Detail 4 3 2 4 2 3" xfId="36876"/>
    <cellStyle name="RowTitles-Detail 4 3 2 4 2 3 2" xfId="36877"/>
    <cellStyle name="RowTitles-Detail 4 3 2 4 2 3 2 2" xfId="36878"/>
    <cellStyle name="RowTitles-Detail 4 3 2 4 2 4" xfId="36879"/>
    <cellStyle name="RowTitles-Detail 4 3 2 4 2 4 2" xfId="36880"/>
    <cellStyle name="RowTitles-Detail 4 3 2 4 2 5" xfId="36881"/>
    <cellStyle name="RowTitles-Detail 4 3 2 4 3" xfId="36882"/>
    <cellStyle name="RowTitles-Detail 4 3 2 4 3 2" xfId="36883"/>
    <cellStyle name="RowTitles-Detail 4 3 2 4 3 2 2" xfId="36884"/>
    <cellStyle name="RowTitles-Detail 4 3 2 4 3 2 2 2" xfId="36885"/>
    <cellStyle name="RowTitles-Detail 4 3 2 4 3 2 3" xfId="36886"/>
    <cellStyle name="RowTitles-Detail 4 3 2 4 3 3" xfId="36887"/>
    <cellStyle name="RowTitles-Detail 4 3 2 4 3 3 2" xfId="36888"/>
    <cellStyle name="RowTitles-Detail 4 3 2 4 3 3 2 2" xfId="36889"/>
    <cellStyle name="RowTitles-Detail 4 3 2 4 3 4" xfId="36890"/>
    <cellStyle name="RowTitles-Detail 4 3 2 4 3 4 2" xfId="36891"/>
    <cellStyle name="RowTitles-Detail 4 3 2 4 3 5" xfId="36892"/>
    <cellStyle name="RowTitles-Detail 4 3 2 4 4" xfId="36893"/>
    <cellStyle name="RowTitles-Detail 4 3 2 4 4 2" xfId="36894"/>
    <cellStyle name="RowTitles-Detail 4 3 2 4 4 2 2" xfId="36895"/>
    <cellStyle name="RowTitles-Detail 4 3 2 4 4 3" xfId="36896"/>
    <cellStyle name="RowTitles-Detail 4 3 2 4 5" xfId="36897"/>
    <cellStyle name="RowTitles-Detail 4 3 2 4 5 2" xfId="36898"/>
    <cellStyle name="RowTitles-Detail 4 3 2 4 5 2 2" xfId="36899"/>
    <cellStyle name="RowTitles-Detail 4 3 2 4 6" xfId="36900"/>
    <cellStyle name="RowTitles-Detail 4 3 2 4 6 2" xfId="36901"/>
    <cellStyle name="RowTitles-Detail 4 3 2 4 7" xfId="36902"/>
    <cellStyle name="RowTitles-Detail 4 3 2 5" xfId="36903"/>
    <cellStyle name="RowTitles-Detail 4 3 2 5 2" xfId="36904"/>
    <cellStyle name="RowTitles-Detail 4 3 2 5 2 2" xfId="36905"/>
    <cellStyle name="RowTitles-Detail 4 3 2 5 2 2 2" xfId="36906"/>
    <cellStyle name="RowTitles-Detail 4 3 2 5 2 2 2 2" xfId="36907"/>
    <cellStyle name="RowTitles-Detail 4 3 2 5 2 2 3" xfId="36908"/>
    <cellStyle name="RowTitles-Detail 4 3 2 5 2 3" xfId="36909"/>
    <cellStyle name="RowTitles-Detail 4 3 2 5 2 3 2" xfId="36910"/>
    <cellStyle name="RowTitles-Detail 4 3 2 5 2 3 2 2" xfId="36911"/>
    <cellStyle name="RowTitles-Detail 4 3 2 5 2 4" xfId="36912"/>
    <cellStyle name="RowTitles-Detail 4 3 2 5 2 4 2" xfId="36913"/>
    <cellStyle name="RowTitles-Detail 4 3 2 5 2 5" xfId="36914"/>
    <cellStyle name="RowTitles-Detail 4 3 2 5 3" xfId="36915"/>
    <cellStyle name="RowTitles-Detail 4 3 2 5 3 2" xfId="36916"/>
    <cellStyle name="RowTitles-Detail 4 3 2 5 3 2 2" xfId="36917"/>
    <cellStyle name="RowTitles-Detail 4 3 2 5 3 2 2 2" xfId="36918"/>
    <cellStyle name="RowTitles-Detail 4 3 2 5 3 2 3" xfId="36919"/>
    <cellStyle name="RowTitles-Detail 4 3 2 5 3 3" xfId="36920"/>
    <cellStyle name="RowTitles-Detail 4 3 2 5 3 3 2" xfId="36921"/>
    <cellStyle name="RowTitles-Detail 4 3 2 5 3 3 2 2" xfId="36922"/>
    <cellStyle name="RowTitles-Detail 4 3 2 5 3 4" xfId="36923"/>
    <cellStyle name="RowTitles-Detail 4 3 2 5 3 4 2" xfId="36924"/>
    <cellStyle name="RowTitles-Detail 4 3 2 5 3 5" xfId="36925"/>
    <cellStyle name="RowTitles-Detail 4 3 2 5 4" xfId="36926"/>
    <cellStyle name="RowTitles-Detail 4 3 2 5 4 2" xfId="36927"/>
    <cellStyle name="RowTitles-Detail 4 3 2 5 4 2 2" xfId="36928"/>
    <cellStyle name="RowTitles-Detail 4 3 2 5 4 3" xfId="36929"/>
    <cellStyle name="RowTitles-Detail 4 3 2 5 5" xfId="36930"/>
    <cellStyle name="RowTitles-Detail 4 3 2 5 5 2" xfId="36931"/>
    <cellStyle name="RowTitles-Detail 4 3 2 5 5 2 2" xfId="36932"/>
    <cellStyle name="RowTitles-Detail 4 3 2 5 6" xfId="36933"/>
    <cellStyle name="RowTitles-Detail 4 3 2 5 6 2" xfId="36934"/>
    <cellStyle name="RowTitles-Detail 4 3 2 5 7" xfId="36935"/>
    <cellStyle name="RowTitles-Detail 4 3 2 6" xfId="36936"/>
    <cellStyle name="RowTitles-Detail 4 3 2 6 2" xfId="36937"/>
    <cellStyle name="RowTitles-Detail 4 3 2 6 2 2" xfId="36938"/>
    <cellStyle name="RowTitles-Detail 4 3 2 6 2 2 2" xfId="36939"/>
    <cellStyle name="RowTitles-Detail 4 3 2 6 2 2 2 2" xfId="36940"/>
    <cellStyle name="RowTitles-Detail 4 3 2 6 2 2 3" xfId="36941"/>
    <cellStyle name="RowTitles-Detail 4 3 2 6 2 3" xfId="36942"/>
    <cellStyle name="RowTitles-Detail 4 3 2 6 2 3 2" xfId="36943"/>
    <cellStyle name="RowTitles-Detail 4 3 2 6 2 3 2 2" xfId="36944"/>
    <cellStyle name="RowTitles-Detail 4 3 2 6 2 4" xfId="36945"/>
    <cellStyle name="RowTitles-Detail 4 3 2 6 2 4 2" xfId="36946"/>
    <cellStyle name="RowTitles-Detail 4 3 2 6 2 5" xfId="36947"/>
    <cellStyle name="RowTitles-Detail 4 3 2 6 3" xfId="36948"/>
    <cellStyle name="RowTitles-Detail 4 3 2 6 3 2" xfId="36949"/>
    <cellStyle name="RowTitles-Detail 4 3 2 6 3 2 2" xfId="36950"/>
    <cellStyle name="RowTitles-Detail 4 3 2 6 3 2 2 2" xfId="36951"/>
    <cellStyle name="RowTitles-Detail 4 3 2 6 3 2 3" xfId="36952"/>
    <cellStyle name="RowTitles-Detail 4 3 2 6 3 3" xfId="36953"/>
    <cellStyle name="RowTitles-Detail 4 3 2 6 3 3 2" xfId="36954"/>
    <cellStyle name="RowTitles-Detail 4 3 2 6 3 3 2 2" xfId="36955"/>
    <cellStyle name="RowTitles-Detail 4 3 2 6 3 4" xfId="36956"/>
    <cellStyle name="RowTitles-Detail 4 3 2 6 3 4 2" xfId="36957"/>
    <cellStyle name="RowTitles-Detail 4 3 2 6 3 5" xfId="36958"/>
    <cellStyle name="RowTitles-Detail 4 3 2 6 4" xfId="36959"/>
    <cellStyle name="RowTitles-Detail 4 3 2 6 4 2" xfId="36960"/>
    <cellStyle name="RowTitles-Detail 4 3 2 6 4 2 2" xfId="36961"/>
    <cellStyle name="RowTitles-Detail 4 3 2 6 4 3" xfId="36962"/>
    <cellStyle name="RowTitles-Detail 4 3 2 6 5" xfId="36963"/>
    <cellStyle name="RowTitles-Detail 4 3 2 6 5 2" xfId="36964"/>
    <cellStyle name="RowTitles-Detail 4 3 2 6 5 2 2" xfId="36965"/>
    <cellStyle name="RowTitles-Detail 4 3 2 6 6" xfId="36966"/>
    <cellStyle name="RowTitles-Detail 4 3 2 6 6 2" xfId="36967"/>
    <cellStyle name="RowTitles-Detail 4 3 2 6 7" xfId="36968"/>
    <cellStyle name="RowTitles-Detail 4 3 2 7" xfId="36969"/>
    <cellStyle name="RowTitles-Detail 4 3 2 7 2" xfId="36970"/>
    <cellStyle name="RowTitles-Detail 4 3 2 7 2 2" xfId="36971"/>
    <cellStyle name="RowTitles-Detail 4 3 2 7 2 2 2" xfId="36972"/>
    <cellStyle name="RowTitles-Detail 4 3 2 7 2 3" xfId="36973"/>
    <cellStyle name="RowTitles-Detail 4 3 2 7 3" xfId="36974"/>
    <cellStyle name="RowTitles-Detail 4 3 2 7 3 2" xfId="36975"/>
    <cellStyle name="RowTitles-Detail 4 3 2 7 3 2 2" xfId="36976"/>
    <cellStyle name="RowTitles-Detail 4 3 2 7 4" xfId="36977"/>
    <cellStyle name="RowTitles-Detail 4 3 2 7 4 2" xfId="36978"/>
    <cellStyle name="RowTitles-Detail 4 3 2 7 5" xfId="36979"/>
    <cellStyle name="RowTitles-Detail 4 3 2 8" xfId="36980"/>
    <cellStyle name="RowTitles-Detail 4 3 2 8 2" xfId="36981"/>
    <cellStyle name="RowTitles-Detail 4 3 2 9" xfId="36982"/>
    <cellStyle name="RowTitles-Detail 4 3 2 9 2" xfId="36983"/>
    <cellStyle name="RowTitles-Detail 4 3 2 9 2 2" xfId="36984"/>
    <cellStyle name="RowTitles-Detail 4 3 2_STUD aligned by INSTIT" xfId="36985"/>
    <cellStyle name="RowTitles-Detail 4 3 3" xfId="36986"/>
    <cellStyle name="RowTitles-Detail 4 3 3 2" xfId="36987"/>
    <cellStyle name="RowTitles-Detail 4 3 3 2 2" xfId="36988"/>
    <cellStyle name="RowTitles-Detail 4 3 3 2 2 2" xfId="36989"/>
    <cellStyle name="RowTitles-Detail 4 3 3 2 2 2 2" xfId="36990"/>
    <cellStyle name="RowTitles-Detail 4 3 3 2 2 2 2 2" xfId="36991"/>
    <cellStyle name="RowTitles-Detail 4 3 3 2 2 2 3" xfId="36992"/>
    <cellStyle name="RowTitles-Detail 4 3 3 2 2 3" xfId="36993"/>
    <cellStyle name="RowTitles-Detail 4 3 3 2 2 3 2" xfId="36994"/>
    <cellStyle name="RowTitles-Detail 4 3 3 2 2 3 2 2" xfId="36995"/>
    <cellStyle name="RowTitles-Detail 4 3 3 2 2 4" xfId="36996"/>
    <cellStyle name="RowTitles-Detail 4 3 3 2 2 4 2" xfId="36997"/>
    <cellStyle name="RowTitles-Detail 4 3 3 2 2 5" xfId="36998"/>
    <cellStyle name="RowTitles-Detail 4 3 3 2 3" xfId="36999"/>
    <cellStyle name="RowTitles-Detail 4 3 3 2 3 2" xfId="37000"/>
    <cellStyle name="RowTitles-Detail 4 3 3 2 3 2 2" xfId="37001"/>
    <cellStyle name="RowTitles-Detail 4 3 3 2 3 2 2 2" xfId="37002"/>
    <cellStyle name="RowTitles-Detail 4 3 3 2 3 2 3" xfId="37003"/>
    <cellStyle name="RowTitles-Detail 4 3 3 2 3 3" xfId="37004"/>
    <cellStyle name="RowTitles-Detail 4 3 3 2 3 3 2" xfId="37005"/>
    <cellStyle name="RowTitles-Detail 4 3 3 2 3 3 2 2" xfId="37006"/>
    <cellStyle name="RowTitles-Detail 4 3 3 2 3 4" xfId="37007"/>
    <cellStyle name="RowTitles-Detail 4 3 3 2 3 4 2" xfId="37008"/>
    <cellStyle name="RowTitles-Detail 4 3 3 2 3 5" xfId="37009"/>
    <cellStyle name="RowTitles-Detail 4 3 3 2 4" xfId="37010"/>
    <cellStyle name="RowTitles-Detail 4 3 3 2 4 2" xfId="37011"/>
    <cellStyle name="RowTitles-Detail 4 3 3 2 5" xfId="37012"/>
    <cellStyle name="RowTitles-Detail 4 3 3 2 5 2" xfId="37013"/>
    <cellStyle name="RowTitles-Detail 4 3 3 2 5 2 2" xfId="37014"/>
    <cellStyle name="RowTitles-Detail 4 3 3 2 5 3" xfId="37015"/>
    <cellStyle name="RowTitles-Detail 4 3 3 2 6" xfId="37016"/>
    <cellStyle name="RowTitles-Detail 4 3 3 2 6 2" xfId="37017"/>
    <cellStyle name="RowTitles-Detail 4 3 3 2 6 2 2" xfId="37018"/>
    <cellStyle name="RowTitles-Detail 4 3 3 2 7" xfId="37019"/>
    <cellStyle name="RowTitles-Detail 4 3 3 2 7 2" xfId="37020"/>
    <cellStyle name="RowTitles-Detail 4 3 3 2 8" xfId="37021"/>
    <cellStyle name="RowTitles-Detail 4 3 3 3" xfId="37022"/>
    <cellStyle name="RowTitles-Detail 4 3 3 3 2" xfId="37023"/>
    <cellStyle name="RowTitles-Detail 4 3 3 3 2 2" xfId="37024"/>
    <cellStyle name="RowTitles-Detail 4 3 3 3 2 2 2" xfId="37025"/>
    <cellStyle name="RowTitles-Detail 4 3 3 3 2 2 2 2" xfId="37026"/>
    <cellStyle name="RowTitles-Detail 4 3 3 3 2 2 3" xfId="37027"/>
    <cellStyle name="RowTitles-Detail 4 3 3 3 2 3" xfId="37028"/>
    <cellStyle name="RowTitles-Detail 4 3 3 3 2 3 2" xfId="37029"/>
    <cellStyle name="RowTitles-Detail 4 3 3 3 2 3 2 2" xfId="37030"/>
    <cellStyle name="RowTitles-Detail 4 3 3 3 2 4" xfId="37031"/>
    <cellStyle name="RowTitles-Detail 4 3 3 3 2 4 2" xfId="37032"/>
    <cellStyle name="RowTitles-Detail 4 3 3 3 2 5" xfId="37033"/>
    <cellStyle name="RowTitles-Detail 4 3 3 3 3" xfId="37034"/>
    <cellStyle name="RowTitles-Detail 4 3 3 3 3 2" xfId="37035"/>
    <cellStyle name="RowTitles-Detail 4 3 3 3 3 2 2" xfId="37036"/>
    <cellStyle name="RowTitles-Detail 4 3 3 3 3 2 2 2" xfId="37037"/>
    <cellStyle name="RowTitles-Detail 4 3 3 3 3 2 3" xfId="37038"/>
    <cellStyle name="RowTitles-Detail 4 3 3 3 3 3" xfId="37039"/>
    <cellStyle name="RowTitles-Detail 4 3 3 3 3 3 2" xfId="37040"/>
    <cellStyle name="RowTitles-Detail 4 3 3 3 3 3 2 2" xfId="37041"/>
    <cellStyle name="RowTitles-Detail 4 3 3 3 3 4" xfId="37042"/>
    <cellStyle name="RowTitles-Detail 4 3 3 3 3 4 2" xfId="37043"/>
    <cellStyle name="RowTitles-Detail 4 3 3 3 3 5" xfId="37044"/>
    <cellStyle name="RowTitles-Detail 4 3 3 3 4" xfId="37045"/>
    <cellStyle name="RowTitles-Detail 4 3 3 3 4 2" xfId="37046"/>
    <cellStyle name="RowTitles-Detail 4 3 3 3 5" xfId="37047"/>
    <cellStyle name="RowTitles-Detail 4 3 3 3 5 2" xfId="37048"/>
    <cellStyle name="RowTitles-Detail 4 3 3 3 5 2 2" xfId="37049"/>
    <cellStyle name="RowTitles-Detail 4 3 3 4" xfId="37050"/>
    <cellStyle name="RowTitles-Detail 4 3 3 4 2" xfId="37051"/>
    <cellStyle name="RowTitles-Detail 4 3 3 4 2 2" xfId="37052"/>
    <cellStyle name="RowTitles-Detail 4 3 3 4 2 2 2" xfId="37053"/>
    <cellStyle name="RowTitles-Detail 4 3 3 4 2 2 2 2" xfId="37054"/>
    <cellStyle name="RowTitles-Detail 4 3 3 4 2 2 3" xfId="37055"/>
    <cellStyle name="RowTitles-Detail 4 3 3 4 2 3" xfId="37056"/>
    <cellStyle name="RowTitles-Detail 4 3 3 4 2 3 2" xfId="37057"/>
    <cellStyle name="RowTitles-Detail 4 3 3 4 2 3 2 2" xfId="37058"/>
    <cellStyle name="RowTitles-Detail 4 3 3 4 2 4" xfId="37059"/>
    <cellStyle name="RowTitles-Detail 4 3 3 4 2 4 2" xfId="37060"/>
    <cellStyle name="RowTitles-Detail 4 3 3 4 2 5" xfId="37061"/>
    <cellStyle name="RowTitles-Detail 4 3 3 4 3" xfId="37062"/>
    <cellStyle name="RowTitles-Detail 4 3 3 4 3 2" xfId="37063"/>
    <cellStyle name="RowTitles-Detail 4 3 3 4 3 2 2" xfId="37064"/>
    <cellStyle name="RowTitles-Detail 4 3 3 4 3 2 2 2" xfId="37065"/>
    <cellStyle name="RowTitles-Detail 4 3 3 4 3 2 3" xfId="37066"/>
    <cellStyle name="RowTitles-Detail 4 3 3 4 3 3" xfId="37067"/>
    <cellStyle name="RowTitles-Detail 4 3 3 4 3 3 2" xfId="37068"/>
    <cellStyle name="RowTitles-Detail 4 3 3 4 3 3 2 2" xfId="37069"/>
    <cellStyle name="RowTitles-Detail 4 3 3 4 3 4" xfId="37070"/>
    <cellStyle name="RowTitles-Detail 4 3 3 4 3 4 2" xfId="37071"/>
    <cellStyle name="RowTitles-Detail 4 3 3 4 3 5" xfId="37072"/>
    <cellStyle name="RowTitles-Detail 4 3 3 4 4" xfId="37073"/>
    <cellStyle name="RowTitles-Detail 4 3 3 4 4 2" xfId="37074"/>
    <cellStyle name="RowTitles-Detail 4 3 3 4 4 2 2" xfId="37075"/>
    <cellStyle name="RowTitles-Detail 4 3 3 4 4 3" xfId="37076"/>
    <cellStyle name="RowTitles-Detail 4 3 3 4 5" xfId="37077"/>
    <cellStyle name="RowTitles-Detail 4 3 3 4 5 2" xfId="37078"/>
    <cellStyle name="RowTitles-Detail 4 3 3 4 5 2 2" xfId="37079"/>
    <cellStyle name="RowTitles-Detail 4 3 3 4 6" xfId="37080"/>
    <cellStyle name="RowTitles-Detail 4 3 3 4 6 2" xfId="37081"/>
    <cellStyle name="RowTitles-Detail 4 3 3 4 7" xfId="37082"/>
    <cellStyle name="RowTitles-Detail 4 3 3 5" xfId="37083"/>
    <cellStyle name="RowTitles-Detail 4 3 3 5 2" xfId="37084"/>
    <cellStyle name="RowTitles-Detail 4 3 3 5 2 2" xfId="37085"/>
    <cellStyle name="RowTitles-Detail 4 3 3 5 2 2 2" xfId="37086"/>
    <cellStyle name="RowTitles-Detail 4 3 3 5 2 2 2 2" xfId="37087"/>
    <cellStyle name="RowTitles-Detail 4 3 3 5 2 2 3" xfId="37088"/>
    <cellStyle name="RowTitles-Detail 4 3 3 5 2 3" xfId="37089"/>
    <cellStyle name="RowTitles-Detail 4 3 3 5 2 3 2" xfId="37090"/>
    <cellStyle name="RowTitles-Detail 4 3 3 5 2 3 2 2" xfId="37091"/>
    <cellStyle name="RowTitles-Detail 4 3 3 5 2 4" xfId="37092"/>
    <cellStyle name="RowTitles-Detail 4 3 3 5 2 4 2" xfId="37093"/>
    <cellStyle name="RowTitles-Detail 4 3 3 5 2 5" xfId="37094"/>
    <cellStyle name="RowTitles-Detail 4 3 3 5 3" xfId="37095"/>
    <cellStyle name="RowTitles-Detail 4 3 3 5 3 2" xfId="37096"/>
    <cellStyle name="RowTitles-Detail 4 3 3 5 3 2 2" xfId="37097"/>
    <cellStyle name="RowTitles-Detail 4 3 3 5 3 2 2 2" xfId="37098"/>
    <cellStyle name="RowTitles-Detail 4 3 3 5 3 2 3" xfId="37099"/>
    <cellStyle name="RowTitles-Detail 4 3 3 5 3 3" xfId="37100"/>
    <cellStyle name="RowTitles-Detail 4 3 3 5 3 3 2" xfId="37101"/>
    <cellStyle name="RowTitles-Detail 4 3 3 5 3 3 2 2" xfId="37102"/>
    <cellStyle name="RowTitles-Detail 4 3 3 5 3 4" xfId="37103"/>
    <cellStyle name="RowTitles-Detail 4 3 3 5 3 4 2" xfId="37104"/>
    <cellStyle name="RowTitles-Detail 4 3 3 5 3 5" xfId="37105"/>
    <cellStyle name="RowTitles-Detail 4 3 3 5 4" xfId="37106"/>
    <cellStyle name="RowTitles-Detail 4 3 3 5 4 2" xfId="37107"/>
    <cellStyle name="RowTitles-Detail 4 3 3 5 4 2 2" xfId="37108"/>
    <cellStyle name="RowTitles-Detail 4 3 3 5 4 3" xfId="37109"/>
    <cellStyle name="RowTitles-Detail 4 3 3 5 5" xfId="37110"/>
    <cellStyle name="RowTitles-Detail 4 3 3 5 5 2" xfId="37111"/>
    <cellStyle name="RowTitles-Detail 4 3 3 5 5 2 2" xfId="37112"/>
    <cellStyle name="RowTitles-Detail 4 3 3 5 6" xfId="37113"/>
    <cellStyle name="RowTitles-Detail 4 3 3 5 6 2" xfId="37114"/>
    <cellStyle name="RowTitles-Detail 4 3 3 5 7" xfId="37115"/>
    <cellStyle name="RowTitles-Detail 4 3 3 6" xfId="37116"/>
    <cellStyle name="RowTitles-Detail 4 3 3 6 2" xfId="37117"/>
    <cellStyle name="RowTitles-Detail 4 3 3 6 2 2" xfId="37118"/>
    <cellStyle name="RowTitles-Detail 4 3 3 6 2 2 2" xfId="37119"/>
    <cellStyle name="RowTitles-Detail 4 3 3 6 2 2 2 2" xfId="37120"/>
    <cellStyle name="RowTitles-Detail 4 3 3 6 2 2 3" xfId="37121"/>
    <cellStyle name="RowTitles-Detail 4 3 3 6 2 3" xfId="37122"/>
    <cellStyle name="RowTitles-Detail 4 3 3 6 2 3 2" xfId="37123"/>
    <cellStyle name="RowTitles-Detail 4 3 3 6 2 3 2 2" xfId="37124"/>
    <cellStyle name="RowTitles-Detail 4 3 3 6 2 4" xfId="37125"/>
    <cellStyle name="RowTitles-Detail 4 3 3 6 2 4 2" xfId="37126"/>
    <cellStyle name="RowTitles-Detail 4 3 3 6 2 5" xfId="37127"/>
    <cellStyle name="RowTitles-Detail 4 3 3 6 3" xfId="37128"/>
    <cellStyle name="RowTitles-Detail 4 3 3 6 3 2" xfId="37129"/>
    <cellStyle name="RowTitles-Detail 4 3 3 6 3 2 2" xfId="37130"/>
    <cellStyle name="RowTitles-Detail 4 3 3 6 3 2 2 2" xfId="37131"/>
    <cellStyle name="RowTitles-Detail 4 3 3 6 3 2 3" xfId="37132"/>
    <cellStyle name="RowTitles-Detail 4 3 3 6 3 3" xfId="37133"/>
    <cellStyle name="RowTitles-Detail 4 3 3 6 3 3 2" xfId="37134"/>
    <cellStyle name="RowTitles-Detail 4 3 3 6 3 3 2 2" xfId="37135"/>
    <cellStyle name="RowTitles-Detail 4 3 3 6 3 4" xfId="37136"/>
    <cellStyle name="RowTitles-Detail 4 3 3 6 3 4 2" xfId="37137"/>
    <cellStyle name="RowTitles-Detail 4 3 3 6 3 5" xfId="37138"/>
    <cellStyle name="RowTitles-Detail 4 3 3 6 4" xfId="37139"/>
    <cellStyle name="RowTitles-Detail 4 3 3 6 4 2" xfId="37140"/>
    <cellStyle name="RowTitles-Detail 4 3 3 6 4 2 2" xfId="37141"/>
    <cellStyle name="RowTitles-Detail 4 3 3 6 4 3" xfId="37142"/>
    <cellStyle name="RowTitles-Detail 4 3 3 6 5" xfId="37143"/>
    <cellStyle name="RowTitles-Detail 4 3 3 6 5 2" xfId="37144"/>
    <cellStyle name="RowTitles-Detail 4 3 3 6 5 2 2" xfId="37145"/>
    <cellStyle name="RowTitles-Detail 4 3 3 6 6" xfId="37146"/>
    <cellStyle name="RowTitles-Detail 4 3 3 6 6 2" xfId="37147"/>
    <cellStyle name="RowTitles-Detail 4 3 3 6 7" xfId="37148"/>
    <cellStyle name="RowTitles-Detail 4 3 3 7" xfId="37149"/>
    <cellStyle name="RowTitles-Detail 4 3 3 7 2" xfId="37150"/>
    <cellStyle name="RowTitles-Detail 4 3 3 7 2 2" xfId="37151"/>
    <cellStyle name="RowTitles-Detail 4 3 3 7 2 2 2" xfId="37152"/>
    <cellStyle name="RowTitles-Detail 4 3 3 7 2 3" xfId="37153"/>
    <cellStyle name="RowTitles-Detail 4 3 3 7 3" xfId="37154"/>
    <cellStyle name="RowTitles-Detail 4 3 3 7 3 2" xfId="37155"/>
    <cellStyle name="RowTitles-Detail 4 3 3 7 3 2 2" xfId="37156"/>
    <cellStyle name="RowTitles-Detail 4 3 3 7 4" xfId="37157"/>
    <cellStyle name="RowTitles-Detail 4 3 3 7 4 2" xfId="37158"/>
    <cellStyle name="RowTitles-Detail 4 3 3 7 5" xfId="37159"/>
    <cellStyle name="RowTitles-Detail 4 3 3 8" xfId="37160"/>
    <cellStyle name="RowTitles-Detail 4 3 3 8 2" xfId="37161"/>
    <cellStyle name="RowTitles-Detail 4 3 3 8 2 2" xfId="37162"/>
    <cellStyle name="RowTitles-Detail 4 3 3 8 2 2 2" xfId="37163"/>
    <cellStyle name="RowTitles-Detail 4 3 3 8 2 3" xfId="37164"/>
    <cellStyle name="RowTitles-Detail 4 3 3 8 3" xfId="37165"/>
    <cellStyle name="RowTitles-Detail 4 3 3 8 3 2" xfId="37166"/>
    <cellStyle name="RowTitles-Detail 4 3 3 8 3 2 2" xfId="37167"/>
    <cellStyle name="RowTitles-Detail 4 3 3 8 4" xfId="37168"/>
    <cellStyle name="RowTitles-Detail 4 3 3 8 4 2" xfId="37169"/>
    <cellStyle name="RowTitles-Detail 4 3 3 8 5" xfId="37170"/>
    <cellStyle name="RowTitles-Detail 4 3 3 9" xfId="37171"/>
    <cellStyle name="RowTitles-Detail 4 3 3 9 2" xfId="37172"/>
    <cellStyle name="RowTitles-Detail 4 3 3 9 2 2" xfId="37173"/>
    <cellStyle name="RowTitles-Detail 4 3 3_STUD aligned by INSTIT" xfId="37174"/>
    <cellStyle name="RowTitles-Detail 4 3 4" xfId="37175"/>
    <cellStyle name="RowTitles-Detail 4 3 4 2" xfId="37176"/>
    <cellStyle name="RowTitles-Detail 4 3 4 2 2" xfId="37177"/>
    <cellStyle name="RowTitles-Detail 4 3 4 2 2 2" xfId="37178"/>
    <cellStyle name="RowTitles-Detail 4 3 4 2 2 2 2" xfId="37179"/>
    <cellStyle name="RowTitles-Detail 4 3 4 2 2 2 2 2" xfId="37180"/>
    <cellStyle name="RowTitles-Detail 4 3 4 2 2 2 3" xfId="37181"/>
    <cellStyle name="RowTitles-Detail 4 3 4 2 2 3" xfId="37182"/>
    <cellStyle name="RowTitles-Detail 4 3 4 2 2 3 2" xfId="37183"/>
    <cellStyle name="RowTitles-Detail 4 3 4 2 2 3 2 2" xfId="37184"/>
    <cellStyle name="RowTitles-Detail 4 3 4 2 2 4" xfId="37185"/>
    <cellStyle name="RowTitles-Detail 4 3 4 2 2 4 2" xfId="37186"/>
    <cellStyle name="RowTitles-Detail 4 3 4 2 2 5" xfId="37187"/>
    <cellStyle name="RowTitles-Detail 4 3 4 2 3" xfId="37188"/>
    <cellStyle name="RowTitles-Detail 4 3 4 2 3 2" xfId="37189"/>
    <cellStyle name="RowTitles-Detail 4 3 4 2 3 2 2" xfId="37190"/>
    <cellStyle name="RowTitles-Detail 4 3 4 2 3 2 2 2" xfId="37191"/>
    <cellStyle name="RowTitles-Detail 4 3 4 2 3 2 3" xfId="37192"/>
    <cellStyle name="RowTitles-Detail 4 3 4 2 3 3" xfId="37193"/>
    <cellStyle name="RowTitles-Detail 4 3 4 2 3 3 2" xfId="37194"/>
    <cellStyle name="RowTitles-Detail 4 3 4 2 3 3 2 2" xfId="37195"/>
    <cellStyle name="RowTitles-Detail 4 3 4 2 3 4" xfId="37196"/>
    <cellStyle name="RowTitles-Detail 4 3 4 2 3 4 2" xfId="37197"/>
    <cellStyle name="RowTitles-Detail 4 3 4 2 3 5" xfId="37198"/>
    <cellStyle name="RowTitles-Detail 4 3 4 2 4" xfId="37199"/>
    <cellStyle name="RowTitles-Detail 4 3 4 2 4 2" xfId="37200"/>
    <cellStyle name="RowTitles-Detail 4 3 4 2 5" xfId="37201"/>
    <cellStyle name="RowTitles-Detail 4 3 4 2 5 2" xfId="37202"/>
    <cellStyle name="RowTitles-Detail 4 3 4 2 5 2 2" xfId="37203"/>
    <cellStyle name="RowTitles-Detail 4 3 4 2 5 3" xfId="37204"/>
    <cellStyle name="RowTitles-Detail 4 3 4 2 6" xfId="37205"/>
    <cellStyle name="RowTitles-Detail 4 3 4 2 6 2" xfId="37206"/>
    <cellStyle name="RowTitles-Detail 4 3 4 2 6 2 2" xfId="37207"/>
    <cellStyle name="RowTitles-Detail 4 3 4 3" xfId="37208"/>
    <cellStyle name="RowTitles-Detail 4 3 4 3 2" xfId="37209"/>
    <cellStyle name="RowTitles-Detail 4 3 4 3 2 2" xfId="37210"/>
    <cellStyle name="RowTitles-Detail 4 3 4 3 2 2 2" xfId="37211"/>
    <cellStyle name="RowTitles-Detail 4 3 4 3 2 2 2 2" xfId="37212"/>
    <cellStyle name="RowTitles-Detail 4 3 4 3 2 2 3" xfId="37213"/>
    <cellStyle name="RowTitles-Detail 4 3 4 3 2 3" xfId="37214"/>
    <cellStyle name="RowTitles-Detail 4 3 4 3 2 3 2" xfId="37215"/>
    <cellStyle name="RowTitles-Detail 4 3 4 3 2 3 2 2" xfId="37216"/>
    <cellStyle name="RowTitles-Detail 4 3 4 3 2 4" xfId="37217"/>
    <cellStyle name="RowTitles-Detail 4 3 4 3 2 4 2" xfId="37218"/>
    <cellStyle name="RowTitles-Detail 4 3 4 3 2 5" xfId="37219"/>
    <cellStyle name="RowTitles-Detail 4 3 4 3 3" xfId="37220"/>
    <cellStyle name="RowTitles-Detail 4 3 4 3 3 2" xfId="37221"/>
    <cellStyle name="RowTitles-Detail 4 3 4 3 3 2 2" xfId="37222"/>
    <cellStyle name="RowTitles-Detail 4 3 4 3 3 2 2 2" xfId="37223"/>
    <cellStyle name="RowTitles-Detail 4 3 4 3 3 2 3" xfId="37224"/>
    <cellStyle name="RowTitles-Detail 4 3 4 3 3 3" xfId="37225"/>
    <cellStyle name="RowTitles-Detail 4 3 4 3 3 3 2" xfId="37226"/>
    <cellStyle name="RowTitles-Detail 4 3 4 3 3 3 2 2" xfId="37227"/>
    <cellStyle name="RowTitles-Detail 4 3 4 3 3 4" xfId="37228"/>
    <cellStyle name="RowTitles-Detail 4 3 4 3 3 4 2" xfId="37229"/>
    <cellStyle name="RowTitles-Detail 4 3 4 3 3 5" xfId="37230"/>
    <cellStyle name="RowTitles-Detail 4 3 4 3 4" xfId="37231"/>
    <cellStyle name="RowTitles-Detail 4 3 4 3 4 2" xfId="37232"/>
    <cellStyle name="RowTitles-Detail 4 3 4 3 5" xfId="37233"/>
    <cellStyle name="RowTitles-Detail 4 3 4 3 5 2" xfId="37234"/>
    <cellStyle name="RowTitles-Detail 4 3 4 3 5 2 2" xfId="37235"/>
    <cellStyle name="RowTitles-Detail 4 3 4 3 6" xfId="37236"/>
    <cellStyle name="RowTitles-Detail 4 3 4 3 6 2" xfId="37237"/>
    <cellStyle name="RowTitles-Detail 4 3 4 3 7" xfId="37238"/>
    <cellStyle name="RowTitles-Detail 4 3 4 4" xfId="37239"/>
    <cellStyle name="RowTitles-Detail 4 3 4 4 2" xfId="37240"/>
    <cellStyle name="RowTitles-Detail 4 3 4 4 2 2" xfId="37241"/>
    <cellStyle name="RowTitles-Detail 4 3 4 4 2 2 2" xfId="37242"/>
    <cellStyle name="RowTitles-Detail 4 3 4 4 2 2 2 2" xfId="37243"/>
    <cellStyle name="RowTitles-Detail 4 3 4 4 2 2 3" xfId="37244"/>
    <cellStyle name="RowTitles-Detail 4 3 4 4 2 3" xfId="37245"/>
    <cellStyle name="RowTitles-Detail 4 3 4 4 2 3 2" xfId="37246"/>
    <cellStyle name="RowTitles-Detail 4 3 4 4 2 3 2 2" xfId="37247"/>
    <cellStyle name="RowTitles-Detail 4 3 4 4 2 4" xfId="37248"/>
    <cellStyle name="RowTitles-Detail 4 3 4 4 2 4 2" xfId="37249"/>
    <cellStyle name="RowTitles-Detail 4 3 4 4 2 5" xfId="37250"/>
    <cellStyle name="RowTitles-Detail 4 3 4 4 3" xfId="37251"/>
    <cellStyle name="RowTitles-Detail 4 3 4 4 3 2" xfId="37252"/>
    <cellStyle name="RowTitles-Detail 4 3 4 4 3 2 2" xfId="37253"/>
    <cellStyle name="RowTitles-Detail 4 3 4 4 3 2 2 2" xfId="37254"/>
    <cellStyle name="RowTitles-Detail 4 3 4 4 3 2 3" xfId="37255"/>
    <cellStyle name="RowTitles-Detail 4 3 4 4 3 3" xfId="37256"/>
    <cellStyle name="RowTitles-Detail 4 3 4 4 3 3 2" xfId="37257"/>
    <cellStyle name="RowTitles-Detail 4 3 4 4 3 3 2 2" xfId="37258"/>
    <cellStyle name="RowTitles-Detail 4 3 4 4 3 4" xfId="37259"/>
    <cellStyle name="RowTitles-Detail 4 3 4 4 3 4 2" xfId="37260"/>
    <cellStyle name="RowTitles-Detail 4 3 4 4 3 5" xfId="37261"/>
    <cellStyle name="RowTitles-Detail 4 3 4 4 4" xfId="37262"/>
    <cellStyle name="RowTitles-Detail 4 3 4 4 4 2" xfId="37263"/>
    <cellStyle name="RowTitles-Detail 4 3 4 4 5" xfId="37264"/>
    <cellStyle name="RowTitles-Detail 4 3 4 4 5 2" xfId="37265"/>
    <cellStyle name="RowTitles-Detail 4 3 4 4 5 2 2" xfId="37266"/>
    <cellStyle name="RowTitles-Detail 4 3 4 4 5 3" xfId="37267"/>
    <cellStyle name="RowTitles-Detail 4 3 4 4 6" xfId="37268"/>
    <cellStyle name="RowTitles-Detail 4 3 4 4 6 2" xfId="37269"/>
    <cellStyle name="RowTitles-Detail 4 3 4 4 6 2 2" xfId="37270"/>
    <cellStyle name="RowTitles-Detail 4 3 4 4 7" xfId="37271"/>
    <cellStyle name="RowTitles-Detail 4 3 4 4 7 2" xfId="37272"/>
    <cellStyle name="RowTitles-Detail 4 3 4 4 8" xfId="37273"/>
    <cellStyle name="RowTitles-Detail 4 3 4 5" xfId="37274"/>
    <cellStyle name="RowTitles-Detail 4 3 4 5 2" xfId="37275"/>
    <cellStyle name="RowTitles-Detail 4 3 4 5 2 2" xfId="37276"/>
    <cellStyle name="RowTitles-Detail 4 3 4 5 2 2 2" xfId="37277"/>
    <cellStyle name="RowTitles-Detail 4 3 4 5 2 2 2 2" xfId="37278"/>
    <cellStyle name="RowTitles-Detail 4 3 4 5 2 2 3" xfId="37279"/>
    <cellStyle name="RowTitles-Detail 4 3 4 5 2 3" xfId="37280"/>
    <cellStyle name="RowTitles-Detail 4 3 4 5 2 3 2" xfId="37281"/>
    <cellStyle name="RowTitles-Detail 4 3 4 5 2 3 2 2" xfId="37282"/>
    <cellStyle name="RowTitles-Detail 4 3 4 5 2 4" xfId="37283"/>
    <cellStyle name="RowTitles-Detail 4 3 4 5 2 4 2" xfId="37284"/>
    <cellStyle name="RowTitles-Detail 4 3 4 5 2 5" xfId="37285"/>
    <cellStyle name="RowTitles-Detail 4 3 4 5 3" xfId="37286"/>
    <cellStyle name="RowTitles-Detail 4 3 4 5 3 2" xfId="37287"/>
    <cellStyle name="RowTitles-Detail 4 3 4 5 3 2 2" xfId="37288"/>
    <cellStyle name="RowTitles-Detail 4 3 4 5 3 2 2 2" xfId="37289"/>
    <cellStyle name="RowTitles-Detail 4 3 4 5 3 2 3" xfId="37290"/>
    <cellStyle name="RowTitles-Detail 4 3 4 5 3 3" xfId="37291"/>
    <cellStyle name="RowTitles-Detail 4 3 4 5 3 3 2" xfId="37292"/>
    <cellStyle name="RowTitles-Detail 4 3 4 5 3 3 2 2" xfId="37293"/>
    <cellStyle name="RowTitles-Detail 4 3 4 5 3 4" xfId="37294"/>
    <cellStyle name="RowTitles-Detail 4 3 4 5 3 4 2" xfId="37295"/>
    <cellStyle name="RowTitles-Detail 4 3 4 5 3 5" xfId="37296"/>
    <cellStyle name="RowTitles-Detail 4 3 4 5 4" xfId="37297"/>
    <cellStyle name="RowTitles-Detail 4 3 4 5 4 2" xfId="37298"/>
    <cellStyle name="RowTitles-Detail 4 3 4 5 4 2 2" xfId="37299"/>
    <cellStyle name="RowTitles-Detail 4 3 4 5 4 3" xfId="37300"/>
    <cellStyle name="RowTitles-Detail 4 3 4 5 5" xfId="37301"/>
    <cellStyle name="RowTitles-Detail 4 3 4 5 5 2" xfId="37302"/>
    <cellStyle name="RowTitles-Detail 4 3 4 5 5 2 2" xfId="37303"/>
    <cellStyle name="RowTitles-Detail 4 3 4 5 6" xfId="37304"/>
    <cellStyle name="RowTitles-Detail 4 3 4 5 6 2" xfId="37305"/>
    <cellStyle name="RowTitles-Detail 4 3 4 5 7" xfId="37306"/>
    <cellStyle name="RowTitles-Detail 4 3 4 6" xfId="37307"/>
    <cellStyle name="RowTitles-Detail 4 3 4 6 2" xfId="37308"/>
    <cellStyle name="RowTitles-Detail 4 3 4 6 2 2" xfId="37309"/>
    <cellStyle name="RowTitles-Detail 4 3 4 6 2 2 2" xfId="37310"/>
    <cellStyle name="RowTitles-Detail 4 3 4 6 2 2 2 2" xfId="37311"/>
    <cellStyle name="RowTitles-Detail 4 3 4 6 2 2 3" xfId="37312"/>
    <cellStyle name="RowTitles-Detail 4 3 4 6 2 3" xfId="37313"/>
    <cellStyle name="RowTitles-Detail 4 3 4 6 2 3 2" xfId="37314"/>
    <cellStyle name="RowTitles-Detail 4 3 4 6 2 3 2 2" xfId="37315"/>
    <cellStyle name="RowTitles-Detail 4 3 4 6 2 4" xfId="37316"/>
    <cellStyle name="RowTitles-Detail 4 3 4 6 2 4 2" xfId="37317"/>
    <cellStyle name="RowTitles-Detail 4 3 4 6 2 5" xfId="37318"/>
    <cellStyle name="RowTitles-Detail 4 3 4 6 3" xfId="37319"/>
    <cellStyle name="RowTitles-Detail 4 3 4 6 3 2" xfId="37320"/>
    <cellStyle name="RowTitles-Detail 4 3 4 6 3 2 2" xfId="37321"/>
    <cellStyle name="RowTitles-Detail 4 3 4 6 3 2 2 2" xfId="37322"/>
    <cellStyle name="RowTitles-Detail 4 3 4 6 3 2 3" xfId="37323"/>
    <cellStyle name="RowTitles-Detail 4 3 4 6 3 3" xfId="37324"/>
    <cellStyle name="RowTitles-Detail 4 3 4 6 3 3 2" xfId="37325"/>
    <cellStyle name="RowTitles-Detail 4 3 4 6 3 3 2 2" xfId="37326"/>
    <cellStyle name="RowTitles-Detail 4 3 4 6 3 4" xfId="37327"/>
    <cellStyle name="RowTitles-Detail 4 3 4 6 3 4 2" xfId="37328"/>
    <cellStyle name="RowTitles-Detail 4 3 4 6 3 5" xfId="37329"/>
    <cellStyle name="RowTitles-Detail 4 3 4 6 4" xfId="37330"/>
    <cellStyle name="RowTitles-Detail 4 3 4 6 4 2" xfId="37331"/>
    <cellStyle name="RowTitles-Detail 4 3 4 6 4 2 2" xfId="37332"/>
    <cellStyle name="RowTitles-Detail 4 3 4 6 4 3" xfId="37333"/>
    <cellStyle name="RowTitles-Detail 4 3 4 6 5" xfId="37334"/>
    <cellStyle name="RowTitles-Detail 4 3 4 6 5 2" xfId="37335"/>
    <cellStyle name="RowTitles-Detail 4 3 4 6 5 2 2" xfId="37336"/>
    <cellStyle name="RowTitles-Detail 4 3 4 6 6" xfId="37337"/>
    <cellStyle name="RowTitles-Detail 4 3 4 6 6 2" xfId="37338"/>
    <cellStyle name="RowTitles-Detail 4 3 4 6 7" xfId="37339"/>
    <cellStyle name="RowTitles-Detail 4 3 4 7" xfId="37340"/>
    <cellStyle name="RowTitles-Detail 4 3 4 7 2" xfId="37341"/>
    <cellStyle name="RowTitles-Detail 4 3 4 7 2 2" xfId="37342"/>
    <cellStyle name="RowTitles-Detail 4 3 4 7 2 2 2" xfId="37343"/>
    <cellStyle name="RowTitles-Detail 4 3 4 7 2 3" xfId="37344"/>
    <cellStyle name="RowTitles-Detail 4 3 4 7 3" xfId="37345"/>
    <cellStyle name="RowTitles-Detail 4 3 4 7 3 2" xfId="37346"/>
    <cellStyle name="RowTitles-Detail 4 3 4 7 3 2 2" xfId="37347"/>
    <cellStyle name="RowTitles-Detail 4 3 4 7 4" xfId="37348"/>
    <cellStyle name="RowTitles-Detail 4 3 4 7 4 2" xfId="37349"/>
    <cellStyle name="RowTitles-Detail 4 3 4 7 5" xfId="37350"/>
    <cellStyle name="RowTitles-Detail 4 3 4 8" xfId="37351"/>
    <cellStyle name="RowTitles-Detail 4 3 4 8 2" xfId="37352"/>
    <cellStyle name="RowTitles-Detail 4 3 4 9" xfId="37353"/>
    <cellStyle name="RowTitles-Detail 4 3 4 9 2" xfId="37354"/>
    <cellStyle name="RowTitles-Detail 4 3 4 9 2 2" xfId="37355"/>
    <cellStyle name="RowTitles-Detail 4 3 4_STUD aligned by INSTIT" xfId="37356"/>
    <cellStyle name="RowTitles-Detail 4 3 5" xfId="37357"/>
    <cellStyle name="RowTitles-Detail 4 3 5 2" xfId="37358"/>
    <cellStyle name="RowTitles-Detail 4 3 5 2 2" xfId="37359"/>
    <cellStyle name="RowTitles-Detail 4 3 5 2 2 2" xfId="37360"/>
    <cellStyle name="RowTitles-Detail 4 3 5 2 2 2 2" xfId="37361"/>
    <cellStyle name="RowTitles-Detail 4 3 5 2 2 3" xfId="37362"/>
    <cellStyle name="RowTitles-Detail 4 3 5 2 3" xfId="37363"/>
    <cellStyle name="RowTitles-Detail 4 3 5 2 3 2" xfId="37364"/>
    <cellStyle name="RowTitles-Detail 4 3 5 2 3 2 2" xfId="37365"/>
    <cellStyle name="RowTitles-Detail 4 3 5 2 4" xfId="37366"/>
    <cellStyle name="RowTitles-Detail 4 3 5 2 4 2" xfId="37367"/>
    <cellStyle name="RowTitles-Detail 4 3 5 2 5" xfId="37368"/>
    <cellStyle name="RowTitles-Detail 4 3 5 3" xfId="37369"/>
    <cellStyle name="RowTitles-Detail 4 3 5 3 2" xfId="37370"/>
    <cellStyle name="RowTitles-Detail 4 3 5 3 2 2" xfId="37371"/>
    <cellStyle name="RowTitles-Detail 4 3 5 3 2 2 2" xfId="37372"/>
    <cellStyle name="RowTitles-Detail 4 3 5 3 2 3" xfId="37373"/>
    <cellStyle name="RowTitles-Detail 4 3 5 3 3" xfId="37374"/>
    <cellStyle name="RowTitles-Detail 4 3 5 3 3 2" xfId="37375"/>
    <cellStyle name="RowTitles-Detail 4 3 5 3 3 2 2" xfId="37376"/>
    <cellStyle name="RowTitles-Detail 4 3 5 3 4" xfId="37377"/>
    <cellStyle name="RowTitles-Detail 4 3 5 3 4 2" xfId="37378"/>
    <cellStyle name="RowTitles-Detail 4 3 5 3 5" xfId="37379"/>
    <cellStyle name="RowTitles-Detail 4 3 5 4" xfId="37380"/>
    <cellStyle name="RowTitles-Detail 4 3 5 4 2" xfId="37381"/>
    <cellStyle name="RowTitles-Detail 4 3 5 5" xfId="37382"/>
    <cellStyle name="RowTitles-Detail 4 3 5 5 2" xfId="37383"/>
    <cellStyle name="RowTitles-Detail 4 3 5 5 2 2" xfId="37384"/>
    <cellStyle name="RowTitles-Detail 4 3 5 5 3" xfId="37385"/>
    <cellStyle name="RowTitles-Detail 4 3 5 6" xfId="37386"/>
    <cellStyle name="RowTitles-Detail 4 3 5 6 2" xfId="37387"/>
    <cellStyle name="RowTitles-Detail 4 3 5 6 2 2" xfId="37388"/>
    <cellStyle name="RowTitles-Detail 4 3 6" xfId="37389"/>
    <cellStyle name="RowTitles-Detail 4 3 6 2" xfId="37390"/>
    <cellStyle name="RowTitles-Detail 4 3 6 2 2" xfId="37391"/>
    <cellStyle name="RowTitles-Detail 4 3 6 2 2 2" xfId="37392"/>
    <cellStyle name="RowTitles-Detail 4 3 6 2 2 2 2" xfId="37393"/>
    <cellStyle name="RowTitles-Detail 4 3 6 2 2 3" xfId="37394"/>
    <cellStyle name="RowTitles-Detail 4 3 6 2 3" xfId="37395"/>
    <cellStyle name="RowTitles-Detail 4 3 6 2 3 2" xfId="37396"/>
    <cellStyle name="RowTitles-Detail 4 3 6 2 3 2 2" xfId="37397"/>
    <cellStyle name="RowTitles-Detail 4 3 6 2 4" xfId="37398"/>
    <cellStyle name="RowTitles-Detail 4 3 6 2 4 2" xfId="37399"/>
    <cellStyle name="RowTitles-Detail 4 3 6 2 5" xfId="37400"/>
    <cellStyle name="RowTitles-Detail 4 3 6 3" xfId="37401"/>
    <cellStyle name="RowTitles-Detail 4 3 6 3 2" xfId="37402"/>
    <cellStyle name="RowTitles-Detail 4 3 6 3 2 2" xfId="37403"/>
    <cellStyle name="RowTitles-Detail 4 3 6 3 2 2 2" xfId="37404"/>
    <cellStyle name="RowTitles-Detail 4 3 6 3 2 3" xfId="37405"/>
    <cellStyle name="RowTitles-Detail 4 3 6 3 3" xfId="37406"/>
    <cellStyle name="RowTitles-Detail 4 3 6 3 3 2" xfId="37407"/>
    <cellStyle name="RowTitles-Detail 4 3 6 3 3 2 2" xfId="37408"/>
    <cellStyle name="RowTitles-Detail 4 3 6 3 4" xfId="37409"/>
    <cellStyle name="RowTitles-Detail 4 3 6 3 4 2" xfId="37410"/>
    <cellStyle name="RowTitles-Detail 4 3 6 3 5" xfId="37411"/>
    <cellStyle name="RowTitles-Detail 4 3 6 4" xfId="37412"/>
    <cellStyle name="RowTitles-Detail 4 3 6 4 2" xfId="37413"/>
    <cellStyle name="RowTitles-Detail 4 3 6 5" xfId="37414"/>
    <cellStyle name="RowTitles-Detail 4 3 6 5 2" xfId="37415"/>
    <cellStyle name="RowTitles-Detail 4 3 6 5 2 2" xfId="37416"/>
    <cellStyle name="RowTitles-Detail 4 3 6 6" xfId="37417"/>
    <cellStyle name="RowTitles-Detail 4 3 6 6 2" xfId="37418"/>
    <cellStyle name="RowTitles-Detail 4 3 6 7" xfId="37419"/>
    <cellStyle name="RowTitles-Detail 4 3 7" xfId="37420"/>
    <cellStyle name="RowTitles-Detail 4 3 7 2" xfId="37421"/>
    <cellStyle name="RowTitles-Detail 4 3 7 2 2" xfId="37422"/>
    <cellStyle name="RowTitles-Detail 4 3 7 2 2 2" xfId="37423"/>
    <cellStyle name="RowTitles-Detail 4 3 7 2 2 2 2" xfId="37424"/>
    <cellStyle name="RowTitles-Detail 4 3 7 2 2 3" xfId="37425"/>
    <cellStyle name="RowTitles-Detail 4 3 7 2 3" xfId="37426"/>
    <cellStyle name="RowTitles-Detail 4 3 7 2 3 2" xfId="37427"/>
    <cellStyle name="RowTitles-Detail 4 3 7 2 3 2 2" xfId="37428"/>
    <cellStyle name="RowTitles-Detail 4 3 7 2 4" xfId="37429"/>
    <cellStyle name="RowTitles-Detail 4 3 7 2 4 2" xfId="37430"/>
    <cellStyle name="RowTitles-Detail 4 3 7 2 5" xfId="37431"/>
    <cellStyle name="RowTitles-Detail 4 3 7 3" xfId="37432"/>
    <cellStyle name="RowTitles-Detail 4 3 7 3 2" xfId="37433"/>
    <cellStyle name="RowTitles-Detail 4 3 7 3 2 2" xfId="37434"/>
    <cellStyle name="RowTitles-Detail 4 3 7 3 2 2 2" xfId="37435"/>
    <cellStyle name="RowTitles-Detail 4 3 7 3 2 3" xfId="37436"/>
    <cellStyle name="RowTitles-Detail 4 3 7 3 3" xfId="37437"/>
    <cellStyle name="RowTitles-Detail 4 3 7 3 3 2" xfId="37438"/>
    <cellStyle name="RowTitles-Detail 4 3 7 3 3 2 2" xfId="37439"/>
    <cellStyle name="RowTitles-Detail 4 3 7 3 4" xfId="37440"/>
    <cellStyle name="RowTitles-Detail 4 3 7 3 4 2" xfId="37441"/>
    <cellStyle name="RowTitles-Detail 4 3 7 3 5" xfId="37442"/>
    <cellStyle name="RowTitles-Detail 4 3 7 4" xfId="37443"/>
    <cellStyle name="RowTitles-Detail 4 3 7 4 2" xfId="37444"/>
    <cellStyle name="RowTitles-Detail 4 3 7 5" xfId="37445"/>
    <cellStyle name="RowTitles-Detail 4 3 7 5 2" xfId="37446"/>
    <cellStyle name="RowTitles-Detail 4 3 7 5 2 2" xfId="37447"/>
    <cellStyle name="RowTitles-Detail 4 3 7 5 3" xfId="37448"/>
    <cellStyle name="RowTitles-Detail 4 3 7 6" xfId="37449"/>
    <cellStyle name="RowTitles-Detail 4 3 7 6 2" xfId="37450"/>
    <cellStyle name="RowTitles-Detail 4 3 7 6 2 2" xfId="37451"/>
    <cellStyle name="RowTitles-Detail 4 3 7 7" xfId="37452"/>
    <cellStyle name="RowTitles-Detail 4 3 7 7 2" xfId="37453"/>
    <cellStyle name="RowTitles-Detail 4 3 7 8" xfId="37454"/>
    <cellStyle name="RowTitles-Detail 4 3 8" xfId="37455"/>
    <cellStyle name="RowTitles-Detail 4 3 8 2" xfId="37456"/>
    <cellStyle name="RowTitles-Detail 4 3 8 2 2" xfId="37457"/>
    <cellStyle name="RowTitles-Detail 4 3 8 2 2 2" xfId="37458"/>
    <cellStyle name="RowTitles-Detail 4 3 8 2 2 2 2" xfId="37459"/>
    <cellStyle name="RowTitles-Detail 4 3 8 2 2 3" xfId="37460"/>
    <cellStyle name="RowTitles-Detail 4 3 8 2 3" xfId="37461"/>
    <cellStyle name="RowTitles-Detail 4 3 8 2 3 2" xfId="37462"/>
    <cellStyle name="RowTitles-Detail 4 3 8 2 3 2 2" xfId="37463"/>
    <cellStyle name="RowTitles-Detail 4 3 8 2 4" xfId="37464"/>
    <cellStyle name="RowTitles-Detail 4 3 8 2 4 2" xfId="37465"/>
    <cellStyle name="RowTitles-Detail 4 3 8 2 5" xfId="37466"/>
    <cellStyle name="RowTitles-Detail 4 3 8 3" xfId="37467"/>
    <cellStyle name="RowTitles-Detail 4 3 8 3 2" xfId="37468"/>
    <cellStyle name="RowTitles-Detail 4 3 8 3 2 2" xfId="37469"/>
    <cellStyle name="RowTitles-Detail 4 3 8 3 2 2 2" xfId="37470"/>
    <cellStyle name="RowTitles-Detail 4 3 8 3 2 3" xfId="37471"/>
    <cellStyle name="RowTitles-Detail 4 3 8 3 3" xfId="37472"/>
    <cellStyle name="RowTitles-Detail 4 3 8 3 3 2" xfId="37473"/>
    <cellStyle name="RowTitles-Detail 4 3 8 3 3 2 2" xfId="37474"/>
    <cellStyle name="RowTitles-Detail 4 3 8 3 4" xfId="37475"/>
    <cellStyle name="RowTitles-Detail 4 3 8 3 4 2" xfId="37476"/>
    <cellStyle name="RowTitles-Detail 4 3 8 3 5" xfId="37477"/>
    <cellStyle name="RowTitles-Detail 4 3 8 4" xfId="37478"/>
    <cellStyle name="RowTitles-Detail 4 3 8 4 2" xfId="37479"/>
    <cellStyle name="RowTitles-Detail 4 3 8 4 2 2" xfId="37480"/>
    <cellStyle name="RowTitles-Detail 4 3 8 4 3" xfId="37481"/>
    <cellStyle name="RowTitles-Detail 4 3 8 5" xfId="37482"/>
    <cellStyle name="RowTitles-Detail 4 3 8 5 2" xfId="37483"/>
    <cellStyle name="RowTitles-Detail 4 3 8 5 2 2" xfId="37484"/>
    <cellStyle name="RowTitles-Detail 4 3 8 6" xfId="37485"/>
    <cellStyle name="RowTitles-Detail 4 3 8 6 2" xfId="37486"/>
    <cellStyle name="RowTitles-Detail 4 3 8 7" xfId="37487"/>
    <cellStyle name="RowTitles-Detail 4 3 9" xfId="37488"/>
    <cellStyle name="RowTitles-Detail 4 3 9 2" xfId="37489"/>
    <cellStyle name="RowTitles-Detail 4 3 9 2 2" xfId="37490"/>
    <cellStyle name="RowTitles-Detail 4 3 9 2 2 2" xfId="37491"/>
    <cellStyle name="RowTitles-Detail 4 3 9 2 2 2 2" xfId="37492"/>
    <cellStyle name="RowTitles-Detail 4 3 9 2 2 3" xfId="37493"/>
    <cellStyle name="RowTitles-Detail 4 3 9 2 3" xfId="37494"/>
    <cellStyle name="RowTitles-Detail 4 3 9 2 3 2" xfId="37495"/>
    <cellStyle name="RowTitles-Detail 4 3 9 2 3 2 2" xfId="37496"/>
    <cellStyle name="RowTitles-Detail 4 3 9 2 4" xfId="37497"/>
    <cellStyle name="RowTitles-Detail 4 3 9 2 4 2" xfId="37498"/>
    <cellStyle name="RowTitles-Detail 4 3 9 2 5" xfId="37499"/>
    <cellStyle name="RowTitles-Detail 4 3 9 3" xfId="37500"/>
    <cellStyle name="RowTitles-Detail 4 3 9 3 2" xfId="37501"/>
    <cellStyle name="RowTitles-Detail 4 3 9 3 2 2" xfId="37502"/>
    <cellStyle name="RowTitles-Detail 4 3 9 3 2 2 2" xfId="37503"/>
    <cellStyle name="RowTitles-Detail 4 3 9 3 2 3" xfId="37504"/>
    <cellStyle name="RowTitles-Detail 4 3 9 3 3" xfId="37505"/>
    <cellStyle name="RowTitles-Detail 4 3 9 3 3 2" xfId="37506"/>
    <cellStyle name="RowTitles-Detail 4 3 9 3 3 2 2" xfId="37507"/>
    <cellStyle name="RowTitles-Detail 4 3 9 3 4" xfId="37508"/>
    <cellStyle name="RowTitles-Detail 4 3 9 3 4 2" xfId="37509"/>
    <cellStyle name="RowTitles-Detail 4 3 9 3 5" xfId="37510"/>
    <cellStyle name="RowTitles-Detail 4 3 9 4" xfId="37511"/>
    <cellStyle name="RowTitles-Detail 4 3 9 4 2" xfId="37512"/>
    <cellStyle name="RowTitles-Detail 4 3 9 4 2 2" xfId="37513"/>
    <cellStyle name="RowTitles-Detail 4 3 9 4 3" xfId="37514"/>
    <cellStyle name="RowTitles-Detail 4 3 9 5" xfId="37515"/>
    <cellStyle name="RowTitles-Detail 4 3 9 5 2" xfId="37516"/>
    <cellStyle name="RowTitles-Detail 4 3 9 5 2 2" xfId="37517"/>
    <cellStyle name="RowTitles-Detail 4 3 9 6" xfId="37518"/>
    <cellStyle name="RowTitles-Detail 4 3 9 6 2" xfId="37519"/>
    <cellStyle name="RowTitles-Detail 4 3 9 7" xfId="37520"/>
    <cellStyle name="RowTitles-Detail 4 3_STUD aligned by INSTIT" xfId="37521"/>
    <cellStyle name="RowTitles-Detail 4 4" xfId="37522"/>
    <cellStyle name="RowTitles-Detail 4 4 2" xfId="37523"/>
    <cellStyle name="RowTitles-Detail 4 4 2 2" xfId="37524"/>
    <cellStyle name="RowTitles-Detail 4 4 2 2 2" xfId="37525"/>
    <cellStyle name="RowTitles-Detail 4 4 2 2 2 2" xfId="37526"/>
    <cellStyle name="RowTitles-Detail 4 4 2 2 2 2 2" xfId="37527"/>
    <cellStyle name="RowTitles-Detail 4 4 2 2 2 3" xfId="37528"/>
    <cellStyle name="RowTitles-Detail 4 4 2 2 3" xfId="37529"/>
    <cellStyle name="RowTitles-Detail 4 4 2 2 3 2" xfId="37530"/>
    <cellStyle name="RowTitles-Detail 4 4 2 2 3 2 2" xfId="37531"/>
    <cellStyle name="RowTitles-Detail 4 4 2 2 4" xfId="37532"/>
    <cellStyle name="RowTitles-Detail 4 4 2 2 4 2" xfId="37533"/>
    <cellStyle name="RowTitles-Detail 4 4 2 2 5" xfId="37534"/>
    <cellStyle name="RowTitles-Detail 4 4 2 3" xfId="37535"/>
    <cellStyle name="RowTitles-Detail 4 4 2 3 2" xfId="37536"/>
    <cellStyle name="RowTitles-Detail 4 4 2 3 2 2" xfId="37537"/>
    <cellStyle name="RowTitles-Detail 4 4 2 3 2 2 2" xfId="37538"/>
    <cellStyle name="RowTitles-Detail 4 4 2 3 2 3" xfId="37539"/>
    <cellStyle name="RowTitles-Detail 4 4 2 3 3" xfId="37540"/>
    <cellStyle name="RowTitles-Detail 4 4 2 3 3 2" xfId="37541"/>
    <cellStyle name="RowTitles-Detail 4 4 2 3 3 2 2" xfId="37542"/>
    <cellStyle name="RowTitles-Detail 4 4 2 3 4" xfId="37543"/>
    <cellStyle name="RowTitles-Detail 4 4 2 3 4 2" xfId="37544"/>
    <cellStyle name="RowTitles-Detail 4 4 2 3 5" xfId="37545"/>
    <cellStyle name="RowTitles-Detail 4 4 2 4" xfId="37546"/>
    <cellStyle name="RowTitles-Detail 4 4 2 4 2" xfId="37547"/>
    <cellStyle name="RowTitles-Detail 4 4 2 5" xfId="37548"/>
    <cellStyle name="RowTitles-Detail 4 4 2 5 2" xfId="37549"/>
    <cellStyle name="RowTitles-Detail 4 4 2 5 2 2" xfId="37550"/>
    <cellStyle name="RowTitles-Detail 4 4 3" xfId="37551"/>
    <cellStyle name="RowTitles-Detail 4 4 3 2" xfId="37552"/>
    <cellStyle name="RowTitles-Detail 4 4 3 2 2" xfId="37553"/>
    <cellStyle name="RowTitles-Detail 4 4 3 2 2 2" xfId="37554"/>
    <cellStyle name="RowTitles-Detail 4 4 3 2 2 2 2" xfId="37555"/>
    <cellStyle name="RowTitles-Detail 4 4 3 2 2 3" xfId="37556"/>
    <cellStyle name="RowTitles-Detail 4 4 3 2 3" xfId="37557"/>
    <cellStyle name="RowTitles-Detail 4 4 3 2 3 2" xfId="37558"/>
    <cellStyle name="RowTitles-Detail 4 4 3 2 3 2 2" xfId="37559"/>
    <cellStyle name="RowTitles-Detail 4 4 3 2 4" xfId="37560"/>
    <cellStyle name="RowTitles-Detail 4 4 3 2 4 2" xfId="37561"/>
    <cellStyle name="RowTitles-Detail 4 4 3 2 5" xfId="37562"/>
    <cellStyle name="RowTitles-Detail 4 4 3 3" xfId="37563"/>
    <cellStyle name="RowTitles-Detail 4 4 3 3 2" xfId="37564"/>
    <cellStyle name="RowTitles-Detail 4 4 3 3 2 2" xfId="37565"/>
    <cellStyle name="RowTitles-Detail 4 4 3 3 2 2 2" xfId="37566"/>
    <cellStyle name="RowTitles-Detail 4 4 3 3 2 3" xfId="37567"/>
    <cellStyle name="RowTitles-Detail 4 4 3 3 3" xfId="37568"/>
    <cellStyle name="RowTitles-Detail 4 4 3 3 3 2" xfId="37569"/>
    <cellStyle name="RowTitles-Detail 4 4 3 3 3 2 2" xfId="37570"/>
    <cellStyle name="RowTitles-Detail 4 4 3 3 4" xfId="37571"/>
    <cellStyle name="RowTitles-Detail 4 4 3 3 4 2" xfId="37572"/>
    <cellStyle name="RowTitles-Detail 4 4 3 3 5" xfId="37573"/>
    <cellStyle name="RowTitles-Detail 4 4 3 4" xfId="37574"/>
    <cellStyle name="RowTitles-Detail 4 4 3 4 2" xfId="37575"/>
    <cellStyle name="RowTitles-Detail 4 4 3 5" xfId="37576"/>
    <cellStyle name="RowTitles-Detail 4 4 3 5 2" xfId="37577"/>
    <cellStyle name="RowTitles-Detail 4 4 3 5 2 2" xfId="37578"/>
    <cellStyle name="RowTitles-Detail 4 4 3 5 3" xfId="37579"/>
    <cellStyle name="RowTitles-Detail 4 4 3 6" xfId="37580"/>
    <cellStyle name="RowTitles-Detail 4 4 3 6 2" xfId="37581"/>
    <cellStyle name="RowTitles-Detail 4 4 3 6 2 2" xfId="37582"/>
    <cellStyle name="RowTitles-Detail 4 4 3 7" xfId="37583"/>
    <cellStyle name="RowTitles-Detail 4 4 3 7 2" xfId="37584"/>
    <cellStyle name="RowTitles-Detail 4 4 3 8" xfId="37585"/>
    <cellStyle name="RowTitles-Detail 4 4 4" xfId="37586"/>
    <cellStyle name="RowTitles-Detail 4 4 4 2" xfId="37587"/>
    <cellStyle name="RowTitles-Detail 4 4 4 2 2" xfId="37588"/>
    <cellStyle name="RowTitles-Detail 4 4 4 2 2 2" xfId="37589"/>
    <cellStyle name="RowTitles-Detail 4 4 4 2 2 2 2" xfId="37590"/>
    <cellStyle name="RowTitles-Detail 4 4 4 2 2 3" xfId="37591"/>
    <cellStyle name="RowTitles-Detail 4 4 4 2 3" xfId="37592"/>
    <cellStyle name="RowTitles-Detail 4 4 4 2 3 2" xfId="37593"/>
    <cellStyle name="RowTitles-Detail 4 4 4 2 3 2 2" xfId="37594"/>
    <cellStyle name="RowTitles-Detail 4 4 4 2 4" xfId="37595"/>
    <cellStyle name="RowTitles-Detail 4 4 4 2 4 2" xfId="37596"/>
    <cellStyle name="RowTitles-Detail 4 4 4 2 5" xfId="37597"/>
    <cellStyle name="RowTitles-Detail 4 4 4 3" xfId="37598"/>
    <cellStyle name="RowTitles-Detail 4 4 4 3 2" xfId="37599"/>
    <cellStyle name="RowTitles-Detail 4 4 4 3 2 2" xfId="37600"/>
    <cellStyle name="RowTitles-Detail 4 4 4 3 2 2 2" xfId="37601"/>
    <cellStyle name="RowTitles-Detail 4 4 4 3 2 3" xfId="37602"/>
    <cellStyle name="RowTitles-Detail 4 4 4 3 3" xfId="37603"/>
    <cellStyle name="RowTitles-Detail 4 4 4 3 3 2" xfId="37604"/>
    <cellStyle name="RowTitles-Detail 4 4 4 3 3 2 2" xfId="37605"/>
    <cellStyle name="RowTitles-Detail 4 4 4 3 4" xfId="37606"/>
    <cellStyle name="RowTitles-Detail 4 4 4 3 4 2" xfId="37607"/>
    <cellStyle name="RowTitles-Detail 4 4 4 3 5" xfId="37608"/>
    <cellStyle name="RowTitles-Detail 4 4 4 4" xfId="37609"/>
    <cellStyle name="RowTitles-Detail 4 4 4 4 2" xfId="37610"/>
    <cellStyle name="RowTitles-Detail 4 4 4 4 2 2" xfId="37611"/>
    <cellStyle name="RowTitles-Detail 4 4 4 4 3" xfId="37612"/>
    <cellStyle name="RowTitles-Detail 4 4 4 5" xfId="37613"/>
    <cellStyle name="RowTitles-Detail 4 4 4 5 2" xfId="37614"/>
    <cellStyle name="RowTitles-Detail 4 4 4 5 2 2" xfId="37615"/>
    <cellStyle name="RowTitles-Detail 4 4 4 6" xfId="37616"/>
    <cellStyle name="RowTitles-Detail 4 4 4 6 2" xfId="37617"/>
    <cellStyle name="RowTitles-Detail 4 4 4 7" xfId="37618"/>
    <cellStyle name="RowTitles-Detail 4 4 5" xfId="37619"/>
    <cellStyle name="RowTitles-Detail 4 4 5 2" xfId="37620"/>
    <cellStyle name="RowTitles-Detail 4 4 5 2 2" xfId="37621"/>
    <cellStyle name="RowTitles-Detail 4 4 5 2 2 2" xfId="37622"/>
    <cellStyle name="RowTitles-Detail 4 4 5 2 2 2 2" xfId="37623"/>
    <cellStyle name="RowTitles-Detail 4 4 5 2 2 3" xfId="37624"/>
    <cellStyle name="RowTitles-Detail 4 4 5 2 3" xfId="37625"/>
    <cellStyle name="RowTitles-Detail 4 4 5 2 3 2" xfId="37626"/>
    <cellStyle name="RowTitles-Detail 4 4 5 2 3 2 2" xfId="37627"/>
    <cellStyle name="RowTitles-Detail 4 4 5 2 4" xfId="37628"/>
    <cellStyle name="RowTitles-Detail 4 4 5 2 4 2" xfId="37629"/>
    <cellStyle name="RowTitles-Detail 4 4 5 2 5" xfId="37630"/>
    <cellStyle name="RowTitles-Detail 4 4 5 3" xfId="37631"/>
    <cellStyle name="RowTitles-Detail 4 4 5 3 2" xfId="37632"/>
    <cellStyle name="RowTitles-Detail 4 4 5 3 2 2" xfId="37633"/>
    <cellStyle name="RowTitles-Detail 4 4 5 3 2 2 2" xfId="37634"/>
    <cellStyle name="RowTitles-Detail 4 4 5 3 2 3" xfId="37635"/>
    <cellStyle name="RowTitles-Detail 4 4 5 3 3" xfId="37636"/>
    <cellStyle name="RowTitles-Detail 4 4 5 3 3 2" xfId="37637"/>
    <cellStyle name="RowTitles-Detail 4 4 5 3 3 2 2" xfId="37638"/>
    <cellStyle name="RowTitles-Detail 4 4 5 3 4" xfId="37639"/>
    <cellStyle name="RowTitles-Detail 4 4 5 3 4 2" xfId="37640"/>
    <cellStyle name="RowTitles-Detail 4 4 5 3 5" xfId="37641"/>
    <cellStyle name="RowTitles-Detail 4 4 5 4" xfId="37642"/>
    <cellStyle name="RowTitles-Detail 4 4 5 4 2" xfId="37643"/>
    <cellStyle name="RowTitles-Detail 4 4 5 4 2 2" xfId="37644"/>
    <cellStyle name="RowTitles-Detail 4 4 5 4 3" xfId="37645"/>
    <cellStyle name="RowTitles-Detail 4 4 5 5" xfId="37646"/>
    <cellStyle name="RowTitles-Detail 4 4 5 5 2" xfId="37647"/>
    <cellStyle name="RowTitles-Detail 4 4 5 5 2 2" xfId="37648"/>
    <cellStyle name="RowTitles-Detail 4 4 5 6" xfId="37649"/>
    <cellStyle name="RowTitles-Detail 4 4 5 6 2" xfId="37650"/>
    <cellStyle name="RowTitles-Detail 4 4 5 7" xfId="37651"/>
    <cellStyle name="RowTitles-Detail 4 4 6" xfId="37652"/>
    <cellStyle name="RowTitles-Detail 4 4 6 2" xfId="37653"/>
    <cellStyle name="RowTitles-Detail 4 4 6 2 2" xfId="37654"/>
    <cellStyle name="RowTitles-Detail 4 4 6 2 2 2" xfId="37655"/>
    <cellStyle name="RowTitles-Detail 4 4 6 2 2 2 2" xfId="37656"/>
    <cellStyle name="RowTitles-Detail 4 4 6 2 2 3" xfId="37657"/>
    <cellStyle name="RowTitles-Detail 4 4 6 2 3" xfId="37658"/>
    <cellStyle name="RowTitles-Detail 4 4 6 2 3 2" xfId="37659"/>
    <cellStyle name="RowTitles-Detail 4 4 6 2 3 2 2" xfId="37660"/>
    <cellStyle name="RowTitles-Detail 4 4 6 2 4" xfId="37661"/>
    <cellStyle name="RowTitles-Detail 4 4 6 2 4 2" xfId="37662"/>
    <cellStyle name="RowTitles-Detail 4 4 6 2 5" xfId="37663"/>
    <cellStyle name="RowTitles-Detail 4 4 6 3" xfId="37664"/>
    <cellStyle name="RowTitles-Detail 4 4 6 3 2" xfId="37665"/>
    <cellStyle name="RowTitles-Detail 4 4 6 3 2 2" xfId="37666"/>
    <cellStyle name="RowTitles-Detail 4 4 6 3 2 2 2" xfId="37667"/>
    <cellStyle name="RowTitles-Detail 4 4 6 3 2 3" xfId="37668"/>
    <cellStyle name="RowTitles-Detail 4 4 6 3 3" xfId="37669"/>
    <cellStyle name="RowTitles-Detail 4 4 6 3 3 2" xfId="37670"/>
    <cellStyle name="RowTitles-Detail 4 4 6 3 3 2 2" xfId="37671"/>
    <cellStyle name="RowTitles-Detail 4 4 6 3 4" xfId="37672"/>
    <cellStyle name="RowTitles-Detail 4 4 6 3 4 2" xfId="37673"/>
    <cellStyle name="RowTitles-Detail 4 4 6 3 5" xfId="37674"/>
    <cellStyle name="RowTitles-Detail 4 4 6 4" xfId="37675"/>
    <cellStyle name="RowTitles-Detail 4 4 6 4 2" xfId="37676"/>
    <cellStyle name="RowTitles-Detail 4 4 6 4 2 2" xfId="37677"/>
    <cellStyle name="RowTitles-Detail 4 4 6 4 3" xfId="37678"/>
    <cellStyle name="RowTitles-Detail 4 4 6 5" xfId="37679"/>
    <cellStyle name="RowTitles-Detail 4 4 6 5 2" xfId="37680"/>
    <cellStyle name="RowTitles-Detail 4 4 6 5 2 2" xfId="37681"/>
    <cellStyle name="RowTitles-Detail 4 4 6 6" xfId="37682"/>
    <cellStyle name="RowTitles-Detail 4 4 6 6 2" xfId="37683"/>
    <cellStyle name="RowTitles-Detail 4 4 6 7" xfId="37684"/>
    <cellStyle name="RowTitles-Detail 4 4 7" xfId="37685"/>
    <cellStyle name="RowTitles-Detail 4 4 7 2" xfId="37686"/>
    <cellStyle name="RowTitles-Detail 4 4 7 2 2" xfId="37687"/>
    <cellStyle name="RowTitles-Detail 4 4 7 2 2 2" xfId="37688"/>
    <cellStyle name="RowTitles-Detail 4 4 7 2 3" xfId="37689"/>
    <cellStyle name="RowTitles-Detail 4 4 7 3" xfId="37690"/>
    <cellStyle name="RowTitles-Detail 4 4 7 3 2" xfId="37691"/>
    <cellStyle name="RowTitles-Detail 4 4 7 3 2 2" xfId="37692"/>
    <cellStyle name="RowTitles-Detail 4 4 7 4" xfId="37693"/>
    <cellStyle name="RowTitles-Detail 4 4 7 4 2" xfId="37694"/>
    <cellStyle name="RowTitles-Detail 4 4 7 5" xfId="37695"/>
    <cellStyle name="RowTitles-Detail 4 4 8" xfId="37696"/>
    <cellStyle name="RowTitles-Detail 4 4 8 2" xfId="37697"/>
    <cellStyle name="RowTitles-Detail 4 4 9" xfId="37698"/>
    <cellStyle name="RowTitles-Detail 4 4 9 2" xfId="37699"/>
    <cellStyle name="RowTitles-Detail 4 4 9 2 2" xfId="37700"/>
    <cellStyle name="RowTitles-Detail 4 4_STUD aligned by INSTIT" xfId="37701"/>
    <cellStyle name="RowTitles-Detail 4 5" xfId="37702"/>
    <cellStyle name="RowTitles-Detail 4 5 2" xfId="37703"/>
    <cellStyle name="RowTitles-Detail 4 5 2 2" xfId="37704"/>
    <cellStyle name="RowTitles-Detail 4 5 2 2 2" xfId="37705"/>
    <cellStyle name="RowTitles-Detail 4 5 2 2 2 2" xfId="37706"/>
    <cellStyle name="RowTitles-Detail 4 5 2 2 2 2 2" xfId="37707"/>
    <cellStyle name="RowTitles-Detail 4 5 2 2 2 3" xfId="37708"/>
    <cellStyle name="RowTitles-Detail 4 5 2 2 3" xfId="37709"/>
    <cellStyle name="RowTitles-Detail 4 5 2 2 3 2" xfId="37710"/>
    <cellStyle name="RowTitles-Detail 4 5 2 2 3 2 2" xfId="37711"/>
    <cellStyle name="RowTitles-Detail 4 5 2 2 4" xfId="37712"/>
    <cellStyle name="RowTitles-Detail 4 5 2 2 4 2" xfId="37713"/>
    <cellStyle name="RowTitles-Detail 4 5 2 2 5" xfId="37714"/>
    <cellStyle name="RowTitles-Detail 4 5 2 3" xfId="37715"/>
    <cellStyle name="RowTitles-Detail 4 5 2 3 2" xfId="37716"/>
    <cellStyle name="RowTitles-Detail 4 5 2 3 2 2" xfId="37717"/>
    <cellStyle name="RowTitles-Detail 4 5 2 3 2 2 2" xfId="37718"/>
    <cellStyle name="RowTitles-Detail 4 5 2 3 2 3" xfId="37719"/>
    <cellStyle name="RowTitles-Detail 4 5 2 3 3" xfId="37720"/>
    <cellStyle name="RowTitles-Detail 4 5 2 3 3 2" xfId="37721"/>
    <cellStyle name="RowTitles-Detail 4 5 2 3 3 2 2" xfId="37722"/>
    <cellStyle name="RowTitles-Detail 4 5 2 3 4" xfId="37723"/>
    <cellStyle name="RowTitles-Detail 4 5 2 3 4 2" xfId="37724"/>
    <cellStyle name="RowTitles-Detail 4 5 2 3 5" xfId="37725"/>
    <cellStyle name="RowTitles-Detail 4 5 2 4" xfId="37726"/>
    <cellStyle name="RowTitles-Detail 4 5 2 4 2" xfId="37727"/>
    <cellStyle name="RowTitles-Detail 4 5 2 5" xfId="37728"/>
    <cellStyle name="RowTitles-Detail 4 5 2 5 2" xfId="37729"/>
    <cellStyle name="RowTitles-Detail 4 5 2 5 2 2" xfId="37730"/>
    <cellStyle name="RowTitles-Detail 4 5 2 5 3" xfId="37731"/>
    <cellStyle name="RowTitles-Detail 4 5 2 6" xfId="37732"/>
    <cellStyle name="RowTitles-Detail 4 5 2 6 2" xfId="37733"/>
    <cellStyle name="RowTitles-Detail 4 5 2 6 2 2" xfId="37734"/>
    <cellStyle name="RowTitles-Detail 4 5 2 7" xfId="37735"/>
    <cellStyle name="RowTitles-Detail 4 5 2 7 2" xfId="37736"/>
    <cellStyle name="RowTitles-Detail 4 5 2 8" xfId="37737"/>
    <cellStyle name="RowTitles-Detail 4 5 3" xfId="37738"/>
    <cellStyle name="RowTitles-Detail 4 5 3 2" xfId="37739"/>
    <cellStyle name="RowTitles-Detail 4 5 3 2 2" xfId="37740"/>
    <cellStyle name="RowTitles-Detail 4 5 3 2 2 2" xfId="37741"/>
    <cellStyle name="RowTitles-Detail 4 5 3 2 2 2 2" xfId="37742"/>
    <cellStyle name="RowTitles-Detail 4 5 3 2 2 3" xfId="37743"/>
    <cellStyle name="RowTitles-Detail 4 5 3 2 3" xfId="37744"/>
    <cellStyle name="RowTitles-Detail 4 5 3 2 3 2" xfId="37745"/>
    <cellStyle name="RowTitles-Detail 4 5 3 2 3 2 2" xfId="37746"/>
    <cellStyle name="RowTitles-Detail 4 5 3 2 4" xfId="37747"/>
    <cellStyle name="RowTitles-Detail 4 5 3 2 4 2" xfId="37748"/>
    <cellStyle name="RowTitles-Detail 4 5 3 2 5" xfId="37749"/>
    <cellStyle name="RowTitles-Detail 4 5 3 3" xfId="37750"/>
    <cellStyle name="RowTitles-Detail 4 5 3 3 2" xfId="37751"/>
    <cellStyle name="RowTitles-Detail 4 5 3 3 2 2" xfId="37752"/>
    <cellStyle name="RowTitles-Detail 4 5 3 3 2 2 2" xfId="37753"/>
    <cellStyle name="RowTitles-Detail 4 5 3 3 2 3" xfId="37754"/>
    <cellStyle name="RowTitles-Detail 4 5 3 3 3" xfId="37755"/>
    <cellStyle name="RowTitles-Detail 4 5 3 3 3 2" xfId="37756"/>
    <cellStyle name="RowTitles-Detail 4 5 3 3 3 2 2" xfId="37757"/>
    <cellStyle name="RowTitles-Detail 4 5 3 3 4" xfId="37758"/>
    <cellStyle name="RowTitles-Detail 4 5 3 3 4 2" xfId="37759"/>
    <cellStyle name="RowTitles-Detail 4 5 3 3 5" xfId="37760"/>
    <cellStyle name="RowTitles-Detail 4 5 3 4" xfId="37761"/>
    <cellStyle name="RowTitles-Detail 4 5 3 4 2" xfId="37762"/>
    <cellStyle name="RowTitles-Detail 4 5 3 5" xfId="37763"/>
    <cellStyle name="RowTitles-Detail 4 5 3 5 2" xfId="37764"/>
    <cellStyle name="RowTitles-Detail 4 5 3 5 2 2" xfId="37765"/>
    <cellStyle name="RowTitles-Detail 4 5 4" xfId="37766"/>
    <cellStyle name="RowTitles-Detail 4 5 4 2" xfId="37767"/>
    <cellStyle name="RowTitles-Detail 4 5 4 2 2" xfId="37768"/>
    <cellStyle name="RowTitles-Detail 4 5 4 2 2 2" xfId="37769"/>
    <cellStyle name="RowTitles-Detail 4 5 4 2 2 2 2" xfId="37770"/>
    <cellStyle name="RowTitles-Detail 4 5 4 2 2 3" xfId="37771"/>
    <cellStyle name="RowTitles-Detail 4 5 4 2 3" xfId="37772"/>
    <cellStyle name="RowTitles-Detail 4 5 4 2 3 2" xfId="37773"/>
    <cellStyle name="RowTitles-Detail 4 5 4 2 3 2 2" xfId="37774"/>
    <cellStyle name="RowTitles-Detail 4 5 4 2 4" xfId="37775"/>
    <cellStyle name="RowTitles-Detail 4 5 4 2 4 2" xfId="37776"/>
    <cellStyle name="RowTitles-Detail 4 5 4 2 5" xfId="37777"/>
    <cellStyle name="RowTitles-Detail 4 5 4 3" xfId="37778"/>
    <cellStyle name="RowTitles-Detail 4 5 4 3 2" xfId="37779"/>
    <cellStyle name="RowTitles-Detail 4 5 4 3 2 2" xfId="37780"/>
    <cellStyle name="RowTitles-Detail 4 5 4 3 2 2 2" xfId="37781"/>
    <cellStyle name="RowTitles-Detail 4 5 4 3 2 3" xfId="37782"/>
    <cellStyle name="RowTitles-Detail 4 5 4 3 3" xfId="37783"/>
    <cellStyle name="RowTitles-Detail 4 5 4 3 3 2" xfId="37784"/>
    <cellStyle name="RowTitles-Detail 4 5 4 3 3 2 2" xfId="37785"/>
    <cellStyle name="RowTitles-Detail 4 5 4 3 4" xfId="37786"/>
    <cellStyle name="RowTitles-Detail 4 5 4 3 4 2" xfId="37787"/>
    <cellStyle name="RowTitles-Detail 4 5 4 3 5" xfId="37788"/>
    <cellStyle name="RowTitles-Detail 4 5 4 4" xfId="37789"/>
    <cellStyle name="RowTitles-Detail 4 5 4 4 2" xfId="37790"/>
    <cellStyle name="RowTitles-Detail 4 5 4 4 2 2" xfId="37791"/>
    <cellStyle name="RowTitles-Detail 4 5 4 4 3" xfId="37792"/>
    <cellStyle name="RowTitles-Detail 4 5 4 5" xfId="37793"/>
    <cellStyle name="RowTitles-Detail 4 5 4 5 2" xfId="37794"/>
    <cellStyle name="RowTitles-Detail 4 5 4 5 2 2" xfId="37795"/>
    <cellStyle name="RowTitles-Detail 4 5 4 6" xfId="37796"/>
    <cellStyle name="RowTitles-Detail 4 5 4 6 2" xfId="37797"/>
    <cellStyle name="RowTitles-Detail 4 5 4 7" xfId="37798"/>
    <cellStyle name="RowTitles-Detail 4 5 5" xfId="37799"/>
    <cellStyle name="RowTitles-Detail 4 5 5 2" xfId="37800"/>
    <cellStyle name="RowTitles-Detail 4 5 5 2 2" xfId="37801"/>
    <cellStyle name="RowTitles-Detail 4 5 5 2 2 2" xfId="37802"/>
    <cellStyle name="RowTitles-Detail 4 5 5 2 2 2 2" xfId="37803"/>
    <cellStyle name="RowTitles-Detail 4 5 5 2 2 3" xfId="37804"/>
    <cellStyle name="RowTitles-Detail 4 5 5 2 3" xfId="37805"/>
    <cellStyle name="RowTitles-Detail 4 5 5 2 3 2" xfId="37806"/>
    <cellStyle name="RowTitles-Detail 4 5 5 2 3 2 2" xfId="37807"/>
    <cellStyle name="RowTitles-Detail 4 5 5 2 4" xfId="37808"/>
    <cellStyle name="RowTitles-Detail 4 5 5 2 4 2" xfId="37809"/>
    <cellStyle name="RowTitles-Detail 4 5 5 2 5" xfId="37810"/>
    <cellStyle name="RowTitles-Detail 4 5 5 3" xfId="37811"/>
    <cellStyle name="RowTitles-Detail 4 5 5 3 2" xfId="37812"/>
    <cellStyle name="RowTitles-Detail 4 5 5 3 2 2" xfId="37813"/>
    <cellStyle name="RowTitles-Detail 4 5 5 3 2 2 2" xfId="37814"/>
    <cellStyle name="RowTitles-Detail 4 5 5 3 2 3" xfId="37815"/>
    <cellStyle name="RowTitles-Detail 4 5 5 3 3" xfId="37816"/>
    <cellStyle name="RowTitles-Detail 4 5 5 3 3 2" xfId="37817"/>
    <cellStyle name="RowTitles-Detail 4 5 5 3 3 2 2" xfId="37818"/>
    <cellStyle name="RowTitles-Detail 4 5 5 3 4" xfId="37819"/>
    <cellStyle name="RowTitles-Detail 4 5 5 3 4 2" xfId="37820"/>
    <cellStyle name="RowTitles-Detail 4 5 5 3 5" xfId="37821"/>
    <cellStyle name="RowTitles-Detail 4 5 5 4" xfId="37822"/>
    <cellStyle name="RowTitles-Detail 4 5 5 4 2" xfId="37823"/>
    <cellStyle name="RowTitles-Detail 4 5 5 4 2 2" xfId="37824"/>
    <cellStyle name="RowTitles-Detail 4 5 5 4 3" xfId="37825"/>
    <cellStyle name="RowTitles-Detail 4 5 5 5" xfId="37826"/>
    <cellStyle name="RowTitles-Detail 4 5 5 5 2" xfId="37827"/>
    <cellStyle name="RowTitles-Detail 4 5 5 5 2 2" xfId="37828"/>
    <cellStyle name="RowTitles-Detail 4 5 5 6" xfId="37829"/>
    <cellStyle name="RowTitles-Detail 4 5 5 6 2" xfId="37830"/>
    <cellStyle name="RowTitles-Detail 4 5 5 7" xfId="37831"/>
    <cellStyle name="RowTitles-Detail 4 5 6" xfId="37832"/>
    <cellStyle name="RowTitles-Detail 4 5 6 2" xfId="37833"/>
    <cellStyle name="RowTitles-Detail 4 5 6 2 2" xfId="37834"/>
    <cellStyle name="RowTitles-Detail 4 5 6 2 2 2" xfId="37835"/>
    <cellStyle name="RowTitles-Detail 4 5 6 2 2 2 2" xfId="37836"/>
    <cellStyle name="RowTitles-Detail 4 5 6 2 2 3" xfId="37837"/>
    <cellStyle name="RowTitles-Detail 4 5 6 2 3" xfId="37838"/>
    <cellStyle name="RowTitles-Detail 4 5 6 2 3 2" xfId="37839"/>
    <cellStyle name="RowTitles-Detail 4 5 6 2 3 2 2" xfId="37840"/>
    <cellStyle name="RowTitles-Detail 4 5 6 2 4" xfId="37841"/>
    <cellStyle name="RowTitles-Detail 4 5 6 2 4 2" xfId="37842"/>
    <cellStyle name="RowTitles-Detail 4 5 6 2 5" xfId="37843"/>
    <cellStyle name="RowTitles-Detail 4 5 6 3" xfId="37844"/>
    <cellStyle name="RowTitles-Detail 4 5 6 3 2" xfId="37845"/>
    <cellStyle name="RowTitles-Detail 4 5 6 3 2 2" xfId="37846"/>
    <cellStyle name="RowTitles-Detail 4 5 6 3 2 2 2" xfId="37847"/>
    <cellStyle name="RowTitles-Detail 4 5 6 3 2 3" xfId="37848"/>
    <cellStyle name="RowTitles-Detail 4 5 6 3 3" xfId="37849"/>
    <cellStyle name="RowTitles-Detail 4 5 6 3 3 2" xfId="37850"/>
    <cellStyle name="RowTitles-Detail 4 5 6 3 3 2 2" xfId="37851"/>
    <cellStyle name="RowTitles-Detail 4 5 6 3 4" xfId="37852"/>
    <cellStyle name="RowTitles-Detail 4 5 6 3 4 2" xfId="37853"/>
    <cellStyle name="RowTitles-Detail 4 5 6 3 5" xfId="37854"/>
    <cellStyle name="RowTitles-Detail 4 5 6 4" xfId="37855"/>
    <cellStyle name="RowTitles-Detail 4 5 6 4 2" xfId="37856"/>
    <cellStyle name="RowTitles-Detail 4 5 6 4 2 2" xfId="37857"/>
    <cellStyle name="RowTitles-Detail 4 5 6 4 3" xfId="37858"/>
    <cellStyle name="RowTitles-Detail 4 5 6 5" xfId="37859"/>
    <cellStyle name="RowTitles-Detail 4 5 6 5 2" xfId="37860"/>
    <cellStyle name="RowTitles-Detail 4 5 6 5 2 2" xfId="37861"/>
    <cellStyle name="RowTitles-Detail 4 5 6 6" xfId="37862"/>
    <cellStyle name="RowTitles-Detail 4 5 6 6 2" xfId="37863"/>
    <cellStyle name="RowTitles-Detail 4 5 6 7" xfId="37864"/>
    <cellStyle name="RowTitles-Detail 4 5 7" xfId="37865"/>
    <cellStyle name="RowTitles-Detail 4 5 7 2" xfId="37866"/>
    <cellStyle name="RowTitles-Detail 4 5 7 2 2" xfId="37867"/>
    <cellStyle name="RowTitles-Detail 4 5 7 2 2 2" xfId="37868"/>
    <cellStyle name="RowTitles-Detail 4 5 7 2 3" xfId="37869"/>
    <cellStyle name="RowTitles-Detail 4 5 7 3" xfId="37870"/>
    <cellStyle name="RowTitles-Detail 4 5 7 3 2" xfId="37871"/>
    <cellStyle name="RowTitles-Detail 4 5 7 3 2 2" xfId="37872"/>
    <cellStyle name="RowTitles-Detail 4 5 7 4" xfId="37873"/>
    <cellStyle name="RowTitles-Detail 4 5 7 4 2" xfId="37874"/>
    <cellStyle name="RowTitles-Detail 4 5 7 5" xfId="37875"/>
    <cellStyle name="RowTitles-Detail 4 5 8" xfId="37876"/>
    <cellStyle name="RowTitles-Detail 4 5 8 2" xfId="37877"/>
    <cellStyle name="RowTitles-Detail 4 5 8 2 2" xfId="37878"/>
    <cellStyle name="RowTitles-Detail 4 5 8 2 2 2" xfId="37879"/>
    <cellStyle name="RowTitles-Detail 4 5 8 2 3" xfId="37880"/>
    <cellStyle name="RowTitles-Detail 4 5 8 3" xfId="37881"/>
    <cellStyle name="RowTitles-Detail 4 5 8 3 2" xfId="37882"/>
    <cellStyle name="RowTitles-Detail 4 5 8 3 2 2" xfId="37883"/>
    <cellStyle name="RowTitles-Detail 4 5 8 4" xfId="37884"/>
    <cellStyle name="RowTitles-Detail 4 5 8 4 2" xfId="37885"/>
    <cellStyle name="RowTitles-Detail 4 5 8 5" xfId="37886"/>
    <cellStyle name="RowTitles-Detail 4 5 9" xfId="37887"/>
    <cellStyle name="RowTitles-Detail 4 5 9 2" xfId="37888"/>
    <cellStyle name="RowTitles-Detail 4 5 9 2 2" xfId="37889"/>
    <cellStyle name="RowTitles-Detail 4 5_STUD aligned by INSTIT" xfId="37890"/>
    <cellStyle name="RowTitles-Detail 4 6" xfId="37891"/>
    <cellStyle name="RowTitles-Detail 4 6 2" xfId="37892"/>
    <cellStyle name="RowTitles-Detail 4 6 2 2" xfId="37893"/>
    <cellStyle name="RowTitles-Detail 4 6 2 2 2" xfId="37894"/>
    <cellStyle name="RowTitles-Detail 4 6 2 2 2 2" xfId="37895"/>
    <cellStyle name="RowTitles-Detail 4 6 2 2 2 2 2" xfId="37896"/>
    <cellStyle name="RowTitles-Detail 4 6 2 2 2 3" xfId="37897"/>
    <cellStyle name="RowTitles-Detail 4 6 2 2 3" xfId="37898"/>
    <cellStyle name="RowTitles-Detail 4 6 2 2 3 2" xfId="37899"/>
    <cellStyle name="RowTitles-Detail 4 6 2 2 3 2 2" xfId="37900"/>
    <cellStyle name="RowTitles-Detail 4 6 2 2 4" xfId="37901"/>
    <cellStyle name="RowTitles-Detail 4 6 2 2 4 2" xfId="37902"/>
    <cellStyle name="RowTitles-Detail 4 6 2 2 5" xfId="37903"/>
    <cellStyle name="RowTitles-Detail 4 6 2 3" xfId="37904"/>
    <cellStyle name="RowTitles-Detail 4 6 2 3 2" xfId="37905"/>
    <cellStyle name="RowTitles-Detail 4 6 2 3 2 2" xfId="37906"/>
    <cellStyle name="RowTitles-Detail 4 6 2 3 2 2 2" xfId="37907"/>
    <cellStyle name="RowTitles-Detail 4 6 2 3 2 3" xfId="37908"/>
    <cellStyle name="RowTitles-Detail 4 6 2 3 3" xfId="37909"/>
    <cellStyle name="RowTitles-Detail 4 6 2 3 3 2" xfId="37910"/>
    <cellStyle name="RowTitles-Detail 4 6 2 3 3 2 2" xfId="37911"/>
    <cellStyle name="RowTitles-Detail 4 6 2 3 4" xfId="37912"/>
    <cellStyle name="RowTitles-Detail 4 6 2 3 4 2" xfId="37913"/>
    <cellStyle name="RowTitles-Detail 4 6 2 3 5" xfId="37914"/>
    <cellStyle name="RowTitles-Detail 4 6 2 4" xfId="37915"/>
    <cellStyle name="RowTitles-Detail 4 6 2 4 2" xfId="37916"/>
    <cellStyle name="RowTitles-Detail 4 6 2 5" xfId="37917"/>
    <cellStyle name="RowTitles-Detail 4 6 2 5 2" xfId="37918"/>
    <cellStyle name="RowTitles-Detail 4 6 2 5 2 2" xfId="37919"/>
    <cellStyle name="RowTitles-Detail 4 6 2 5 3" xfId="37920"/>
    <cellStyle name="RowTitles-Detail 4 6 2 6" xfId="37921"/>
    <cellStyle name="RowTitles-Detail 4 6 2 6 2" xfId="37922"/>
    <cellStyle name="RowTitles-Detail 4 6 2 6 2 2" xfId="37923"/>
    <cellStyle name="RowTitles-Detail 4 6 3" xfId="37924"/>
    <cellStyle name="RowTitles-Detail 4 6 3 2" xfId="37925"/>
    <cellStyle name="RowTitles-Detail 4 6 3 2 2" xfId="37926"/>
    <cellStyle name="RowTitles-Detail 4 6 3 2 2 2" xfId="37927"/>
    <cellStyle name="RowTitles-Detail 4 6 3 2 2 2 2" xfId="37928"/>
    <cellStyle name="RowTitles-Detail 4 6 3 2 2 3" xfId="37929"/>
    <cellStyle name="RowTitles-Detail 4 6 3 2 3" xfId="37930"/>
    <cellStyle name="RowTitles-Detail 4 6 3 2 3 2" xfId="37931"/>
    <cellStyle name="RowTitles-Detail 4 6 3 2 3 2 2" xfId="37932"/>
    <cellStyle name="RowTitles-Detail 4 6 3 2 4" xfId="37933"/>
    <cellStyle name="RowTitles-Detail 4 6 3 2 4 2" xfId="37934"/>
    <cellStyle name="RowTitles-Detail 4 6 3 2 5" xfId="37935"/>
    <cellStyle name="RowTitles-Detail 4 6 3 3" xfId="37936"/>
    <cellStyle name="RowTitles-Detail 4 6 3 3 2" xfId="37937"/>
    <cellStyle name="RowTitles-Detail 4 6 3 3 2 2" xfId="37938"/>
    <cellStyle name="RowTitles-Detail 4 6 3 3 2 2 2" xfId="37939"/>
    <cellStyle name="RowTitles-Detail 4 6 3 3 2 3" xfId="37940"/>
    <cellStyle name="RowTitles-Detail 4 6 3 3 3" xfId="37941"/>
    <cellStyle name="RowTitles-Detail 4 6 3 3 3 2" xfId="37942"/>
    <cellStyle name="RowTitles-Detail 4 6 3 3 3 2 2" xfId="37943"/>
    <cellStyle name="RowTitles-Detail 4 6 3 3 4" xfId="37944"/>
    <cellStyle name="RowTitles-Detail 4 6 3 3 4 2" xfId="37945"/>
    <cellStyle name="RowTitles-Detail 4 6 3 3 5" xfId="37946"/>
    <cellStyle name="RowTitles-Detail 4 6 3 4" xfId="37947"/>
    <cellStyle name="RowTitles-Detail 4 6 3 4 2" xfId="37948"/>
    <cellStyle name="RowTitles-Detail 4 6 3 5" xfId="37949"/>
    <cellStyle name="RowTitles-Detail 4 6 3 5 2" xfId="37950"/>
    <cellStyle name="RowTitles-Detail 4 6 3 5 2 2" xfId="37951"/>
    <cellStyle name="RowTitles-Detail 4 6 3 6" xfId="37952"/>
    <cellStyle name="RowTitles-Detail 4 6 3 6 2" xfId="37953"/>
    <cellStyle name="RowTitles-Detail 4 6 3 7" xfId="37954"/>
    <cellStyle name="RowTitles-Detail 4 6 4" xfId="37955"/>
    <cellStyle name="RowTitles-Detail 4 6 4 2" xfId="37956"/>
    <cellStyle name="RowTitles-Detail 4 6 4 2 2" xfId="37957"/>
    <cellStyle name="RowTitles-Detail 4 6 4 2 2 2" xfId="37958"/>
    <cellStyle name="RowTitles-Detail 4 6 4 2 2 2 2" xfId="37959"/>
    <cellStyle name="RowTitles-Detail 4 6 4 2 2 3" xfId="37960"/>
    <cellStyle name="RowTitles-Detail 4 6 4 2 3" xfId="37961"/>
    <cellStyle name="RowTitles-Detail 4 6 4 2 3 2" xfId="37962"/>
    <cellStyle name="RowTitles-Detail 4 6 4 2 3 2 2" xfId="37963"/>
    <cellStyle name="RowTitles-Detail 4 6 4 2 4" xfId="37964"/>
    <cellStyle name="RowTitles-Detail 4 6 4 2 4 2" xfId="37965"/>
    <cellStyle name="RowTitles-Detail 4 6 4 2 5" xfId="37966"/>
    <cellStyle name="RowTitles-Detail 4 6 4 3" xfId="37967"/>
    <cellStyle name="RowTitles-Detail 4 6 4 3 2" xfId="37968"/>
    <cellStyle name="RowTitles-Detail 4 6 4 3 2 2" xfId="37969"/>
    <cellStyle name="RowTitles-Detail 4 6 4 3 2 2 2" xfId="37970"/>
    <cellStyle name="RowTitles-Detail 4 6 4 3 2 3" xfId="37971"/>
    <cellStyle name="RowTitles-Detail 4 6 4 3 3" xfId="37972"/>
    <cellStyle name="RowTitles-Detail 4 6 4 3 3 2" xfId="37973"/>
    <cellStyle name="RowTitles-Detail 4 6 4 3 3 2 2" xfId="37974"/>
    <cellStyle name="RowTitles-Detail 4 6 4 3 4" xfId="37975"/>
    <cellStyle name="RowTitles-Detail 4 6 4 3 4 2" xfId="37976"/>
    <cellStyle name="RowTitles-Detail 4 6 4 3 5" xfId="37977"/>
    <cellStyle name="RowTitles-Detail 4 6 4 4" xfId="37978"/>
    <cellStyle name="RowTitles-Detail 4 6 4 4 2" xfId="37979"/>
    <cellStyle name="RowTitles-Detail 4 6 4 5" xfId="37980"/>
    <cellStyle name="RowTitles-Detail 4 6 4 5 2" xfId="37981"/>
    <cellStyle name="RowTitles-Detail 4 6 4 5 2 2" xfId="37982"/>
    <cellStyle name="RowTitles-Detail 4 6 4 5 3" xfId="37983"/>
    <cellStyle name="RowTitles-Detail 4 6 4 6" xfId="37984"/>
    <cellStyle name="RowTitles-Detail 4 6 4 6 2" xfId="37985"/>
    <cellStyle name="RowTitles-Detail 4 6 4 6 2 2" xfId="37986"/>
    <cellStyle name="RowTitles-Detail 4 6 4 7" xfId="37987"/>
    <cellStyle name="RowTitles-Detail 4 6 4 7 2" xfId="37988"/>
    <cellStyle name="RowTitles-Detail 4 6 4 8" xfId="37989"/>
    <cellStyle name="RowTitles-Detail 4 6 5" xfId="37990"/>
    <cellStyle name="RowTitles-Detail 4 6 5 2" xfId="37991"/>
    <cellStyle name="RowTitles-Detail 4 6 5 2 2" xfId="37992"/>
    <cellStyle name="RowTitles-Detail 4 6 5 2 2 2" xfId="37993"/>
    <cellStyle name="RowTitles-Detail 4 6 5 2 2 2 2" xfId="37994"/>
    <cellStyle name="RowTitles-Detail 4 6 5 2 2 3" xfId="37995"/>
    <cellStyle name="RowTitles-Detail 4 6 5 2 3" xfId="37996"/>
    <cellStyle name="RowTitles-Detail 4 6 5 2 3 2" xfId="37997"/>
    <cellStyle name="RowTitles-Detail 4 6 5 2 3 2 2" xfId="37998"/>
    <cellStyle name="RowTitles-Detail 4 6 5 2 4" xfId="37999"/>
    <cellStyle name="RowTitles-Detail 4 6 5 2 4 2" xfId="38000"/>
    <cellStyle name="RowTitles-Detail 4 6 5 2 5" xfId="38001"/>
    <cellStyle name="RowTitles-Detail 4 6 5 3" xfId="38002"/>
    <cellStyle name="RowTitles-Detail 4 6 5 3 2" xfId="38003"/>
    <cellStyle name="RowTitles-Detail 4 6 5 3 2 2" xfId="38004"/>
    <cellStyle name="RowTitles-Detail 4 6 5 3 2 2 2" xfId="38005"/>
    <cellStyle name="RowTitles-Detail 4 6 5 3 2 3" xfId="38006"/>
    <cellStyle name="RowTitles-Detail 4 6 5 3 3" xfId="38007"/>
    <cellStyle name="RowTitles-Detail 4 6 5 3 3 2" xfId="38008"/>
    <cellStyle name="RowTitles-Detail 4 6 5 3 3 2 2" xfId="38009"/>
    <cellStyle name="RowTitles-Detail 4 6 5 3 4" xfId="38010"/>
    <cellStyle name="RowTitles-Detail 4 6 5 3 4 2" xfId="38011"/>
    <cellStyle name="RowTitles-Detail 4 6 5 3 5" xfId="38012"/>
    <cellStyle name="RowTitles-Detail 4 6 5 4" xfId="38013"/>
    <cellStyle name="RowTitles-Detail 4 6 5 4 2" xfId="38014"/>
    <cellStyle name="RowTitles-Detail 4 6 5 4 2 2" xfId="38015"/>
    <cellStyle name="RowTitles-Detail 4 6 5 4 3" xfId="38016"/>
    <cellStyle name="RowTitles-Detail 4 6 5 5" xfId="38017"/>
    <cellStyle name="RowTitles-Detail 4 6 5 5 2" xfId="38018"/>
    <cellStyle name="RowTitles-Detail 4 6 5 5 2 2" xfId="38019"/>
    <cellStyle name="RowTitles-Detail 4 6 5 6" xfId="38020"/>
    <cellStyle name="RowTitles-Detail 4 6 5 6 2" xfId="38021"/>
    <cellStyle name="RowTitles-Detail 4 6 5 7" xfId="38022"/>
    <cellStyle name="RowTitles-Detail 4 6 6" xfId="38023"/>
    <cellStyle name="RowTitles-Detail 4 6 6 2" xfId="38024"/>
    <cellStyle name="RowTitles-Detail 4 6 6 2 2" xfId="38025"/>
    <cellStyle name="RowTitles-Detail 4 6 6 2 2 2" xfId="38026"/>
    <cellStyle name="RowTitles-Detail 4 6 6 2 2 2 2" xfId="38027"/>
    <cellStyle name="RowTitles-Detail 4 6 6 2 2 3" xfId="38028"/>
    <cellStyle name="RowTitles-Detail 4 6 6 2 3" xfId="38029"/>
    <cellStyle name="RowTitles-Detail 4 6 6 2 3 2" xfId="38030"/>
    <cellStyle name="RowTitles-Detail 4 6 6 2 3 2 2" xfId="38031"/>
    <cellStyle name="RowTitles-Detail 4 6 6 2 4" xfId="38032"/>
    <cellStyle name="RowTitles-Detail 4 6 6 2 4 2" xfId="38033"/>
    <cellStyle name="RowTitles-Detail 4 6 6 2 5" xfId="38034"/>
    <cellStyle name="RowTitles-Detail 4 6 6 3" xfId="38035"/>
    <cellStyle name="RowTitles-Detail 4 6 6 3 2" xfId="38036"/>
    <cellStyle name="RowTitles-Detail 4 6 6 3 2 2" xfId="38037"/>
    <cellStyle name="RowTitles-Detail 4 6 6 3 2 2 2" xfId="38038"/>
    <cellStyle name="RowTitles-Detail 4 6 6 3 2 3" xfId="38039"/>
    <cellStyle name="RowTitles-Detail 4 6 6 3 3" xfId="38040"/>
    <cellStyle name="RowTitles-Detail 4 6 6 3 3 2" xfId="38041"/>
    <cellStyle name="RowTitles-Detail 4 6 6 3 3 2 2" xfId="38042"/>
    <cellStyle name="RowTitles-Detail 4 6 6 3 4" xfId="38043"/>
    <cellStyle name="RowTitles-Detail 4 6 6 3 4 2" xfId="38044"/>
    <cellStyle name="RowTitles-Detail 4 6 6 3 5" xfId="38045"/>
    <cellStyle name="RowTitles-Detail 4 6 6 4" xfId="38046"/>
    <cellStyle name="RowTitles-Detail 4 6 6 4 2" xfId="38047"/>
    <cellStyle name="RowTitles-Detail 4 6 6 4 2 2" xfId="38048"/>
    <cellStyle name="RowTitles-Detail 4 6 6 4 3" xfId="38049"/>
    <cellStyle name="RowTitles-Detail 4 6 6 5" xfId="38050"/>
    <cellStyle name="RowTitles-Detail 4 6 6 5 2" xfId="38051"/>
    <cellStyle name="RowTitles-Detail 4 6 6 5 2 2" xfId="38052"/>
    <cellStyle name="RowTitles-Detail 4 6 6 6" xfId="38053"/>
    <cellStyle name="RowTitles-Detail 4 6 6 6 2" xfId="38054"/>
    <cellStyle name="RowTitles-Detail 4 6 6 7" xfId="38055"/>
    <cellStyle name="RowTitles-Detail 4 6 7" xfId="38056"/>
    <cellStyle name="RowTitles-Detail 4 6 7 2" xfId="38057"/>
    <cellStyle name="RowTitles-Detail 4 6 7 2 2" xfId="38058"/>
    <cellStyle name="RowTitles-Detail 4 6 7 2 2 2" xfId="38059"/>
    <cellStyle name="RowTitles-Detail 4 6 7 2 3" xfId="38060"/>
    <cellStyle name="RowTitles-Detail 4 6 7 3" xfId="38061"/>
    <cellStyle name="RowTitles-Detail 4 6 7 3 2" xfId="38062"/>
    <cellStyle name="RowTitles-Detail 4 6 7 3 2 2" xfId="38063"/>
    <cellStyle name="RowTitles-Detail 4 6 7 4" xfId="38064"/>
    <cellStyle name="RowTitles-Detail 4 6 7 4 2" xfId="38065"/>
    <cellStyle name="RowTitles-Detail 4 6 7 5" xfId="38066"/>
    <cellStyle name="RowTitles-Detail 4 6 8" xfId="38067"/>
    <cellStyle name="RowTitles-Detail 4 6 8 2" xfId="38068"/>
    <cellStyle name="RowTitles-Detail 4 6 9" xfId="38069"/>
    <cellStyle name="RowTitles-Detail 4 6 9 2" xfId="38070"/>
    <cellStyle name="RowTitles-Detail 4 6 9 2 2" xfId="38071"/>
    <cellStyle name="RowTitles-Detail 4 6_STUD aligned by INSTIT" xfId="38072"/>
    <cellStyle name="RowTitles-Detail 4 7" xfId="38073"/>
    <cellStyle name="RowTitles-Detail 4 7 2" xfId="38074"/>
    <cellStyle name="RowTitles-Detail 4 7 2 2" xfId="38075"/>
    <cellStyle name="RowTitles-Detail 4 7 2 2 2" xfId="38076"/>
    <cellStyle name="RowTitles-Detail 4 7 2 2 2 2" xfId="38077"/>
    <cellStyle name="RowTitles-Detail 4 7 2 2 3" xfId="38078"/>
    <cellStyle name="RowTitles-Detail 4 7 2 3" xfId="38079"/>
    <cellStyle name="RowTitles-Detail 4 7 2 3 2" xfId="38080"/>
    <cellStyle name="RowTitles-Detail 4 7 2 3 2 2" xfId="38081"/>
    <cellStyle name="RowTitles-Detail 4 7 2 4" xfId="38082"/>
    <cellStyle name="RowTitles-Detail 4 7 2 4 2" xfId="38083"/>
    <cellStyle name="RowTitles-Detail 4 7 2 5" xfId="38084"/>
    <cellStyle name="RowTitles-Detail 4 7 3" xfId="38085"/>
    <cellStyle name="RowTitles-Detail 4 7 3 2" xfId="38086"/>
    <cellStyle name="RowTitles-Detail 4 7 3 2 2" xfId="38087"/>
    <cellStyle name="RowTitles-Detail 4 7 3 2 2 2" xfId="38088"/>
    <cellStyle name="RowTitles-Detail 4 7 3 2 3" xfId="38089"/>
    <cellStyle name="RowTitles-Detail 4 7 3 3" xfId="38090"/>
    <cellStyle name="RowTitles-Detail 4 7 3 3 2" xfId="38091"/>
    <cellStyle name="RowTitles-Detail 4 7 3 3 2 2" xfId="38092"/>
    <cellStyle name="RowTitles-Detail 4 7 3 4" xfId="38093"/>
    <cellStyle name="RowTitles-Detail 4 7 3 4 2" xfId="38094"/>
    <cellStyle name="RowTitles-Detail 4 7 3 5" xfId="38095"/>
    <cellStyle name="RowTitles-Detail 4 7 4" xfId="38096"/>
    <cellStyle name="RowTitles-Detail 4 7 4 2" xfId="38097"/>
    <cellStyle name="RowTitles-Detail 4 7 5" xfId="38098"/>
    <cellStyle name="RowTitles-Detail 4 7 5 2" xfId="38099"/>
    <cellStyle name="RowTitles-Detail 4 7 5 2 2" xfId="38100"/>
    <cellStyle name="RowTitles-Detail 4 7 5 3" xfId="38101"/>
    <cellStyle name="RowTitles-Detail 4 7 6" xfId="38102"/>
    <cellStyle name="RowTitles-Detail 4 7 6 2" xfId="38103"/>
    <cellStyle name="RowTitles-Detail 4 7 6 2 2" xfId="38104"/>
    <cellStyle name="RowTitles-Detail 4 8" xfId="38105"/>
    <cellStyle name="RowTitles-Detail 4 8 2" xfId="38106"/>
    <cellStyle name="RowTitles-Detail 4 8 2 2" xfId="38107"/>
    <cellStyle name="RowTitles-Detail 4 8 2 2 2" xfId="38108"/>
    <cellStyle name="RowTitles-Detail 4 8 2 2 2 2" xfId="38109"/>
    <cellStyle name="RowTitles-Detail 4 8 2 2 3" xfId="38110"/>
    <cellStyle name="RowTitles-Detail 4 8 2 3" xfId="38111"/>
    <cellStyle name="RowTitles-Detail 4 8 2 3 2" xfId="38112"/>
    <cellStyle name="RowTitles-Detail 4 8 2 3 2 2" xfId="38113"/>
    <cellStyle name="RowTitles-Detail 4 8 2 4" xfId="38114"/>
    <cellStyle name="RowTitles-Detail 4 8 2 4 2" xfId="38115"/>
    <cellStyle name="RowTitles-Detail 4 8 2 5" xfId="38116"/>
    <cellStyle name="RowTitles-Detail 4 8 3" xfId="38117"/>
    <cellStyle name="RowTitles-Detail 4 8 3 2" xfId="38118"/>
    <cellStyle name="RowTitles-Detail 4 8 3 2 2" xfId="38119"/>
    <cellStyle name="RowTitles-Detail 4 8 3 2 2 2" xfId="38120"/>
    <cellStyle name="RowTitles-Detail 4 8 3 2 3" xfId="38121"/>
    <cellStyle name="RowTitles-Detail 4 8 3 3" xfId="38122"/>
    <cellStyle name="RowTitles-Detail 4 8 3 3 2" xfId="38123"/>
    <cellStyle name="RowTitles-Detail 4 8 3 3 2 2" xfId="38124"/>
    <cellStyle name="RowTitles-Detail 4 8 3 4" xfId="38125"/>
    <cellStyle name="RowTitles-Detail 4 8 3 4 2" xfId="38126"/>
    <cellStyle name="RowTitles-Detail 4 8 3 5" xfId="38127"/>
    <cellStyle name="RowTitles-Detail 4 8 4" xfId="38128"/>
    <cellStyle name="RowTitles-Detail 4 8 4 2" xfId="38129"/>
    <cellStyle name="RowTitles-Detail 4 8 5" xfId="38130"/>
    <cellStyle name="RowTitles-Detail 4 8 5 2" xfId="38131"/>
    <cellStyle name="RowTitles-Detail 4 8 5 2 2" xfId="38132"/>
    <cellStyle name="RowTitles-Detail 4 8 6" xfId="38133"/>
    <cellStyle name="RowTitles-Detail 4 8 6 2" xfId="38134"/>
    <cellStyle name="RowTitles-Detail 4 8 7" xfId="38135"/>
    <cellStyle name="RowTitles-Detail 4 9" xfId="38136"/>
    <cellStyle name="RowTitles-Detail 4 9 2" xfId="38137"/>
    <cellStyle name="RowTitles-Detail 4 9 2 2" xfId="38138"/>
    <cellStyle name="RowTitles-Detail 4 9 2 2 2" xfId="38139"/>
    <cellStyle name="RowTitles-Detail 4 9 2 2 2 2" xfId="38140"/>
    <cellStyle name="RowTitles-Detail 4 9 2 2 3" xfId="38141"/>
    <cellStyle name="RowTitles-Detail 4 9 2 3" xfId="38142"/>
    <cellStyle name="RowTitles-Detail 4 9 2 3 2" xfId="38143"/>
    <cellStyle name="RowTitles-Detail 4 9 2 3 2 2" xfId="38144"/>
    <cellStyle name="RowTitles-Detail 4 9 2 4" xfId="38145"/>
    <cellStyle name="RowTitles-Detail 4 9 2 4 2" xfId="38146"/>
    <cellStyle name="RowTitles-Detail 4 9 2 5" xfId="38147"/>
    <cellStyle name="RowTitles-Detail 4 9 3" xfId="38148"/>
    <cellStyle name="RowTitles-Detail 4 9 3 2" xfId="38149"/>
    <cellStyle name="RowTitles-Detail 4 9 3 2 2" xfId="38150"/>
    <cellStyle name="RowTitles-Detail 4 9 3 2 2 2" xfId="38151"/>
    <cellStyle name="RowTitles-Detail 4 9 3 2 3" xfId="38152"/>
    <cellStyle name="RowTitles-Detail 4 9 3 3" xfId="38153"/>
    <cellStyle name="RowTitles-Detail 4 9 3 3 2" xfId="38154"/>
    <cellStyle name="RowTitles-Detail 4 9 3 3 2 2" xfId="38155"/>
    <cellStyle name="RowTitles-Detail 4 9 3 4" xfId="38156"/>
    <cellStyle name="RowTitles-Detail 4 9 3 4 2" xfId="38157"/>
    <cellStyle name="RowTitles-Detail 4 9 3 5" xfId="38158"/>
    <cellStyle name="RowTitles-Detail 4 9 4" xfId="38159"/>
    <cellStyle name="RowTitles-Detail 4 9 4 2" xfId="38160"/>
    <cellStyle name="RowTitles-Detail 4 9 5" xfId="38161"/>
    <cellStyle name="RowTitles-Detail 4 9 5 2" xfId="38162"/>
    <cellStyle name="RowTitles-Detail 4 9 5 2 2" xfId="38163"/>
    <cellStyle name="RowTitles-Detail 4 9 5 3" xfId="38164"/>
    <cellStyle name="RowTitles-Detail 4 9 6" xfId="38165"/>
    <cellStyle name="RowTitles-Detail 4 9 6 2" xfId="38166"/>
    <cellStyle name="RowTitles-Detail 4 9 6 2 2" xfId="38167"/>
    <cellStyle name="RowTitles-Detail 4 9 7" xfId="38168"/>
    <cellStyle name="RowTitles-Detail 4 9 7 2" xfId="38169"/>
    <cellStyle name="RowTitles-Detail 4 9 8" xfId="38170"/>
    <cellStyle name="RowTitles-Detail 4_STUD aligned by INSTIT" xfId="38171"/>
    <cellStyle name="RowTitles-Detail 5" xfId="70"/>
    <cellStyle name="RowTitles-Detail 5 10" xfId="38172"/>
    <cellStyle name="RowTitles-Detail 5 2" xfId="38173"/>
    <cellStyle name="RowTitles-Detail 5 2 2" xfId="38174"/>
    <cellStyle name="RowTitles-Detail 5 2 2 2" xfId="38175"/>
    <cellStyle name="RowTitles-Detail 5 2 2 2 2" xfId="38176"/>
    <cellStyle name="RowTitles-Detail 5 2 2 2 2 2" xfId="38177"/>
    <cellStyle name="RowTitles-Detail 5 2 2 2 3" xfId="38178"/>
    <cellStyle name="RowTitles-Detail 5 2 2 3" xfId="38179"/>
    <cellStyle name="RowTitles-Detail 5 2 2 3 2" xfId="38180"/>
    <cellStyle name="RowTitles-Detail 5 2 2 3 2 2" xfId="38181"/>
    <cellStyle name="RowTitles-Detail 5 2 2 4" xfId="38182"/>
    <cellStyle name="RowTitles-Detail 5 2 2 4 2" xfId="38183"/>
    <cellStyle name="RowTitles-Detail 5 2 2 5" xfId="38184"/>
    <cellStyle name="RowTitles-Detail 5 2 3" xfId="38185"/>
    <cellStyle name="RowTitles-Detail 5 2 3 2" xfId="38186"/>
    <cellStyle name="RowTitles-Detail 5 2 3 2 2" xfId="38187"/>
    <cellStyle name="RowTitles-Detail 5 2 3 2 2 2" xfId="38188"/>
    <cellStyle name="RowTitles-Detail 5 2 3 2 3" xfId="38189"/>
    <cellStyle name="RowTitles-Detail 5 2 3 3" xfId="38190"/>
    <cellStyle name="RowTitles-Detail 5 2 3 3 2" xfId="38191"/>
    <cellStyle name="RowTitles-Detail 5 2 3 3 2 2" xfId="38192"/>
    <cellStyle name="RowTitles-Detail 5 2 3 4" xfId="38193"/>
    <cellStyle name="RowTitles-Detail 5 2 3 4 2" xfId="38194"/>
    <cellStyle name="RowTitles-Detail 5 2 3 5" xfId="38195"/>
    <cellStyle name="RowTitles-Detail 5 2 4" xfId="38196"/>
    <cellStyle name="RowTitles-Detail 5 2 4 2" xfId="38197"/>
    <cellStyle name="RowTitles-Detail 5 2 5" xfId="38198"/>
    <cellStyle name="RowTitles-Detail 5 2 5 2" xfId="38199"/>
    <cellStyle name="RowTitles-Detail 5 2 5 2 2" xfId="38200"/>
    <cellStyle name="RowTitles-Detail 5 3" xfId="38201"/>
    <cellStyle name="RowTitles-Detail 5 3 2" xfId="38202"/>
    <cellStyle name="RowTitles-Detail 5 3 2 2" xfId="38203"/>
    <cellStyle name="RowTitles-Detail 5 3 2 2 2" xfId="38204"/>
    <cellStyle name="RowTitles-Detail 5 3 2 2 2 2" xfId="38205"/>
    <cellStyle name="RowTitles-Detail 5 3 2 2 3" xfId="38206"/>
    <cellStyle name="RowTitles-Detail 5 3 2 3" xfId="38207"/>
    <cellStyle name="RowTitles-Detail 5 3 2 3 2" xfId="38208"/>
    <cellStyle name="RowTitles-Detail 5 3 2 3 2 2" xfId="38209"/>
    <cellStyle name="RowTitles-Detail 5 3 2 4" xfId="38210"/>
    <cellStyle name="RowTitles-Detail 5 3 2 4 2" xfId="38211"/>
    <cellStyle name="RowTitles-Detail 5 3 2 5" xfId="38212"/>
    <cellStyle name="RowTitles-Detail 5 3 3" xfId="38213"/>
    <cellStyle name="RowTitles-Detail 5 3 3 2" xfId="38214"/>
    <cellStyle name="RowTitles-Detail 5 3 3 2 2" xfId="38215"/>
    <cellStyle name="RowTitles-Detail 5 3 3 2 2 2" xfId="38216"/>
    <cellStyle name="RowTitles-Detail 5 3 3 2 3" xfId="38217"/>
    <cellStyle name="RowTitles-Detail 5 3 3 3" xfId="38218"/>
    <cellStyle name="RowTitles-Detail 5 3 3 3 2" xfId="38219"/>
    <cellStyle name="RowTitles-Detail 5 3 3 3 2 2" xfId="38220"/>
    <cellStyle name="RowTitles-Detail 5 3 3 4" xfId="38221"/>
    <cellStyle name="RowTitles-Detail 5 3 3 4 2" xfId="38222"/>
    <cellStyle name="RowTitles-Detail 5 3 3 5" xfId="38223"/>
    <cellStyle name="RowTitles-Detail 5 3 4" xfId="38224"/>
    <cellStyle name="RowTitles-Detail 5 3 4 2" xfId="38225"/>
    <cellStyle name="RowTitles-Detail 5 3 5" xfId="38226"/>
    <cellStyle name="RowTitles-Detail 5 3 5 2" xfId="38227"/>
    <cellStyle name="RowTitles-Detail 5 3 5 2 2" xfId="38228"/>
    <cellStyle name="RowTitles-Detail 5 3 5 3" xfId="38229"/>
    <cellStyle name="RowTitles-Detail 5 3 6" xfId="38230"/>
    <cellStyle name="RowTitles-Detail 5 3 6 2" xfId="38231"/>
    <cellStyle name="RowTitles-Detail 5 3 6 2 2" xfId="38232"/>
    <cellStyle name="RowTitles-Detail 5 3 7" xfId="38233"/>
    <cellStyle name="RowTitles-Detail 5 3 7 2" xfId="38234"/>
    <cellStyle name="RowTitles-Detail 5 3 8" xfId="38235"/>
    <cellStyle name="RowTitles-Detail 5 4" xfId="38236"/>
    <cellStyle name="RowTitles-Detail 5 4 2" xfId="38237"/>
    <cellStyle name="RowTitles-Detail 5 4 2 2" xfId="38238"/>
    <cellStyle name="RowTitles-Detail 5 4 2 2 2" xfId="38239"/>
    <cellStyle name="RowTitles-Detail 5 4 2 2 2 2" xfId="38240"/>
    <cellStyle name="RowTitles-Detail 5 4 2 2 3" xfId="38241"/>
    <cellStyle name="RowTitles-Detail 5 4 2 3" xfId="38242"/>
    <cellStyle name="RowTitles-Detail 5 4 2 3 2" xfId="38243"/>
    <cellStyle name="RowTitles-Detail 5 4 2 3 2 2" xfId="38244"/>
    <cellStyle name="RowTitles-Detail 5 4 2 4" xfId="38245"/>
    <cellStyle name="RowTitles-Detail 5 4 2 4 2" xfId="38246"/>
    <cellStyle name="RowTitles-Detail 5 4 2 5" xfId="38247"/>
    <cellStyle name="RowTitles-Detail 5 4 3" xfId="38248"/>
    <cellStyle name="RowTitles-Detail 5 4 3 2" xfId="38249"/>
    <cellStyle name="RowTitles-Detail 5 4 3 2 2" xfId="38250"/>
    <cellStyle name="RowTitles-Detail 5 4 3 2 2 2" xfId="38251"/>
    <cellStyle name="RowTitles-Detail 5 4 3 2 3" xfId="38252"/>
    <cellStyle name="RowTitles-Detail 5 4 3 3" xfId="38253"/>
    <cellStyle name="RowTitles-Detail 5 4 3 3 2" xfId="38254"/>
    <cellStyle name="RowTitles-Detail 5 4 3 3 2 2" xfId="38255"/>
    <cellStyle name="RowTitles-Detail 5 4 3 4" xfId="38256"/>
    <cellStyle name="RowTitles-Detail 5 4 3 4 2" xfId="38257"/>
    <cellStyle name="RowTitles-Detail 5 4 3 5" xfId="38258"/>
    <cellStyle name="RowTitles-Detail 5 4 4" xfId="38259"/>
    <cellStyle name="RowTitles-Detail 5 4 4 2" xfId="38260"/>
    <cellStyle name="RowTitles-Detail 5 4 4 2 2" xfId="38261"/>
    <cellStyle name="RowTitles-Detail 5 4 4 3" xfId="38262"/>
    <cellStyle name="RowTitles-Detail 5 4 5" xfId="38263"/>
    <cellStyle name="RowTitles-Detail 5 4 5 2" xfId="38264"/>
    <cellStyle name="RowTitles-Detail 5 4 5 2 2" xfId="38265"/>
    <cellStyle name="RowTitles-Detail 5 4 6" xfId="38266"/>
    <cellStyle name="RowTitles-Detail 5 4 6 2" xfId="38267"/>
    <cellStyle name="RowTitles-Detail 5 4 7" xfId="38268"/>
    <cellStyle name="RowTitles-Detail 5 5" xfId="38269"/>
    <cellStyle name="RowTitles-Detail 5 5 2" xfId="38270"/>
    <cellStyle name="RowTitles-Detail 5 5 2 2" xfId="38271"/>
    <cellStyle name="RowTitles-Detail 5 5 2 2 2" xfId="38272"/>
    <cellStyle name="RowTitles-Detail 5 5 2 2 2 2" xfId="38273"/>
    <cellStyle name="RowTitles-Detail 5 5 2 2 3" xfId="38274"/>
    <cellStyle name="RowTitles-Detail 5 5 2 3" xfId="38275"/>
    <cellStyle name="RowTitles-Detail 5 5 2 3 2" xfId="38276"/>
    <cellStyle name="RowTitles-Detail 5 5 2 3 2 2" xfId="38277"/>
    <cellStyle name="RowTitles-Detail 5 5 2 4" xfId="38278"/>
    <cellStyle name="RowTitles-Detail 5 5 2 4 2" xfId="38279"/>
    <cellStyle name="RowTitles-Detail 5 5 2 5" xfId="38280"/>
    <cellStyle name="RowTitles-Detail 5 5 3" xfId="38281"/>
    <cellStyle name="RowTitles-Detail 5 5 3 2" xfId="38282"/>
    <cellStyle name="RowTitles-Detail 5 5 3 2 2" xfId="38283"/>
    <cellStyle name="RowTitles-Detail 5 5 3 2 2 2" xfId="38284"/>
    <cellStyle name="RowTitles-Detail 5 5 3 2 3" xfId="38285"/>
    <cellStyle name="RowTitles-Detail 5 5 3 3" xfId="38286"/>
    <cellStyle name="RowTitles-Detail 5 5 3 3 2" xfId="38287"/>
    <cellStyle name="RowTitles-Detail 5 5 3 3 2 2" xfId="38288"/>
    <cellStyle name="RowTitles-Detail 5 5 3 4" xfId="38289"/>
    <cellStyle name="RowTitles-Detail 5 5 3 4 2" xfId="38290"/>
    <cellStyle name="RowTitles-Detail 5 5 3 5" xfId="38291"/>
    <cellStyle name="RowTitles-Detail 5 5 4" xfId="38292"/>
    <cellStyle name="RowTitles-Detail 5 5 4 2" xfId="38293"/>
    <cellStyle name="RowTitles-Detail 5 5 4 2 2" xfId="38294"/>
    <cellStyle name="RowTitles-Detail 5 5 4 3" xfId="38295"/>
    <cellStyle name="RowTitles-Detail 5 5 5" xfId="38296"/>
    <cellStyle name="RowTitles-Detail 5 5 5 2" xfId="38297"/>
    <cellStyle name="RowTitles-Detail 5 5 5 2 2" xfId="38298"/>
    <cellStyle name="RowTitles-Detail 5 5 6" xfId="38299"/>
    <cellStyle name="RowTitles-Detail 5 5 6 2" xfId="38300"/>
    <cellStyle name="RowTitles-Detail 5 5 7" xfId="38301"/>
    <cellStyle name="RowTitles-Detail 5 6" xfId="38302"/>
    <cellStyle name="RowTitles-Detail 5 6 2" xfId="38303"/>
    <cellStyle name="RowTitles-Detail 5 6 2 2" xfId="38304"/>
    <cellStyle name="RowTitles-Detail 5 6 2 2 2" xfId="38305"/>
    <cellStyle name="RowTitles-Detail 5 6 2 2 2 2" xfId="38306"/>
    <cellStyle name="RowTitles-Detail 5 6 2 2 3" xfId="38307"/>
    <cellStyle name="RowTitles-Detail 5 6 2 3" xfId="38308"/>
    <cellStyle name="RowTitles-Detail 5 6 2 3 2" xfId="38309"/>
    <cellStyle name="RowTitles-Detail 5 6 2 3 2 2" xfId="38310"/>
    <cellStyle name="RowTitles-Detail 5 6 2 4" xfId="38311"/>
    <cellStyle name="RowTitles-Detail 5 6 2 4 2" xfId="38312"/>
    <cellStyle name="RowTitles-Detail 5 6 2 5" xfId="38313"/>
    <cellStyle name="RowTitles-Detail 5 6 3" xfId="38314"/>
    <cellStyle name="RowTitles-Detail 5 6 3 2" xfId="38315"/>
    <cellStyle name="RowTitles-Detail 5 6 3 2 2" xfId="38316"/>
    <cellStyle name="RowTitles-Detail 5 6 3 2 2 2" xfId="38317"/>
    <cellStyle name="RowTitles-Detail 5 6 3 2 3" xfId="38318"/>
    <cellStyle name="RowTitles-Detail 5 6 3 3" xfId="38319"/>
    <cellStyle name="RowTitles-Detail 5 6 3 3 2" xfId="38320"/>
    <cellStyle name="RowTitles-Detail 5 6 3 3 2 2" xfId="38321"/>
    <cellStyle name="RowTitles-Detail 5 6 3 4" xfId="38322"/>
    <cellStyle name="RowTitles-Detail 5 6 3 4 2" xfId="38323"/>
    <cellStyle name="RowTitles-Detail 5 6 3 5" xfId="38324"/>
    <cellStyle name="RowTitles-Detail 5 6 4" xfId="38325"/>
    <cellStyle name="RowTitles-Detail 5 6 4 2" xfId="38326"/>
    <cellStyle name="RowTitles-Detail 5 6 4 2 2" xfId="38327"/>
    <cellStyle name="RowTitles-Detail 5 6 4 3" xfId="38328"/>
    <cellStyle name="RowTitles-Detail 5 6 5" xfId="38329"/>
    <cellStyle name="RowTitles-Detail 5 6 5 2" xfId="38330"/>
    <cellStyle name="RowTitles-Detail 5 6 5 2 2" xfId="38331"/>
    <cellStyle name="RowTitles-Detail 5 6 6" xfId="38332"/>
    <cellStyle name="RowTitles-Detail 5 6 6 2" xfId="38333"/>
    <cellStyle name="RowTitles-Detail 5 6 7" xfId="38334"/>
    <cellStyle name="RowTitles-Detail 5 7" xfId="38335"/>
    <cellStyle name="RowTitles-Detail 5 7 2" xfId="38336"/>
    <cellStyle name="RowTitles-Detail 5 7 2 2" xfId="38337"/>
    <cellStyle name="RowTitles-Detail 5 7 2 2 2" xfId="38338"/>
    <cellStyle name="RowTitles-Detail 5 7 2 3" xfId="38339"/>
    <cellStyle name="RowTitles-Detail 5 7 3" xfId="38340"/>
    <cellStyle name="RowTitles-Detail 5 7 3 2" xfId="38341"/>
    <cellStyle name="RowTitles-Detail 5 7 3 2 2" xfId="38342"/>
    <cellStyle name="RowTitles-Detail 5 7 4" xfId="38343"/>
    <cellStyle name="RowTitles-Detail 5 7 4 2" xfId="38344"/>
    <cellStyle name="RowTitles-Detail 5 7 5" xfId="38345"/>
    <cellStyle name="RowTitles-Detail 5 8" xfId="38346"/>
    <cellStyle name="RowTitles-Detail 5 8 2" xfId="38347"/>
    <cellStyle name="RowTitles-Detail 5 9" xfId="38348"/>
    <cellStyle name="RowTitles-Detail 5 9 2" xfId="38349"/>
    <cellStyle name="RowTitles-Detail 5 9 2 2" xfId="38350"/>
    <cellStyle name="RowTitles-Detail 5_STUD aligned by INSTIT" xfId="38351"/>
    <cellStyle name="RowTitles-Detail 6" xfId="38352"/>
    <cellStyle name="RowTitles-Detail 6 2" xfId="38353"/>
    <cellStyle name="RowTitles-Detail 6 2 2" xfId="38354"/>
    <cellStyle name="RowTitles-Detail 6 2 2 2" xfId="38355"/>
    <cellStyle name="RowTitles-Detail 6 2 2 2 2" xfId="38356"/>
    <cellStyle name="RowTitles-Detail 6 2 2 2 2 2" xfId="38357"/>
    <cellStyle name="RowTitles-Detail 6 2 2 2 3" xfId="38358"/>
    <cellStyle name="RowTitles-Detail 6 2 2 3" xfId="38359"/>
    <cellStyle name="RowTitles-Detail 6 2 2 3 2" xfId="38360"/>
    <cellStyle name="RowTitles-Detail 6 2 2 3 2 2" xfId="38361"/>
    <cellStyle name="RowTitles-Detail 6 2 2 4" xfId="38362"/>
    <cellStyle name="RowTitles-Detail 6 2 2 4 2" xfId="38363"/>
    <cellStyle name="RowTitles-Detail 6 2 2 5" xfId="38364"/>
    <cellStyle name="RowTitles-Detail 6 2 3" xfId="38365"/>
    <cellStyle name="RowTitles-Detail 6 2 3 2" xfId="38366"/>
    <cellStyle name="RowTitles-Detail 6 2 3 2 2" xfId="38367"/>
    <cellStyle name="RowTitles-Detail 6 2 3 2 2 2" xfId="38368"/>
    <cellStyle name="RowTitles-Detail 6 2 3 2 3" xfId="38369"/>
    <cellStyle name="RowTitles-Detail 6 2 3 3" xfId="38370"/>
    <cellStyle name="RowTitles-Detail 6 2 3 3 2" xfId="38371"/>
    <cellStyle name="RowTitles-Detail 6 2 3 3 2 2" xfId="38372"/>
    <cellStyle name="RowTitles-Detail 6 2 3 4" xfId="38373"/>
    <cellStyle name="RowTitles-Detail 6 2 3 4 2" xfId="38374"/>
    <cellStyle name="RowTitles-Detail 6 2 3 5" xfId="38375"/>
    <cellStyle name="RowTitles-Detail 6 2 4" xfId="38376"/>
    <cellStyle name="RowTitles-Detail 6 2 4 2" xfId="38377"/>
    <cellStyle name="RowTitles-Detail 6 2 5" xfId="38378"/>
    <cellStyle name="RowTitles-Detail 6 2 5 2" xfId="38379"/>
    <cellStyle name="RowTitles-Detail 6 2 5 2 2" xfId="38380"/>
    <cellStyle name="RowTitles-Detail 6 2 5 3" xfId="38381"/>
    <cellStyle name="RowTitles-Detail 6 2 6" xfId="38382"/>
    <cellStyle name="RowTitles-Detail 6 2 6 2" xfId="38383"/>
    <cellStyle name="RowTitles-Detail 6 2 6 2 2" xfId="38384"/>
    <cellStyle name="RowTitles-Detail 6 2 7" xfId="38385"/>
    <cellStyle name="RowTitles-Detail 6 2 7 2" xfId="38386"/>
    <cellStyle name="RowTitles-Detail 6 2 8" xfId="38387"/>
    <cellStyle name="RowTitles-Detail 6 3" xfId="38388"/>
    <cellStyle name="RowTitles-Detail 6 3 2" xfId="38389"/>
    <cellStyle name="RowTitles-Detail 6 3 2 2" xfId="38390"/>
    <cellStyle name="RowTitles-Detail 6 3 2 2 2" xfId="38391"/>
    <cellStyle name="RowTitles-Detail 6 3 2 2 2 2" xfId="38392"/>
    <cellStyle name="RowTitles-Detail 6 3 2 2 3" xfId="38393"/>
    <cellStyle name="RowTitles-Detail 6 3 2 3" xfId="38394"/>
    <cellStyle name="RowTitles-Detail 6 3 2 3 2" xfId="38395"/>
    <cellStyle name="RowTitles-Detail 6 3 2 3 2 2" xfId="38396"/>
    <cellStyle name="RowTitles-Detail 6 3 2 4" xfId="38397"/>
    <cellStyle name="RowTitles-Detail 6 3 2 4 2" xfId="38398"/>
    <cellStyle name="RowTitles-Detail 6 3 2 5" xfId="38399"/>
    <cellStyle name="RowTitles-Detail 6 3 3" xfId="38400"/>
    <cellStyle name="RowTitles-Detail 6 3 3 2" xfId="38401"/>
    <cellStyle name="RowTitles-Detail 6 3 3 2 2" xfId="38402"/>
    <cellStyle name="RowTitles-Detail 6 3 3 2 2 2" xfId="38403"/>
    <cellStyle name="RowTitles-Detail 6 3 3 2 3" xfId="38404"/>
    <cellStyle name="RowTitles-Detail 6 3 3 3" xfId="38405"/>
    <cellStyle name="RowTitles-Detail 6 3 3 3 2" xfId="38406"/>
    <cellStyle name="RowTitles-Detail 6 3 3 3 2 2" xfId="38407"/>
    <cellStyle name="RowTitles-Detail 6 3 3 4" xfId="38408"/>
    <cellStyle name="RowTitles-Detail 6 3 3 4 2" xfId="38409"/>
    <cellStyle name="RowTitles-Detail 6 3 3 5" xfId="38410"/>
    <cellStyle name="RowTitles-Detail 6 3 4" xfId="38411"/>
    <cellStyle name="RowTitles-Detail 6 3 4 2" xfId="38412"/>
    <cellStyle name="RowTitles-Detail 6 3 5" xfId="38413"/>
    <cellStyle name="RowTitles-Detail 6 3 5 2" xfId="38414"/>
    <cellStyle name="RowTitles-Detail 6 3 5 2 2" xfId="38415"/>
    <cellStyle name="RowTitles-Detail 6 4" xfId="38416"/>
    <cellStyle name="RowTitles-Detail 6 4 2" xfId="38417"/>
    <cellStyle name="RowTitles-Detail 6 4 2 2" xfId="38418"/>
    <cellStyle name="RowTitles-Detail 6 4 2 2 2" xfId="38419"/>
    <cellStyle name="RowTitles-Detail 6 4 2 2 2 2" xfId="38420"/>
    <cellStyle name="RowTitles-Detail 6 4 2 2 3" xfId="38421"/>
    <cellStyle name="RowTitles-Detail 6 4 2 3" xfId="38422"/>
    <cellStyle name="RowTitles-Detail 6 4 2 3 2" xfId="38423"/>
    <cellStyle name="RowTitles-Detail 6 4 2 3 2 2" xfId="38424"/>
    <cellStyle name="RowTitles-Detail 6 4 2 4" xfId="38425"/>
    <cellStyle name="RowTitles-Detail 6 4 2 4 2" xfId="38426"/>
    <cellStyle name="RowTitles-Detail 6 4 2 5" xfId="38427"/>
    <cellStyle name="RowTitles-Detail 6 4 3" xfId="38428"/>
    <cellStyle name="RowTitles-Detail 6 4 3 2" xfId="38429"/>
    <cellStyle name="RowTitles-Detail 6 4 3 2 2" xfId="38430"/>
    <cellStyle name="RowTitles-Detail 6 4 3 2 2 2" xfId="38431"/>
    <cellStyle name="RowTitles-Detail 6 4 3 2 3" xfId="38432"/>
    <cellStyle name="RowTitles-Detail 6 4 3 3" xfId="38433"/>
    <cellStyle name="RowTitles-Detail 6 4 3 3 2" xfId="38434"/>
    <cellStyle name="RowTitles-Detail 6 4 3 3 2 2" xfId="38435"/>
    <cellStyle name="RowTitles-Detail 6 4 3 4" xfId="38436"/>
    <cellStyle name="RowTitles-Detail 6 4 3 4 2" xfId="38437"/>
    <cellStyle name="RowTitles-Detail 6 4 3 5" xfId="38438"/>
    <cellStyle name="RowTitles-Detail 6 4 4" xfId="38439"/>
    <cellStyle name="RowTitles-Detail 6 4 4 2" xfId="38440"/>
    <cellStyle name="RowTitles-Detail 6 4 4 2 2" xfId="38441"/>
    <cellStyle name="RowTitles-Detail 6 4 4 3" xfId="38442"/>
    <cellStyle name="RowTitles-Detail 6 4 5" xfId="38443"/>
    <cellStyle name="RowTitles-Detail 6 4 5 2" xfId="38444"/>
    <cellStyle name="RowTitles-Detail 6 4 5 2 2" xfId="38445"/>
    <cellStyle name="RowTitles-Detail 6 4 6" xfId="38446"/>
    <cellStyle name="RowTitles-Detail 6 4 6 2" xfId="38447"/>
    <cellStyle name="RowTitles-Detail 6 4 7" xfId="38448"/>
    <cellStyle name="RowTitles-Detail 6 5" xfId="38449"/>
    <cellStyle name="RowTitles-Detail 6 5 2" xfId="38450"/>
    <cellStyle name="RowTitles-Detail 6 5 2 2" xfId="38451"/>
    <cellStyle name="RowTitles-Detail 6 5 2 2 2" xfId="38452"/>
    <cellStyle name="RowTitles-Detail 6 5 2 2 2 2" xfId="38453"/>
    <cellStyle name="RowTitles-Detail 6 5 2 2 3" xfId="38454"/>
    <cellStyle name="RowTitles-Detail 6 5 2 3" xfId="38455"/>
    <cellStyle name="RowTitles-Detail 6 5 2 3 2" xfId="38456"/>
    <cellStyle name="RowTitles-Detail 6 5 2 3 2 2" xfId="38457"/>
    <cellStyle name="RowTitles-Detail 6 5 2 4" xfId="38458"/>
    <cellStyle name="RowTitles-Detail 6 5 2 4 2" xfId="38459"/>
    <cellStyle name="RowTitles-Detail 6 5 2 5" xfId="38460"/>
    <cellStyle name="RowTitles-Detail 6 5 3" xfId="38461"/>
    <cellStyle name="RowTitles-Detail 6 5 3 2" xfId="38462"/>
    <cellStyle name="RowTitles-Detail 6 5 3 2 2" xfId="38463"/>
    <cellStyle name="RowTitles-Detail 6 5 3 2 2 2" xfId="38464"/>
    <cellStyle name="RowTitles-Detail 6 5 3 2 3" xfId="38465"/>
    <cellStyle name="RowTitles-Detail 6 5 3 3" xfId="38466"/>
    <cellStyle name="RowTitles-Detail 6 5 3 3 2" xfId="38467"/>
    <cellStyle name="RowTitles-Detail 6 5 3 3 2 2" xfId="38468"/>
    <cellStyle name="RowTitles-Detail 6 5 3 4" xfId="38469"/>
    <cellStyle name="RowTitles-Detail 6 5 3 4 2" xfId="38470"/>
    <cellStyle name="RowTitles-Detail 6 5 3 5" xfId="38471"/>
    <cellStyle name="RowTitles-Detail 6 5 4" xfId="38472"/>
    <cellStyle name="RowTitles-Detail 6 5 4 2" xfId="38473"/>
    <cellStyle name="RowTitles-Detail 6 5 4 2 2" xfId="38474"/>
    <cellStyle name="RowTitles-Detail 6 5 4 3" xfId="38475"/>
    <cellStyle name="RowTitles-Detail 6 5 5" xfId="38476"/>
    <cellStyle name="RowTitles-Detail 6 5 5 2" xfId="38477"/>
    <cellStyle name="RowTitles-Detail 6 5 5 2 2" xfId="38478"/>
    <cellStyle name="RowTitles-Detail 6 5 6" xfId="38479"/>
    <cellStyle name="RowTitles-Detail 6 5 6 2" xfId="38480"/>
    <cellStyle name="RowTitles-Detail 6 5 7" xfId="38481"/>
    <cellStyle name="RowTitles-Detail 6 6" xfId="38482"/>
    <cellStyle name="RowTitles-Detail 6 6 2" xfId="38483"/>
    <cellStyle name="RowTitles-Detail 6 6 2 2" xfId="38484"/>
    <cellStyle name="RowTitles-Detail 6 6 2 2 2" xfId="38485"/>
    <cellStyle name="RowTitles-Detail 6 6 2 2 2 2" xfId="38486"/>
    <cellStyle name="RowTitles-Detail 6 6 2 2 3" xfId="38487"/>
    <cellStyle name="RowTitles-Detail 6 6 2 3" xfId="38488"/>
    <cellStyle name="RowTitles-Detail 6 6 2 3 2" xfId="38489"/>
    <cellStyle name="RowTitles-Detail 6 6 2 3 2 2" xfId="38490"/>
    <cellStyle name="RowTitles-Detail 6 6 2 4" xfId="38491"/>
    <cellStyle name="RowTitles-Detail 6 6 2 4 2" xfId="38492"/>
    <cellStyle name="RowTitles-Detail 6 6 2 5" xfId="38493"/>
    <cellStyle name="RowTitles-Detail 6 6 3" xfId="38494"/>
    <cellStyle name="RowTitles-Detail 6 6 3 2" xfId="38495"/>
    <cellStyle name="RowTitles-Detail 6 6 3 2 2" xfId="38496"/>
    <cellStyle name="RowTitles-Detail 6 6 3 2 2 2" xfId="38497"/>
    <cellStyle name="RowTitles-Detail 6 6 3 2 3" xfId="38498"/>
    <cellStyle name="RowTitles-Detail 6 6 3 3" xfId="38499"/>
    <cellStyle name="RowTitles-Detail 6 6 3 3 2" xfId="38500"/>
    <cellStyle name="RowTitles-Detail 6 6 3 3 2 2" xfId="38501"/>
    <cellStyle name="RowTitles-Detail 6 6 3 4" xfId="38502"/>
    <cellStyle name="RowTitles-Detail 6 6 3 4 2" xfId="38503"/>
    <cellStyle name="RowTitles-Detail 6 6 3 5" xfId="38504"/>
    <cellStyle name="RowTitles-Detail 6 6 4" xfId="38505"/>
    <cellStyle name="RowTitles-Detail 6 6 4 2" xfId="38506"/>
    <cellStyle name="RowTitles-Detail 6 6 4 2 2" xfId="38507"/>
    <cellStyle name="RowTitles-Detail 6 6 4 3" xfId="38508"/>
    <cellStyle name="RowTitles-Detail 6 6 5" xfId="38509"/>
    <cellStyle name="RowTitles-Detail 6 6 5 2" xfId="38510"/>
    <cellStyle name="RowTitles-Detail 6 6 5 2 2" xfId="38511"/>
    <cellStyle name="RowTitles-Detail 6 6 6" xfId="38512"/>
    <cellStyle name="RowTitles-Detail 6 6 6 2" xfId="38513"/>
    <cellStyle name="RowTitles-Detail 6 6 7" xfId="38514"/>
    <cellStyle name="RowTitles-Detail 6 7" xfId="38515"/>
    <cellStyle name="RowTitles-Detail 6 7 2" xfId="38516"/>
    <cellStyle name="RowTitles-Detail 6 7 2 2" xfId="38517"/>
    <cellStyle name="RowTitles-Detail 6 7 2 2 2" xfId="38518"/>
    <cellStyle name="RowTitles-Detail 6 7 2 3" xfId="38519"/>
    <cellStyle name="RowTitles-Detail 6 7 3" xfId="38520"/>
    <cellStyle name="RowTitles-Detail 6 7 3 2" xfId="38521"/>
    <cellStyle name="RowTitles-Detail 6 7 3 2 2" xfId="38522"/>
    <cellStyle name="RowTitles-Detail 6 7 4" xfId="38523"/>
    <cellStyle name="RowTitles-Detail 6 7 4 2" xfId="38524"/>
    <cellStyle name="RowTitles-Detail 6 7 5" xfId="38525"/>
    <cellStyle name="RowTitles-Detail 6 8" xfId="38526"/>
    <cellStyle name="RowTitles-Detail 6 8 2" xfId="38527"/>
    <cellStyle name="RowTitles-Detail 6 8 2 2" xfId="38528"/>
    <cellStyle name="RowTitles-Detail 6 8 2 2 2" xfId="38529"/>
    <cellStyle name="RowTitles-Detail 6 8 2 3" xfId="38530"/>
    <cellStyle name="RowTitles-Detail 6 8 3" xfId="38531"/>
    <cellStyle name="RowTitles-Detail 6 8 3 2" xfId="38532"/>
    <cellStyle name="RowTitles-Detail 6 8 3 2 2" xfId="38533"/>
    <cellStyle name="RowTitles-Detail 6 8 4" xfId="38534"/>
    <cellStyle name="RowTitles-Detail 6 8 4 2" xfId="38535"/>
    <cellStyle name="RowTitles-Detail 6 8 5" xfId="38536"/>
    <cellStyle name="RowTitles-Detail 6 9" xfId="38537"/>
    <cellStyle name="RowTitles-Detail 6 9 2" xfId="38538"/>
    <cellStyle name="RowTitles-Detail 6 9 2 2" xfId="38539"/>
    <cellStyle name="RowTitles-Detail 6_STUD aligned by INSTIT" xfId="38540"/>
    <cellStyle name="RowTitles-Detail 7" xfId="38541"/>
    <cellStyle name="RowTitles-Detail 7 2" xfId="38542"/>
    <cellStyle name="RowTitles-Detail 7 2 2" xfId="38543"/>
    <cellStyle name="RowTitles-Detail 7 2 2 2" xfId="38544"/>
    <cellStyle name="RowTitles-Detail 7 2 2 2 2" xfId="38545"/>
    <cellStyle name="RowTitles-Detail 7 2 2 2 2 2" xfId="38546"/>
    <cellStyle name="RowTitles-Detail 7 2 2 2 3" xfId="38547"/>
    <cellStyle name="RowTitles-Detail 7 2 2 3" xfId="38548"/>
    <cellStyle name="RowTitles-Detail 7 2 2 3 2" xfId="38549"/>
    <cellStyle name="RowTitles-Detail 7 2 2 3 2 2" xfId="38550"/>
    <cellStyle name="RowTitles-Detail 7 2 2 4" xfId="38551"/>
    <cellStyle name="RowTitles-Detail 7 2 2 4 2" xfId="38552"/>
    <cellStyle name="RowTitles-Detail 7 2 2 5" xfId="38553"/>
    <cellStyle name="RowTitles-Detail 7 2 3" xfId="38554"/>
    <cellStyle name="RowTitles-Detail 7 2 3 2" xfId="38555"/>
    <cellStyle name="RowTitles-Detail 7 2 3 2 2" xfId="38556"/>
    <cellStyle name="RowTitles-Detail 7 2 3 2 2 2" xfId="38557"/>
    <cellStyle name="RowTitles-Detail 7 2 3 2 3" xfId="38558"/>
    <cellStyle name="RowTitles-Detail 7 2 3 3" xfId="38559"/>
    <cellStyle name="RowTitles-Detail 7 2 3 3 2" xfId="38560"/>
    <cellStyle name="RowTitles-Detail 7 2 3 3 2 2" xfId="38561"/>
    <cellStyle name="RowTitles-Detail 7 2 3 4" xfId="38562"/>
    <cellStyle name="RowTitles-Detail 7 2 3 4 2" xfId="38563"/>
    <cellStyle name="RowTitles-Detail 7 2 3 5" xfId="38564"/>
    <cellStyle name="RowTitles-Detail 7 2 4" xfId="38565"/>
    <cellStyle name="RowTitles-Detail 7 2 4 2" xfId="38566"/>
    <cellStyle name="RowTitles-Detail 7 2 5" xfId="38567"/>
    <cellStyle name="RowTitles-Detail 7 2 5 2" xfId="38568"/>
    <cellStyle name="RowTitles-Detail 7 2 5 2 2" xfId="38569"/>
    <cellStyle name="RowTitles-Detail 7 2 6" xfId="38570"/>
    <cellStyle name="RowTitles-Detail 7 2 6 2" xfId="38571"/>
    <cellStyle name="RowTitles-Detail 7 2 7" xfId="38572"/>
    <cellStyle name="RowTitles-Detail 7 3" xfId="38573"/>
    <cellStyle name="RowTitles-Detail 7 3 2" xfId="38574"/>
    <cellStyle name="RowTitles-Detail 7 3 2 2" xfId="38575"/>
    <cellStyle name="RowTitles-Detail 7 3 2 2 2" xfId="38576"/>
    <cellStyle name="RowTitles-Detail 7 3 2 2 2 2" xfId="38577"/>
    <cellStyle name="RowTitles-Detail 7 3 2 2 3" xfId="38578"/>
    <cellStyle name="RowTitles-Detail 7 3 2 3" xfId="38579"/>
    <cellStyle name="RowTitles-Detail 7 3 2 3 2" xfId="38580"/>
    <cellStyle name="RowTitles-Detail 7 3 2 3 2 2" xfId="38581"/>
    <cellStyle name="RowTitles-Detail 7 3 2 4" xfId="38582"/>
    <cellStyle name="RowTitles-Detail 7 3 2 4 2" xfId="38583"/>
    <cellStyle name="RowTitles-Detail 7 3 2 5" xfId="38584"/>
    <cellStyle name="RowTitles-Detail 7 3 3" xfId="38585"/>
    <cellStyle name="RowTitles-Detail 7 3 3 2" xfId="38586"/>
    <cellStyle name="RowTitles-Detail 7 3 3 2 2" xfId="38587"/>
    <cellStyle name="RowTitles-Detail 7 3 3 2 2 2" xfId="38588"/>
    <cellStyle name="RowTitles-Detail 7 3 3 2 3" xfId="38589"/>
    <cellStyle name="RowTitles-Detail 7 3 3 3" xfId="38590"/>
    <cellStyle name="RowTitles-Detail 7 3 3 3 2" xfId="38591"/>
    <cellStyle name="RowTitles-Detail 7 3 3 3 2 2" xfId="38592"/>
    <cellStyle name="RowTitles-Detail 7 3 3 4" xfId="38593"/>
    <cellStyle name="RowTitles-Detail 7 3 3 4 2" xfId="38594"/>
    <cellStyle name="RowTitles-Detail 7 3 3 5" xfId="38595"/>
    <cellStyle name="RowTitles-Detail 7 3 4" xfId="38596"/>
    <cellStyle name="RowTitles-Detail 7 3 4 2" xfId="38597"/>
    <cellStyle name="RowTitles-Detail 7 3 4 2 2" xfId="38598"/>
    <cellStyle name="RowTitles-Detail 7 3 4 3" xfId="38599"/>
    <cellStyle name="RowTitles-Detail 7 3 5" xfId="38600"/>
    <cellStyle name="RowTitles-Detail 7 3 5 2" xfId="38601"/>
    <cellStyle name="RowTitles-Detail 7 3 5 2 2" xfId="38602"/>
    <cellStyle name="RowTitles-Detail 7 4" xfId="38603"/>
    <cellStyle name="RowTitles-Detail 7 4 2" xfId="38604"/>
    <cellStyle name="RowTitles-Detail 7 4 2 2" xfId="38605"/>
    <cellStyle name="RowTitles-Detail 7 4 2 2 2" xfId="38606"/>
    <cellStyle name="RowTitles-Detail 7 4 2 2 2 2" xfId="38607"/>
    <cellStyle name="RowTitles-Detail 7 4 2 2 3" xfId="38608"/>
    <cellStyle name="RowTitles-Detail 7 4 2 3" xfId="38609"/>
    <cellStyle name="RowTitles-Detail 7 4 2 3 2" xfId="38610"/>
    <cellStyle name="RowTitles-Detail 7 4 2 3 2 2" xfId="38611"/>
    <cellStyle name="RowTitles-Detail 7 4 2 4" xfId="38612"/>
    <cellStyle name="RowTitles-Detail 7 4 2 4 2" xfId="38613"/>
    <cellStyle name="RowTitles-Detail 7 4 2 5" xfId="38614"/>
    <cellStyle name="RowTitles-Detail 7 4 3" xfId="38615"/>
    <cellStyle name="RowTitles-Detail 7 4 3 2" xfId="38616"/>
    <cellStyle name="RowTitles-Detail 7 4 3 2 2" xfId="38617"/>
    <cellStyle name="RowTitles-Detail 7 4 3 2 2 2" xfId="38618"/>
    <cellStyle name="RowTitles-Detail 7 4 3 2 3" xfId="38619"/>
    <cellStyle name="RowTitles-Detail 7 4 3 3" xfId="38620"/>
    <cellStyle name="RowTitles-Detail 7 4 3 3 2" xfId="38621"/>
    <cellStyle name="RowTitles-Detail 7 4 3 3 2 2" xfId="38622"/>
    <cellStyle name="RowTitles-Detail 7 4 3 4" xfId="38623"/>
    <cellStyle name="RowTitles-Detail 7 4 3 4 2" xfId="38624"/>
    <cellStyle name="RowTitles-Detail 7 4 3 5" xfId="38625"/>
    <cellStyle name="RowTitles-Detail 7 4 4" xfId="38626"/>
    <cellStyle name="RowTitles-Detail 7 4 4 2" xfId="38627"/>
    <cellStyle name="RowTitles-Detail 7 4 4 2 2" xfId="38628"/>
    <cellStyle name="RowTitles-Detail 7 4 4 3" xfId="38629"/>
    <cellStyle name="RowTitles-Detail 7 4 5" xfId="38630"/>
    <cellStyle name="RowTitles-Detail 7 4 5 2" xfId="38631"/>
    <cellStyle name="RowTitles-Detail 7 4 5 2 2" xfId="38632"/>
    <cellStyle name="RowTitles-Detail 7 4 6" xfId="38633"/>
    <cellStyle name="RowTitles-Detail 7 4 6 2" xfId="38634"/>
    <cellStyle name="RowTitles-Detail 7 4 7" xfId="38635"/>
    <cellStyle name="RowTitles-Detail 7 5" xfId="38636"/>
    <cellStyle name="RowTitles-Detail 7 5 2" xfId="38637"/>
    <cellStyle name="RowTitles-Detail 7 5 2 2" xfId="38638"/>
    <cellStyle name="RowTitles-Detail 7 5 2 2 2" xfId="38639"/>
    <cellStyle name="RowTitles-Detail 7 5 2 2 2 2" xfId="38640"/>
    <cellStyle name="RowTitles-Detail 7 5 2 2 3" xfId="38641"/>
    <cellStyle name="RowTitles-Detail 7 5 2 3" xfId="38642"/>
    <cellStyle name="RowTitles-Detail 7 5 2 3 2" xfId="38643"/>
    <cellStyle name="RowTitles-Detail 7 5 2 3 2 2" xfId="38644"/>
    <cellStyle name="RowTitles-Detail 7 5 2 4" xfId="38645"/>
    <cellStyle name="RowTitles-Detail 7 5 2 4 2" xfId="38646"/>
    <cellStyle name="RowTitles-Detail 7 5 2 5" xfId="38647"/>
    <cellStyle name="RowTitles-Detail 7 5 3" xfId="38648"/>
    <cellStyle name="RowTitles-Detail 7 5 3 2" xfId="38649"/>
    <cellStyle name="RowTitles-Detail 7 5 3 2 2" xfId="38650"/>
    <cellStyle name="RowTitles-Detail 7 5 3 2 2 2" xfId="38651"/>
    <cellStyle name="RowTitles-Detail 7 5 3 2 3" xfId="38652"/>
    <cellStyle name="RowTitles-Detail 7 5 3 3" xfId="38653"/>
    <cellStyle name="RowTitles-Detail 7 5 3 3 2" xfId="38654"/>
    <cellStyle name="RowTitles-Detail 7 5 3 3 2 2" xfId="38655"/>
    <cellStyle name="RowTitles-Detail 7 5 3 4" xfId="38656"/>
    <cellStyle name="RowTitles-Detail 7 5 3 4 2" xfId="38657"/>
    <cellStyle name="RowTitles-Detail 7 5 3 5" xfId="38658"/>
    <cellStyle name="RowTitles-Detail 7 5 4" xfId="38659"/>
    <cellStyle name="RowTitles-Detail 7 5 4 2" xfId="38660"/>
    <cellStyle name="RowTitles-Detail 7 5 4 2 2" xfId="38661"/>
    <cellStyle name="RowTitles-Detail 7 5 4 3" xfId="38662"/>
    <cellStyle name="RowTitles-Detail 7 5 5" xfId="38663"/>
    <cellStyle name="RowTitles-Detail 7 5 5 2" xfId="38664"/>
    <cellStyle name="RowTitles-Detail 7 5 5 2 2" xfId="38665"/>
    <cellStyle name="RowTitles-Detail 7 5 6" xfId="38666"/>
    <cellStyle name="RowTitles-Detail 7 5 6 2" xfId="38667"/>
    <cellStyle name="RowTitles-Detail 7 5 7" xfId="38668"/>
    <cellStyle name="RowTitles-Detail 7 6" xfId="38669"/>
    <cellStyle name="RowTitles-Detail 7 6 2" xfId="38670"/>
    <cellStyle name="RowTitles-Detail 7 6 2 2" xfId="38671"/>
    <cellStyle name="RowTitles-Detail 7 6 2 2 2" xfId="38672"/>
    <cellStyle name="RowTitles-Detail 7 6 2 2 2 2" xfId="38673"/>
    <cellStyle name="RowTitles-Detail 7 6 2 2 3" xfId="38674"/>
    <cellStyle name="RowTitles-Detail 7 6 2 3" xfId="38675"/>
    <cellStyle name="RowTitles-Detail 7 6 2 3 2" xfId="38676"/>
    <cellStyle name="RowTitles-Detail 7 6 2 3 2 2" xfId="38677"/>
    <cellStyle name="RowTitles-Detail 7 6 2 4" xfId="38678"/>
    <cellStyle name="RowTitles-Detail 7 6 2 4 2" xfId="38679"/>
    <cellStyle name="RowTitles-Detail 7 6 2 5" xfId="38680"/>
    <cellStyle name="RowTitles-Detail 7 6 3" xfId="38681"/>
    <cellStyle name="RowTitles-Detail 7 6 3 2" xfId="38682"/>
    <cellStyle name="RowTitles-Detail 7 6 3 2 2" xfId="38683"/>
    <cellStyle name="RowTitles-Detail 7 6 3 2 2 2" xfId="38684"/>
    <cellStyle name="RowTitles-Detail 7 6 3 2 3" xfId="38685"/>
    <cellStyle name="RowTitles-Detail 7 6 3 3" xfId="38686"/>
    <cellStyle name="RowTitles-Detail 7 6 3 3 2" xfId="38687"/>
    <cellStyle name="RowTitles-Detail 7 6 3 3 2 2" xfId="38688"/>
    <cellStyle name="RowTitles-Detail 7 6 3 4" xfId="38689"/>
    <cellStyle name="RowTitles-Detail 7 6 3 4 2" xfId="38690"/>
    <cellStyle name="RowTitles-Detail 7 6 3 5" xfId="38691"/>
    <cellStyle name="RowTitles-Detail 7 6 4" xfId="38692"/>
    <cellStyle name="RowTitles-Detail 7 6 4 2" xfId="38693"/>
    <cellStyle name="RowTitles-Detail 7 6 4 2 2" xfId="38694"/>
    <cellStyle name="RowTitles-Detail 7 6 4 3" xfId="38695"/>
    <cellStyle name="RowTitles-Detail 7 6 5" xfId="38696"/>
    <cellStyle name="RowTitles-Detail 7 6 5 2" xfId="38697"/>
    <cellStyle name="RowTitles-Detail 7 6 5 2 2" xfId="38698"/>
    <cellStyle name="RowTitles-Detail 7 6 6" xfId="38699"/>
    <cellStyle name="RowTitles-Detail 7 6 6 2" xfId="38700"/>
    <cellStyle name="RowTitles-Detail 7 6 7" xfId="38701"/>
    <cellStyle name="RowTitles-Detail 7 7" xfId="38702"/>
    <cellStyle name="RowTitles-Detail 7 7 2" xfId="38703"/>
    <cellStyle name="RowTitles-Detail 7 7 2 2" xfId="38704"/>
    <cellStyle name="RowTitles-Detail 7 7 2 2 2" xfId="38705"/>
    <cellStyle name="RowTitles-Detail 7 7 2 3" xfId="38706"/>
    <cellStyle name="RowTitles-Detail 7 7 3" xfId="38707"/>
    <cellStyle name="RowTitles-Detail 7 7 3 2" xfId="38708"/>
    <cellStyle name="RowTitles-Detail 7 7 3 2 2" xfId="38709"/>
    <cellStyle name="RowTitles-Detail 7 7 4" xfId="38710"/>
    <cellStyle name="RowTitles-Detail 7 7 4 2" xfId="38711"/>
    <cellStyle name="RowTitles-Detail 7 7 5" xfId="38712"/>
    <cellStyle name="RowTitles-Detail 7 8" xfId="38713"/>
    <cellStyle name="RowTitles-Detail 7 8 2" xfId="38714"/>
    <cellStyle name="RowTitles-Detail 7 8 2 2" xfId="38715"/>
    <cellStyle name="RowTitles-Detail 7 8 2 2 2" xfId="38716"/>
    <cellStyle name="RowTitles-Detail 7 8 2 3" xfId="38717"/>
    <cellStyle name="RowTitles-Detail 7 8 3" xfId="38718"/>
    <cellStyle name="RowTitles-Detail 7 8 3 2" xfId="38719"/>
    <cellStyle name="RowTitles-Detail 7 8 3 2 2" xfId="38720"/>
    <cellStyle name="RowTitles-Detail 7 8 4" xfId="38721"/>
    <cellStyle name="RowTitles-Detail 7 8 4 2" xfId="38722"/>
    <cellStyle name="RowTitles-Detail 7 8 5" xfId="38723"/>
    <cellStyle name="RowTitles-Detail 7 9" xfId="38724"/>
    <cellStyle name="RowTitles-Detail 7 9 2" xfId="38725"/>
    <cellStyle name="RowTitles-Detail 7 9 2 2" xfId="38726"/>
    <cellStyle name="RowTitles-Detail 7_STUD aligned by INSTIT" xfId="38727"/>
    <cellStyle name="RowTitles-Detail 8" xfId="38728"/>
    <cellStyle name="RowTitles-Detail 8 2" xfId="38729"/>
    <cellStyle name="RowTitles-Detail 8 2 2" xfId="38730"/>
    <cellStyle name="RowTitles-Detail 8 2 2 2" xfId="38731"/>
    <cellStyle name="RowTitles-Detail 8 2 2 2 2" xfId="38732"/>
    <cellStyle name="RowTitles-Detail 8 2 2 3" xfId="38733"/>
    <cellStyle name="RowTitles-Detail 8 2 3" xfId="38734"/>
    <cellStyle name="RowTitles-Detail 8 2 3 2" xfId="38735"/>
    <cellStyle name="RowTitles-Detail 8 2 3 2 2" xfId="38736"/>
    <cellStyle name="RowTitles-Detail 8 2 4" xfId="38737"/>
    <cellStyle name="RowTitles-Detail 8 2 4 2" xfId="38738"/>
    <cellStyle name="RowTitles-Detail 8 2 5" xfId="38739"/>
    <cellStyle name="RowTitles-Detail 8 3" xfId="38740"/>
    <cellStyle name="RowTitles-Detail 8 3 2" xfId="38741"/>
    <cellStyle name="RowTitles-Detail 8 3 2 2" xfId="38742"/>
    <cellStyle name="RowTitles-Detail 8 3 2 2 2" xfId="38743"/>
    <cellStyle name="RowTitles-Detail 8 3 2 3" xfId="38744"/>
    <cellStyle name="RowTitles-Detail 8 3 3" xfId="38745"/>
    <cellStyle name="RowTitles-Detail 8 3 3 2" xfId="38746"/>
    <cellStyle name="RowTitles-Detail 8 3 3 2 2" xfId="38747"/>
    <cellStyle name="RowTitles-Detail 8 3 4" xfId="38748"/>
    <cellStyle name="RowTitles-Detail 8 3 4 2" xfId="38749"/>
    <cellStyle name="RowTitles-Detail 8 3 5" xfId="38750"/>
    <cellStyle name="RowTitles-Detail 8 4" xfId="38751"/>
    <cellStyle name="RowTitles-Detail 8 4 2" xfId="38752"/>
    <cellStyle name="RowTitles-Detail 8 5" xfId="38753"/>
    <cellStyle name="RowTitles-Detail 8 5 2" xfId="38754"/>
    <cellStyle name="RowTitles-Detail 8 5 2 2" xfId="38755"/>
    <cellStyle name="RowTitles-Detail 9" xfId="38756"/>
    <cellStyle name="RowTitles-Detail 9 2" xfId="38757"/>
    <cellStyle name="RowTitles-Detail 9 2 2" xfId="38758"/>
    <cellStyle name="RowTitles-Detail 9 2 2 2" xfId="38759"/>
    <cellStyle name="RowTitles-Detail 9 2 2 2 2" xfId="38760"/>
    <cellStyle name="RowTitles-Detail 9 2 2 3" xfId="38761"/>
    <cellStyle name="RowTitles-Detail 9 2 3" xfId="38762"/>
    <cellStyle name="RowTitles-Detail 9 2 3 2" xfId="38763"/>
    <cellStyle name="RowTitles-Detail 9 2 3 2 2" xfId="38764"/>
    <cellStyle name="RowTitles-Detail 9 2 4" xfId="38765"/>
    <cellStyle name="RowTitles-Detail 9 2 4 2" xfId="38766"/>
    <cellStyle name="RowTitles-Detail 9 2 5" xfId="38767"/>
    <cellStyle name="RowTitles-Detail 9 3" xfId="38768"/>
    <cellStyle name="RowTitles-Detail 9 3 2" xfId="38769"/>
    <cellStyle name="RowTitles-Detail 9 3 2 2" xfId="38770"/>
    <cellStyle name="RowTitles-Detail 9 3 2 2 2" xfId="38771"/>
    <cellStyle name="RowTitles-Detail 9 3 2 3" xfId="38772"/>
    <cellStyle name="RowTitles-Detail 9 3 3" xfId="38773"/>
    <cellStyle name="RowTitles-Detail 9 3 3 2" xfId="38774"/>
    <cellStyle name="RowTitles-Detail 9 3 3 2 2" xfId="38775"/>
    <cellStyle name="RowTitles-Detail 9 3 4" xfId="38776"/>
    <cellStyle name="RowTitles-Detail 9 3 4 2" xfId="38777"/>
    <cellStyle name="RowTitles-Detail 9 3 5" xfId="38778"/>
    <cellStyle name="RowTitles-Detail 9 4" xfId="38779"/>
    <cellStyle name="RowTitles-Detail 9 4 2" xfId="38780"/>
    <cellStyle name="RowTitles-Detail 9 5" xfId="38781"/>
    <cellStyle name="RowTitles-Detail 9 5 2" xfId="38782"/>
    <cellStyle name="RowTitles-Detail 9 5 2 2" xfId="38783"/>
    <cellStyle name="RowTitles-Detail 9 5 3" xfId="38784"/>
    <cellStyle name="RowTitles-Detail 9 6" xfId="38785"/>
    <cellStyle name="RowTitles-Detail 9 6 2" xfId="38786"/>
    <cellStyle name="RowTitles-Detail 9 6 2 2" xfId="38787"/>
    <cellStyle name="RowTitles-Detail 9 7" xfId="38788"/>
    <cellStyle name="RowTitles-Detail 9 7 2" xfId="38789"/>
    <cellStyle name="RowTitles-Detail 9 8" xfId="38790"/>
    <cellStyle name="RowTitles-Detail_STUD aligned by INSTIT" xfId="38791"/>
    <cellStyle name="TableStyleLight1" xfId="8"/>
    <cellStyle name="TableStyleLight1 10" xfId="38792"/>
    <cellStyle name="TableStyleLight1 11" xfId="38793"/>
    <cellStyle name="TableStyleLight1 12" xfId="38794"/>
    <cellStyle name="TableStyleLight1 13" xfId="38795"/>
    <cellStyle name="TableStyleLight1 14" xfId="38796"/>
    <cellStyle name="TableStyleLight1 15" xfId="38797"/>
    <cellStyle name="TableStyleLight1 16" xfId="38798"/>
    <cellStyle name="TableStyleLight1 2" xfId="14"/>
    <cellStyle name="TableStyleLight1 2 10" xfId="38799"/>
    <cellStyle name="TableStyleLight1 2 10 2" xfId="38800"/>
    <cellStyle name="TableStyleLight1 2 10 2 2" xfId="38801"/>
    <cellStyle name="TableStyleLight1 2 10 3" xfId="38802"/>
    <cellStyle name="TableStyleLight1 2 10 3 2" xfId="38803"/>
    <cellStyle name="TableStyleLight1 2 10 4" xfId="38804"/>
    <cellStyle name="TableStyleLight1 2 10 5" xfId="38805"/>
    <cellStyle name="TableStyleLight1 2 10 6" xfId="38806"/>
    <cellStyle name="TableStyleLight1 2 10 7" xfId="38807"/>
    <cellStyle name="TableStyleLight1 2 11" xfId="38808"/>
    <cellStyle name="TableStyleLight1 2 11 2" xfId="38809"/>
    <cellStyle name="TableStyleLight1 2 11 2 2" xfId="38810"/>
    <cellStyle name="TableStyleLight1 2 11 3" xfId="38811"/>
    <cellStyle name="TableStyleLight1 2 11 3 2" xfId="38812"/>
    <cellStyle name="TableStyleLight1 2 11 4" xfId="38813"/>
    <cellStyle name="TableStyleLight1 2 11 5" xfId="38814"/>
    <cellStyle name="TableStyleLight1 2 11 6" xfId="38815"/>
    <cellStyle name="TableStyleLight1 2 11 7" xfId="38816"/>
    <cellStyle name="TableStyleLight1 2 12" xfId="38817"/>
    <cellStyle name="TableStyleLight1 2 13" xfId="38818"/>
    <cellStyle name="TableStyleLight1 2 14" xfId="38819"/>
    <cellStyle name="TableStyleLight1 2 15" xfId="38820"/>
    <cellStyle name="TableStyleLight1 2 2" xfId="49"/>
    <cellStyle name="TableStyleLight1 2 2 2" xfId="38821"/>
    <cellStyle name="TableStyleLight1 2 2 2 2" xfId="38822"/>
    <cellStyle name="TableStyleLight1 2 2 2 2 2" xfId="38823"/>
    <cellStyle name="TableStyleLight1 2 2 2 2 3" xfId="38824"/>
    <cellStyle name="TableStyleLight1 2 2 2 2 4" xfId="38825"/>
    <cellStyle name="TableStyleLight1 2 2 2 2 5" xfId="38826"/>
    <cellStyle name="TableStyleLight1 2 2 2 3" xfId="38827"/>
    <cellStyle name="TableStyleLight1 2 2 2 3 2" xfId="38828"/>
    <cellStyle name="TableStyleLight1 2 2 2 3 3" xfId="38829"/>
    <cellStyle name="TableStyleLight1 2 2 2 3 4" xfId="38830"/>
    <cellStyle name="TableStyleLight1 2 2 2 4" xfId="38831"/>
    <cellStyle name="TableStyleLight1 2 2 2 5" xfId="38832"/>
    <cellStyle name="TableStyleLight1 2 2 2_STUD aligned by INSTIT" xfId="38833"/>
    <cellStyle name="TableStyleLight1 2 2 3" xfId="38834"/>
    <cellStyle name="TableStyleLight1 2 2 3 2" xfId="38835"/>
    <cellStyle name="TableStyleLight1 2 2 3 3" xfId="38836"/>
    <cellStyle name="TableStyleLight1 2 2 3 4" xfId="38837"/>
    <cellStyle name="TableStyleLight1 2 2 3 5" xfId="38838"/>
    <cellStyle name="TableStyleLight1 2 2 4" xfId="38839"/>
    <cellStyle name="TableStyleLight1 2 2 4 2" xfId="38840"/>
    <cellStyle name="TableStyleLight1 2 2 4 3" xfId="38841"/>
    <cellStyle name="TableStyleLight1 2 2 4 4" xfId="38842"/>
    <cellStyle name="TableStyleLight1 2 2 5" xfId="38843"/>
    <cellStyle name="TableStyleLight1 2 2 6" xfId="38844"/>
    <cellStyle name="TableStyleLight1 2 2 7" xfId="38845"/>
    <cellStyle name="TableStyleLight1 2 2 8" xfId="38846"/>
    <cellStyle name="TableStyleLight1 2 2_STUD aligned by INSTIT" xfId="38847"/>
    <cellStyle name="TableStyleLight1 2 3" xfId="38848"/>
    <cellStyle name="TableStyleLight1 2 3 2" xfId="38849"/>
    <cellStyle name="TableStyleLight1 2 3 2 2" xfId="38850"/>
    <cellStyle name="TableStyleLight1 2 3 2 3" xfId="38851"/>
    <cellStyle name="TableStyleLight1 2 3 2 4" xfId="38852"/>
    <cellStyle name="TableStyleLight1 2 3 2 5" xfId="38853"/>
    <cellStyle name="TableStyleLight1 2 3 3" xfId="38854"/>
    <cellStyle name="TableStyleLight1 2 3 3 2" xfId="38855"/>
    <cellStyle name="TableStyleLight1 2 3 3 3" xfId="38856"/>
    <cellStyle name="TableStyleLight1 2 3 3 4" xfId="38857"/>
    <cellStyle name="TableStyleLight1 2 3 4" xfId="38858"/>
    <cellStyle name="TableStyleLight1 2 3 5" xfId="38859"/>
    <cellStyle name="TableStyleLight1 2 3_STUD aligned by INSTIT" xfId="38860"/>
    <cellStyle name="TableStyleLight1 2 4" xfId="38861"/>
    <cellStyle name="TableStyleLight1 2 4 10" xfId="38862"/>
    <cellStyle name="TableStyleLight1 2 4 2" xfId="38863"/>
    <cellStyle name="TableStyleLight1 2 4 2 2" xfId="38864"/>
    <cellStyle name="TableStyleLight1 2 4 2 3" xfId="38865"/>
    <cellStyle name="TableStyleLight1 2 4 2 4" xfId="38866"/>
    <cellStyle name="TableStyleLight1 2 4 2 5" xfId="38867"/>
    <cellStyle name="TableStyleLight1 2 4 3" xfId="38868"/>
    <cellStyle name="TableStyleLight1 2 4 3 2" xfId="38869"/>
    <cellStyle name="TableStyleLight1 2 4 3 2 2" xfId="38870"/>
    <cellStyle name="TableStyleLight1 2 4 3 3" xfId="38871"/>
    <cellStyle name="TableStyleLight1 2 4 3 3 2" xfId="38872"/>
    <cellStyle name="TableStyleLight1 2 4 3 4" xfId="38873"/>
    <cellStyle name="TableStyleLight1 2 4 3 5" xfId="38874"/>
    <cellStyle name="TableStyleLight1 2 4 3 6" xfId="38875"/>
    <cellStyle name="TableStyleLight1 2 4 3 7" xfId="38876"/>
    <cellStyle name="TableStyleLight1 2 4 4" xfId="38877"/>
    <cellStyle name="TableStyleLight1 2 4 4 2" xfId="38878"/>
    <cellStyle name="TableStyleLight1 2 4 4 2 2" xfId="38879"/>
    <cellStyle name="TableStyleLight1 2 4 4 3" xfId="38880"/>
    <cellStyle name="TableStyleLight1 2 4 4 3 2" xfId="38881"/>
    <cellStyle name="TableStyleLight1 2 4 4 4" xfId="38882"/>
    <cellStyle name="TableStyleLight1 2 4 4 5" xfId="38883"/>
    <cellStyle name="TableStyleLight1 2 4 4 6" xfId="38884"/>
    <cellStyle name="TableStyleLight1 2 4 4 7" xfId="38885"/>
    <cellStyle name="TableStyleLight1 2 4 5" xfId="38886"/>
    <cellStyle name="TableStyleLight1 2 4 5 2" xfId="38887"/>
    <cellStyle name="TableStyleLight1 2 4 5 2 2" xfId="38888"/>
    <cellStyle name="TableStyleLight1 2 4 5 3" xfId="38889"/>
    <cellStyle name="TableStyleLight1 2 4 5 3 2" xfId="38890"/>
    <cellStyle name="TableStyleLight1 2 4 5 4" xfId="38891"/>
    <cellStyle name="TableStyleLight1 2 4 5 5" xfId="38892"/>
    <cellStyle name="TableStyleLight1 2 4 5 6" xfId="38893"/>
    <cellStyle name="TableStyleLight1 2 4 5 7" xfId="38894"/>
    <cellStyle name="TableStyleLight1 2 4 6" xfId="38895"/>
    <cellStyle name="TableStyleLight1 2 4 6 2" xfId="38896"/>
    <cellStyle name="TableStyleLight1 2 4 6 2 2" xfId="38897"/>
    <cellStyle name="TableStyleLight1 2 4 6 3" xfId="38898"/>
    <cellStyle name="TableStyleLight1 2 4 6 3 2" xfId="38899"/>
    <cellStyle name="TableStyleLight1 2 4 6 4" xfId="38900"/>
    <cellStyle name="TableStyleLight1 2 4 6 5" xfId="38901"/>
    <cellStyle name="TableStyleLight1 2 4 6 6" xfId="38902"/>
    <cellStyle name="TableStyleLight1 2 4 6 7" xfId="38903"/>
    <cellStyle name="TableStyleLight1 2 4 7" xfId="38904"/>
    <cellStyle name="TableStyleLight1 2 4 8" xfId="38905"/>
    <cellStyle name="TableStyleLight1 2 4 9" xfId="38906"/>
    <cellStyle name="TableStyleLight1 2 4_STUD aligned by INSTIT" xfId="38907"/>
    <cellStyle name="TableStyleLight1 2 5" xfId="38908"/>
    <cellStyle name="TableStyleLight1 2 5 10" xfId="38909"/>
    <cellStyle name="TableStyleLight1 2 5 11" xfId="38910"/>
    <cellStyle name="TableStyleLight1 2 5 2" xfId="38911"/>
    <cellStyle name="TableStyleLight1 2 5 2 2" xfId="38912"/>
    <cellStyle name="TableStyleLight1 2 5 2 2 2" xfId="38913"/>
    <cellStyle name="TableStyleLight1 2 5 2 3" xfId="38914"/>
    <cellStyle name="TableStyleLight1 2 5 2 3 2" xfId="38915"/>
    <cellStyle name="TableStyleLight1 2 5 2 4" xfId="38916"/>
    <cellStyle name="TableStyleLight1 2 5 2 5" xfId="38917"/>
    <cellStyle name="TableStyleLight1 2 5 2 6" xfId="38918"/>
    <cellStyle name="TableStyleLight1 2 5 3" xfId="38919"/>
    <cellStyle name="TableStyleLight1 2 5 3 2" xfId="38920"/>
    <cellStyle name="TableStyleLight1 2 5 3 2 2" xfId="38921"/>
    <cellStyle name="TableStyleLight1 2 5 3 3" xfId="38922"/>
    <cellStyle name="TableStyleLight1 2 5 3 3 2" xfId="38923"/>
    <cellStyle name="TableStyleLight1 2 5 3 4" xfId="38924"/>
    <cellStyle name="TableStyleLight1 2 5 3 5" xfId="38925"/>
    <cellStyle name="TableStyleLight1 2 5 3 6" xfId="38926"/>
    <cellStyle name="TableStyleLight1 2 5 3 7" xfId="38927"/>
    <cellStyle name="TableStyleLight1 2 5 3 8" xfId="38928"/>
    <cellStyle name="TableStyleLight1 2 5 4" xfId="38929"/>
    <cellStyle name="TableStyleLight1 2 5 4 2" xfId="38930"/>
    <cellStyle name="TableStyleLight1 2 5 4 2 2" xfId="38931"/>
    <cellStyle name="TableStyleLight1 2 5 4 3" xfId="38932"/>
    <cellStyle name="TableStyleLight1 2 5 4 3 2" xfId="38933"/>
    <cellStyle name="TableStyleLight1 2 5 4 4" xfId="38934"/>
    <cellStyle name="TableStyleLight1 2 5 4 5" xfId="38935"/>
    <cellStyle name="TableStyleLight1 2 5 4 6" xfId="38936"/>
    <cellStyle name="TableStyleLight1 2 5 4 7" xfId="38937"/>
    <cellStyle name="TableStyleLight1 2 5 5" xfId="38938"/>
    <cellStyle name="TableStyleLight1 2 5 5 2" xfId="38939"/>
    <cellStyle name="TableStyleLight1 2 5 5 2 2" xfId="38940"/>
    <cellStyle name="TableStyleLight1 2 5 5 3" xfId="38941"/>
    <cellStyle name="TableStyleLight1 2 5 5 3 2" xfId="38942"/>
    <cellStyle name="TableStyleLight1 2 5 5 4" xfId="38943"/>
    <cellStyle name="TableStyleLight1 2 5 5 5" xfId="38944"/>
    <cellStyle name="TableStyleLight1 2 5 5 6" xfId="38945"/>
    <cellStyle name="TableStyleLight1 2 5 5 7" xfId="38946"/>
    <cellStyle name="TableStyleLight1 2 5 6" xfId="38947"/>
    <cellStyle name="TableStyleLight1 2 5 6 2" xfId="38948"/>
    <cellStyle name="TableStyleLight1 2 5 6 2 2" xfId="38949"/>
    <cellStyle name="TableStyleLight1 2 5 6 3" xfId="38950"/>
    <cellStyle name="TableStyleLight1 2 5 6 3 2" xfId="38951"/>
    <cellStyle name="TableStyleLight1 2 5 6 4" xfId="38952"/>
    <cellStyle name="TableStyleLight1 2 5 6 5" xfId="38953"/>
    <cellStyle name="TableStyleLight1 2 5 6 6" xfId="38954"/>
    <cellStyle name="TableStyleLight1 2 5 6 7" xfId="38955"/>
    <cellStyle name="TableStyleLight1 2 5 7" xfId="38956"/>
    <cellStyle name="TableStyleLight1 2 5 7 2" xfId="38957"/>
    <cellStyle name="TableStyleLight1 2 5 8" xfId="38958"/>
    <cellStyle name="TableStyleLight1 2 5 8 2" xfId="38959"/>
    <cellStyle name="TableStyleLight1 2 5 9" xfId="38960"/>
    <cellStyle name="TableStyleLight1 2 5_STUD aligned by INSTIT" xfId="38961"/>
    <cellStyle name="TableStyleLight1 2 6" xfId="38962"/>
    <cellStyle name="TableStyleLight1 2 6 10" xfId="38963"/>
    <cellStyle name="TableStyleLight1 2 6 11" xfId="38964"/>
    <cellStyle name="TableStyleLight1 2 6 2" xfId="38965"/>
    <cellStyle name="TableStyleLight1 2 6 2 2" xfId="38966"/>
    <cellStyle name="TableStyleLight1 2 6 2 2 2" xfId="38967"/>
    <cellStyle name="TableStyleLight1 2 6 2 3" xfId="38968"/>
    <cellStyle name="TableStyleLight1 2 6 2 3 2" xfId="38969"/>
    <cellStyle name="TableStyleLight1 2 6 2 4" xfId="38970"/>
    <cellStyle name="TableStyleLight1 2 6 2 5" xfId="38971"/>
    <cellStyle name="TableStyleLight1 2 6 2 6" xfId="38972"/>
    <cellStyle name="TableStyleLight1 2 6 3" xfId="38973"/>
    <cellStyle name="TableStyleLight1 2 6 3 2" xfId="38974"/>
    <cellStyle name="TableStyleLight1 2 6 3 2 2" xfId="38975"/>
    <cellStyle name="TableStyleLight1 2 6 3 3" xfId="38976"/>
    <cellStyle name="TableStyleLight1 2 6 3 3 2" xfId="38977"/>
    <cellStyle name="TableStyleLight1 2 6 3 4" xfId="38978"/>
    <cellStyle name="TableStyleLight1 2 6 3 5" xfId="38979"/>
    <cellStyle name="TableStyleLight1 2 6 3 6" xfId="38980"/>
    <cellStyle name="TableStyleLight1 2 6 3 7" xfId="38981"/>
    <cellStyle name="TableStyleLight1 2 6 3 8" xfId="38982"/>
    <cellStyle name="TableStyleLight1 2 6 4" xfId="38983"/>
    <cellStyle name="TableStyleLight1 2 6 4 2" xfId="38984"/>
    <cellStyle name="TableStyleLight1 2 6 4 2 2" xfId="38985"/>
    <cellStyle name="TableStyleLight1 2 6 4 3" xfId="38986"/>
    <cellStyle name="TableStyleLight1 2 6 4 3 2" xfId="38987"/>
    <cellStyle name="TableStyleLight1 2 6 4 4" xfId="38988"/>
    <cellStyle name="TableStyleLight1 2 6 4 5" xfId="38989"/>
    <cellStyle name="TableStyleLight1 2 6 4 6" xfId="38990"/>
    <cellStyle name="TableStyleLight1 2 6 4 7" xfId="38991"/>
    <cellStyle name="TableStyleLight1 2 6 5" xfId="38992"/>
    <cellStyle name="TableStyleLight1 2 6 5 2" xfId="38993"/>
    <cellStyle name="TableStyleLight1 2 6 5 2 2" xfId="38994"/>
    <cellStyle name="TableStyleLight1 2 6 5 3" xfId="38995"/>
    <cellStyle name="TableStyleLight1 2 6 5 3 2" xfId="38996"/>
    <cellStyle name="TableStyleLight1 2 6 5 4" xfId="38997"/>
    <cellStyle name="TableStyleLight1 2 6 5 5" xfId="38998"/>
    <cellStyle name="TableStyleLight1 2 6 5 6" xfId="38999"/>
    <cellStyle name="TableStyleLight1 2 6 5 7" xfId="39000"/>
    <cellStyle name="TableStyleLight1 2 6 6" xfId="39001"/>
    <cellStyle name="TableStyleLight1 2 6 6 2" xfId="39002"/>
    <cellStyle name="TableStyleLight1 2 6 6 2 2" xfId="39003"/>
    <cellStyle name="TableStyleLight1 2 6 6 3" xfId="39004"/>
    <cellStyle name="TableStyleLight1 2 6 6 3 2" xfId="39005"/>
    <cellStyle name="TableStyleLight1 2 6 6 4" xfId="39006"/>
    <cellStyle name="TableStyleLight1 2 6 6 5" xfId="39007"/>
    <cellStyle name="TableStyleLight1 2 6 6 6" xfId="39008"/>
    <cellStyle name="TableStyleLight1 2 6 6 7" xfId="39009"/>
    <cellStyle name="TableStyleLight1 2 6 7" xfId="39010"/>
    <cellStyle name="TableStyleLight1 2 6 7 2" xfId="39011"/>
    <cellStyle name="TableStyleLight1 2 6 8" xfId="39012"/>
    <cellStyle name="TableStyleLight1 2 6 8 2" xfId="39013"/>
    <cellStyle name="TableStyleLight1 2 6 9" xfId="39014"/>
    <cellStyle name="TableStyleLight1 2 6_STUD aligned by INSTIT" xfId="39015"/>
    <cellStyle name="TableStyleLight1 2 7" xfId="39016"/>
    <cellStyle name="TableStyleLight1 2 7 2" xfId="39017"/>
    <cellStyle name="TableStyleLight1 2 7 3" xfId="39018"/>
    <cellStyle name="TableStyleLight1 2 7 4" xfId="39019"/>
    <cellStyle name="TableStyleLight1 2 7 5" xfId="39020"/>
    <cellStyle name="TableStyleLight1 2 8" xfId="39021"/>
    <cellStyle name="TableStyleLight1 2 8 2" xfId="39022"/>
    <cellStyle name="TableStyleLight1 2 8 2 2" xfId="39023"/>
    <cellStyle name="TableStyleLight1 2 8 3" xfId="39024"/>
    <cellStyle name="TableStyleLight1 2 8 3 2" xfId="39025"/>
    <cellStyle name="TableStyleLight1 2 8 4" xfId="39026"/>
    <cellStyle name="TableStyleLight1 2 8 5" xfId="39027"/>
    <cellStyle name="TableStyleLight1 2 8 6" xfId="39028"/>
    <cellStyle name="TableStyleLight1 2 8 7" xfId="39029"/>
    <cellStyle name="TableStyleLight1 2 9" xfId="39030"/>
    <cellStyle name="TableStyleLight1 2 9 2" xfId="39031"/>
    <cellStyle name="TableStyleLight1 2 9 2 2" xfId="39032"/>
    <cellStyle name="TableStyleLight1 2 9 3" xfId="39033"/>
    <cellStyle name="TableStyleLight1 2 9 3 2" xfId="39034"/>
    <cellStyle name="TableStyleLight1 2 9 4" xfId="39035"/>
    <cellStyle name="TableStyleLight1 2 9 5" xfId="39036"/>
    <cellStyle name="TableStyleLight1 2 9 6" xfId="39037"/>
    <cellStyle name="TableStyleLight1 2 9 7" xfId="39038"/>
    <cellStyle name="TableStyleLight1 2_STUD aligned by INSTIT" xfId="39039"/>
    <cellStyle name="TableStyleLight1 3" xfId="55"/>
    <cellStyle name="TableStyleLight1 3 2" xfId="75"/>
    <cellStyle name="TableStyleLight1 3 2 2" xfId="39040"/>
    <cellStyle name="TableStyleLight1 3 2 2 2" xfId="39041"/>
    <cellStyle name="TableStyleLight1 3 2 2 3" xfId="39042"/>
    <cellStyle name="TableStyleLight1 3 2 2 4" xfId="39043"/>
    <cellStyle name="TableStyleLight1 3 2 2 5" xfId="39044"/>
    <cellStyle name="TableStyleLight1 3 2 3" xfId="39045"/>
    <cellStyle name="TableStyleLight1 3 2 3 2" xfId="39046"/>
    <cellStyle name="TableStyleLight1 3 2 3 3" xfId="39047"/>
    <cellStyle name="TableStyleLight1 3 2 3 4" xfId="39048"/>
    <cellStyle name="TableStyleLight1 3 2 4" xfId="39049"/>
    <cellStyle name="TableStyleLight1 3 2 5" xfId="39050"/>
    <cellStyle name="TableStyleLight1 3 2 6" xfId="39051"/>
    <cellStyle name="TableStyleLight1 3 2_STUD aligned by INSTIT" xfId="39052"/>
    <cellStyle name="TableStyleLight1 3 3" xfId="39053"/>
    <cellStyle name="TableStyleLight1 3 3 2" xfId="39054"/>
    <cellStyle name="TableStyleLight1 3 3 3" xfId="39055"/>
    <cellStyle name="TableStyleLight1 3 3 4" xfId="39056"/>
    <cellStyle name="TableStyleLight1 3 3 5" xfId="39057"/>
    <cellStyle name="TableStyleLight1 3 4" xfId="39058"/>
    <cellStyle name="TableStyleLight1 3 4 2" xfId="39059"/>
    <cellStyle name="TableStyleLight1 3 4 3" xfId="39060"/>
    <cellStyle name="TableStyleLight1 3 4 4" xfId="39061"/>
    <cellStyle name="TableStyleLight1 3 5" xfId="39062"/>
    <cellStyle name="TableStyleLight1 3 6" xfId="39063"/>
    <cellStyle name="TableStyleLight1 3 7" xfId="39064"/>
    <cellStyle name="TableStyleLight1 3 8" xfId="39065"/>
    <cellStyle name="TableStyleLight1 3 9" xfId="39066"/>
    <cellStyle name="TableStyleLight1 3_STUD aligned by INSTIT" xfId="39067"/>
    <cellStyle name="TableStyleLight1 4" xfId="58"/>
    <cellStyle name="TableStyleLight1 4 10" xfId="39068"/>
    <cellStyle name="TableStyleLight1 4 11" xfId="39069"/>
    <cellStyle name="TableStyleLight1 4 2" xfId="39070"/>
    <cellStyle name="TableStyleLight1 4 2 2" xfId="39071"/>
    <cellStyle name="TableStyleLight1 4 2 2 2" xfId="39072"/>
    <cellStyle name="TableStyleLight1 4 2 2 3" xfId="39073"/>
    <cellStyle name="TableStyleLight1 4 2 2 4" xfId="39074"/>
    <cellStyle name="TableStyleLight1 4 2 2 5" xfId="39075"/>
    <cellStyle name="TableStyleLight1 4 2 3" xfId="39076"/>
    <cellStyle name="TableStyleLight1 4 2 3 2" xfId="39077"/>
    <cellStyle name="TableStyleLight1 4 2 3 3" xfId="39078"/>
    <cellStyle name="TableStyleLight1 4 2 3 4" xfId="39079"/>
    <cellStyle name="TableStyleLight1 4 2 4" xfId="39080"/>
    <cellStyle name="TableStyleLight1 4 2 5" xfId="39081"/>
    <cellStyle name="TableStyleLight1 4 2_STUD aligned by INSTIT" xfId="39082"/>
    <cellStyle name="TableStyleLight1 4 3" xfId="39083"/>
    <cellStyle name="TableStyleLight1 4 3 2" xfId="39084"/>
    <cellStyle name="TableStyleLight1 4 3 3" xfId="39085"/>
    <cellStyle name="TableStyleLight1 4 3 4" xfId="39086"/>
    <cellStyle name="TableStyleLight1 4 3 5" xfId="39087"/>
    <cellStyle name="TableStyleLight1 4 4" xfId="39088"/>
    <cellStyle name="TableStyleLight1 4 4 2" xfId="39089"/>
    <cellStyle name="TableStyleLight1 4 4 3" xfId="39090"/>
    <cellStyle name="TableStyleLight1 4 4 4" xfId="39091"/>
    <cellStyle name="TableStyleLight1 4 5" xfId="39092"/>
    <cellStyle name="TableStyleLight1 4 6" xfId="39093"/>
    <cellStyle name="TableStyleLight1 4 7" xfId="39094"/>
    <cellStyle name="TableStyleLight1 4 8" xfId="39095"/>
    <cellStyle name="TableStyleLight1 4 9" xfId="39096"/>
    <cellStyle name="TableStyleLight1 4_STUD aligned by INSTIT" xfId="39097"/>
    <cellStyle name="TableStyleLight1 5" xfId="39098"/>
    <cellStyle name="TableStyleLight1 6" xfId="39099"/>
    <cellStyle name="TableStyleLight1 6 10" xfId="39100"/>
    <cellStyle name="TableStyleLight1 6 2" xfId="39101"/>
    <cellStyle name="TableStyleLight1 6 2 2" xfId="39102"/>
    <cellStyle name="TableStyleLight1 6 2 3" xfId="39103"/>
    <cellStyle name="TableStyleLight1 6 2 4" xfId="39104"/>
    <cellStyle name="TableStyleLight1 6 2 5" xfId="39105"/>
    <cellStyle name="TableStyleLight1 6 3" xfId="39106"/>
    <cellStyle name="TableStyleLight1 6 3 2" xfId="39107"/>
    <cellStyle name="TableStyleLight1 6 3 2 2" xfId="39108"/>
    <cellStyle name="TableStyleLight1 6 3 3" xfId="39109"/>
    <cellStyle name="TableStyleLight1 6 3 3 2" xfId="39110"/>
    <cellStyle name="TableStyleLight1 6 3 4" xfId="39111"/>
    <cellStyle name="TableStyleLight1 6 3 5" xfId="39112"/>
    <cellStyle name="TableStyleLight1 6 3 6" xfId="39113"/>
    <cellStyle name="TableStyleLight1 6 3 7" xfId="39114"/>
    <cellStyle name="TableStyleLight1 6 4" xfId="39115"/>
    <cellStyle name="TableStyleLight1 6 4 2" xfId="39116"/>
    <cellStyle name="TableStyleLight1 6 4 2 2" xfId="39117"/>
    <cellStyle name="TableStyleLight1 6 4 3" xfId="39118"/>
    <cellStyle name="TableStyleLight1 6 4 3 2" xfId="39119"/>
    <cellStyle name="TableStyleLight1 6 4 4" xfId="39120"/>
    <cellStyle name="TableStyleLight1 6 4 5" xfId="39121"/>
    <cellStyle name="TableStyleLight1 6 4 6" xfId="39122"/>
    <cellStyle name="TableStyleLight1 6 4 7" xfId="39123"/>
    <cellStyle name="TableStyleLight1 6 5" xfId="39124"/>
    <cellStyle name="TableStyleLight1 6 5 2" xfId="39125"/>
    <cellStyle name="TableStyleLight1 6 5 2 2" xfId="39126"/>
    <cellStyle name="TableStyleLight1 6 5 3" xfId="39127"/>
    <cellStyle name="TableStyleLight1 6 5 3 2" xfId="39128"/>
    <cellStyle name="TableStyleLight1 6 5 4" xfId="39129"/>
    <cellStyle name="TableStyleLight1 6 5 5" xfId="39130"/>
    <cellStyle name="TableStyleLight1 6 5 6" xfId="39131"/>
    <cellStyle name="TableStyleLight1 6 5 7" xfId="39132"/>
    <cellStyle name="TableStyleLight1 6 6" xfId="39133"/>
    <cellStyle name="TableStyleLight1 6 6 2" xfId="39134"/>
    <cellStyle name="TableStyleLight1 6 6 2 2" xfId="39135"/>
    <cellStyle name="TableStyleLight1 6 6 3" xfId="39136"/>
    <cellStyle name="TableStyleLight1 6 6 3 2" xfId="39137"/>
    <cellStyle name="TableStyleLight1 6 6 4" xfId="39138"/>
    <cellStyle name="TableStyleLight1 6 6 5" xfId="39139"/>
    <cellStyle name="TableStyleLight1 6 6 6" xfId="39140"/>
    <cellStyle name="TableStyleLight1 6 6 7" xfId="39141"/>
    <cellStyle name="TableStyleLight1 6 7" xfId="39142"/>
    <cellStyle name="TableStyleLight1 6 8" xfId="39143"/>
    <cellStyle name="TableStyleLight1 6 9" xfId="39144"/>
    <cellStyle name="TableStyleLight1 6_STUD aligned by INSTIT" xfId="39145"/>
    <cellStyle name="TableStyleLight1 7" xfId="39146"/>
    <cellStyle name="TableStyleLight1 7 10" xfId="39147"/>
    <cellStyle name="TableStyleLight1 7 11" xfId="39148"/>
    <cellStyle name="TableStyleLight1 7 2" xfId="39149"/>
    <cellStyle name="TableStyleLight1 7 2 2" xfId="39150"/>
    <cellStyle name="TableStyleLight1 7 2 2 2" xfId="39151"/>
    <cellStyle name="TableStyleLight1 7 2 3" xfId="39152"/>
    <cellStyle name="TableStyleLight1 7 2 3 2" xfId="39153"/>
    <cellStyle name="TableStyleLight1 7 2 4" xfId="39154"/>
    <cellStyle name="TableStyleLight1 7 2 5" xfId="39155"/>
    <cellStyle name="TableStyleLight1 7 2 6" xfId="39156"/>
    <cellStyle name="TableStyleLight1 7 3" xfId="39157"/>
    <cellStyle name="TableStyleLight1 7 3 2" xfId="39158"/>
    <cellStyle name="TableStyleLight1 7 3 2 2" xfId="39159"/>
    <cellStyle name="TableStyleLight1 7 3 3" xfId="39160"/>
    <cellStyle name="TableStyleLight1 7 3 3 2" xfId="39161"/>
    <cellStyle name="TableStyleLight1 7 3 4" xfId="39162"/>
    <cellStyle name="TableStyleLight1 7 3 5" xfId="39163"/>
    <cellStyle name="TableStyleLight1 7 3 6" xfId="39164"/>
    <cellStyle name="TableStyleLight1 7 3 7" xfId="39165"/>
    <cellStyle name="TableStyleLight1 7 3 8" xfId="39166"/>
    <cellStyle name="TableStyleLight1 7 4" xfId="39167"/>
    <cellStyle name="TableStyleLight1 7 4 2" xfId="39168"/>
    <cellStyle name="TableStyleLight1 7 4 2 2" xfId="39169"/>
    <cellStyle name="TableStyleLight1 7 4 3" xfId="39170"/>
    <cellStyle name="TableStyleLight1 7 4 3 2" xfId="39171"/>
    <cellStyle name="TableStyleLight1 7 4 4" xfId="39172"/>
    <cellStyle name="TableStyleLight1 7 4 5" xfId="39173"/>
    <cellStyle name="TableStyleLight1 7 4 6" xfId="39174"/>
    <cellStyle name="TableStyleLight1 7 4 7" xfId="39175"/>
    <cellStyle name="TableStyleLight1 7 5" xfId="39176"/>
    <cellStyle name="TableStyleLight1 7 5 2" xfId="39177"/>
    <cellStyle name="TableStyleLight1 7 5 2 2" xfId="39178"/>
    <cellStyle name="TableStyleLight1 7 5 3" xfId="39179"/>
    <cellStyle name="TableStyleLight1 7 5 3 2" xfId="39180"/>
    <cellStyle name="TableStyleLight1 7 5 4" xfId="39181"/>
    <cellStyle name="TableStyleLight1 7 5 5" xfId="39182"/>
    <cellStyle name="TableStyleLight1 7 5 6" xfId="39183"/>
    <cellStyle name="TableStyleLight1 7 5 7" xfId="39184"/>
    <cellStyle name="TableStyleLight1 7 6" xfId="39185"/>
    <cellStyle name="TableStyleLight1 7 6 2" xfId="39186"/>
    <cellStyle name="TableStyleLight1 7 6 2 2" xfId="39187"/>
    <cellStyle name="TableStyleLight1 7 6 3" xfId="39188"/>
    <cellStyle name="TableStyleLight1 7 6 3 2" xfId="39189"/>
    <cellStyle name="TableStyleLight1 7 6 4" xfId="39190"/>
    <cellStyle name="TableStyleLight1 7 6 5" xfId="39191"/>
    <cellStyle name="TableStyleLight1 7 6 6" xfId="39192"/>
    <cellStyle name="TableStyleLight1 7 6 7" xfId="39193"/>
    <cellStyle name="TableStyleLight1 7 7" xfId="39194"/>
    <cellStyle name="TableStyleLight1 7 7 2" xfId="39195"/>
    <cellStyle name="TableStyleLight1 7 8" xfId="39196"/>
    <cellStyle name="TableStyleLight1 7 8 2" xfId="39197"/>
    <cellStyle name="TableStyleLight1 7 9" xfId="39198"/>
    <cellStyle name="TableStyleLight1 7_STUD aligned by INSTIT" xfId="39199"/>
    <cellStyle name="TableStyleLight1 8" xfId="39200"/>
    <cellStyle name="TableStyleLight1 8 2" xfId="39201"/>
    <cellStyle name="TableStyleLight1 8 3" xfId="39202"/>
    <cellStyle name="TableStyleLight1 8 4" xfId="39203"/>
    <cellStyle name="TableStyleLight1 8 5" xfId="39204"/>
    <cellStyle name="TableStyleLight1 9" xfId="39205"/>
    <cellStyle name="TableStyleLight1_STUD aligned by INSTIT" xfId="39206"/>
    <cellStyle name="temp" xfId="45"/>
    <cellStyle name="title1" xfId="46"/>
    <cellStyle name="자리수" xfId="39222"/>
    <cellStyle name="자리수0" xfId="39223"/>
    <cellStyle name="콤마 [0]_ACCOUNT" xfId="39224"/>
    <cellStyle name="콤마_ACCOUNT" xfId="39225"/>
    <cellStyle name="통화 [0]_ACCOUNT" xfId="39226"/>
    <cellStyle name="통화_ACCOUNT" xfId="39227"/>
    <cellStyle name="퍼센트" xfId="39228"/>
    <cellStyle name="표준 5" xfId="39229"/>
    <cellStyle name="표준_9511REV" xfId="39230"/>
    <cellStyle name="화폐기호" xfId="39231"/>
    <cellStyle name="화폐기호0" xfId="39232"/>
  </cellStyles>
  <dxfs count="145">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0000"/>
      <color rgb="FFEEEEEE"/>
      <color rgb="FFF4BEEE"/>
      <color rgb="FFFF00FF"/>
      <color rgb="FFE4E4E4"/>
      <color rgb="FFD3D3D3"/>
      <color rgb="FFFFA72B"/>
      <color rgb="FFFFD991"/>
      <color rgb="FF9966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Style="combo" dx="16" fmlaLink="$B$2" fmlaRange="VAL_Drop_Down_Lists!$C$5:$C$216" noThreeD="1" sel="1" val="70"/>
</file>

<file path=xl/ctrlProps/ctrlProp2.xml><?xml version="1.0" encoding="utf-8"?>
<formControlPr xmlns="http://schemas.microsoft.com/office/spreadsheetml/2009/9/main" objectType="Drop" dropStyle="combo" dx="16" fmlaLink="$B$2" fmlaRange="VAL_Drop_Down_Lists!$C$3:$C$214" noThreeD="1" sel="1" val="0"/>
</file>

<file path=xl/ctrlProps/ctrlProp3.xml><?xml version="1.0" encoding="utf-8"?>
<formControlPr xmlns="http://schemas.microsoft.com/office/spreadsheetml/2009/9/main" objectType="Drop" dropStyle="combo" dx="16" fmlaLink="$H$44" fmlaRange="VAL_Drop_Down_Lists!$F$3:$F$7"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30</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0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48</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31</xdr:row>
      <xdr:rowOff>0</xdr:rowOff>
    </xdr:from>
    <xdr:to>
      <xdr:col>6</xdr:col>
      <xdr:colOff>655320</xdr:colOff>
      <xdr:row>32</xdr:row>
      <xdr:rowOff>0</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11591925"/>
          <a:ext cx="55149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41</xdr:row>
      <xdr:rowOff>0</xdr:rowOff>
    </xdr:from>
    <xdr:ext cx="3810" cy="3810"/>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47625</xdr:colOff>
      <xdr:row>0</xdr:row>
      <xdr:rowOff>180975</xdr:rowOff>
    </xdr:from>
    <xdr:to>
      <xdr:col>5</xdr:col>
      <xdr:colOff>295301</xdr:colOff>
      <xdr:row>1</xdr:row>
      <xdr:rowOff>736611</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 y="180975"/>
          <a:ext cx="3562376" cy="13938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4</xdr:row>
          <xdr:rowOff>190500</xdr:rowOff>
        </xdr:to>
        <xdr:sp macro="" textlink="">
          <xdr:nvSpPr>
            <xdr:cNvPr id="130051" name="Drop Down 3" hidden="1">
              <a:extLst>
                <a:ext uri="{63B3BB69-23CF-44E3-9099-C40C66FF867C}">
                  <a14:compatExt spid="_x0000_s130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266700</xdr:rowOff>
        </xdr:from>
        <xdr:to>
          <xdr:col>11</xdr:col>
          <xdr:colOff>0</xdr:colOff>
          <xdr:row>5</xdr:row>
          <xdr:rowOff>9525</xdr:rowOff>
        </xdr:to>
        <xdr:sp macro="" textlink="">
          <xdr:nvSpPr>
            <xdr:cNvPr id="130052" name="Drop Down 4" hidden="1">
              <a:extLst>
                <a:ext uri="{63B3BB69-23CF-44E3-9099-C40C66FF867C}">
                  <a14:compatExt spid="_x0000_s130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11</xdr:col>
          <xdr:colOff>0</xdr:colOff>
          <xdr:row>40</xdr:row>
          <xdr:rowOff>9525</xdr:rowOff>
        </xdr:to>
        <xdr:sp macro="" textlink="">
          <xdr:nvSpPr>
            <xdr:cNvPr id="130053" name="Drop Down 5" hidden="1">
              <a:extLst>
                <a:ext uri="{63B3BB69-23CF-44E3-9099-C40C66FF867C}">
                  <a14:compatExt spid="_x0000_s130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31</xdr:row>
      <xdr:rowOff>133350</xdr:rowOff>
    </xdr:to>
    <xdr:sp macro="" textlink="">
      <xdr:nvSpPr>
        <xdr:cNvPr id="2" name="AutoShape 5"/>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31</xdr:row>
      <xdr:rowOff>133350</xdr:rowOff>
    </xdr:to>
    <xdr:sp macro="" textlink="">
      <xdr:nvSpPr>
        <xdr:cNvPr id="3" name="AutoShape 4"/>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4" name="AutoShape 5"/>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5" name="AutoShape 4"/>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ES\Survey%20Operations\Education\UIS_E_2019\10_Questionnaire_Manual\eForm_SDMX\50.LatestVersion\UIS_ED_A_2019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Instructions"/>
      <sheetName val="VAL_A1"/>
      <sheetName val="A2"/>
      <sheetName val="A3"/>
      <sheetName val="A4"/>
      <sheetName val="A5"/>
      <sheetName val="A6"/>
      <sheetName val="A7"/>
      <sheetName val="A8"/>
      <sheetName val="A9"/>
      <sheetName val="A10"/>
      <sheetName val="A11"/>
      <sheetName val="A12"/>
      <sheetName val="A13"/>
      <sheetName val="A14"/>
      <sheetName val="VAL_Data Check"/>
      <sheetName val="VAL_Changes"/>
      <sheetName val="Parameters"/>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6">
          <cell r="V16"/>
          <cell r="W16"/>
          <cell r="Y16"/>
          <cell r="Z16"/>
          <cell r="AB16"/>
          <cell r="AC16"/>
        </row>
      </sheetData>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uis.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hyperlink" Target="http://uis.unesco.org/en/isced-mappings" TargetMode="External"/><Relationship Id="rId5" Type="http://schemas.openxmlformats.org/officeDocument/2006/relationships/hyperlink" Target="http://www.uis.unesco.org/" TargetMode="External"/><Relationship Id="rId4" Type="http://schemas.openxmlformats.org/officeDocument/2006/relationships/hyperlink" Target="mailto:uis.survey@unesco.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65"/>
  <sheetViews>
    <sheetView showGridLines="0" tabSelected="1" zoomScaleNormal="100" workbookViewId="0">
      <pane ySplit="2" topLeftCell="A3" activePane="bottomLeft" state="frozen"/>
      <selection pane="bottomLeft" activeCell="A3" sqref="A3"/>
    </sheetView>
  </sheetViews>
  <sheetFormatPr defaultColWidth="9.140625" defaultRowHeight="15"/>
  <cols>
    <col min="1" max="1" width="5.7109375" style="264" customWidth="1"/>
    <col min="2" max="2" width="15.140625" style="288" customWidth="1"/>
    <col min="3" max="3" width="6.140625" style="288" customWidth="1"/>
    <col min="4" max="4" width="17" style="264" customWidth="1"/>
    <col min="5" max="5" width="5.7109375" style="264" customWidth="1"/>
    <col min="6" max="6" width="10.28515625" style="264" customWidth="1"/>
    <col min="7" max="7" width="15.42578125" style="264" customWidth="1"/>
    <col min="8" max="8" width="14.42578125" style="264" customWidth="1"/>
    <col min="9" max="9" width="14.85546875" style="264" customWidth="1"/>
    <col min="10" max="10" width="3.7109375" style="264" customWidth="1"/>
    <col min="11" max="13" width="9.85546875" style="264" customWidth="1"/>
    <col min="14" max="14" width="35.85546875" style="264" customWidth="1"/>
    <col min="15" max="15" width="5.7109375" style="264" customWidth="1"/>
    <col min="16" max="16384" width="9.140625" style="264"/>
  </cols>
  <sheetData>
    <row r="1" spans="1:15" ht="66" customHeight="1">
      <c r="A1" s="262"/>
      <c r="B1" s="343" t="s">
        <v>2597</v>
      </c>
      <c r="C1" s="343"/>
      <c r="D1" s="343"/>
      <c r="E1" s="343"/>
      <c r="F1" s="343"/>
      <c r="G1" s="343"/>
      <c r="H1" s="343"/>
      <c r="I1" s="343"/>
      <c r="J1" s="343"/>
      <c r="K1" s="343"/>
      <c r="L1" s="343"/>
      <c r="M1" s="343"/>
      <c r="N1" s="343"/>
      <c r="O1" s="263"/>
    </row>
    <row r="2" spans="1:15" ht="63" customHeight="1">
      <c r="A2" s="262"/>
      <c r="B2" s="344" t="s">
        <v>655</v>
      </c>
      <c r="C2" s="344"/>
      <c r="D2" s="344"/>
      <c r="E2" s="344"/>
      <c r="F2" s="344"/>
      <c r="G2" s="344"/>
      <c r="H2" s="344"/>
      <c r="I2" s="344"/>
      <c r="J2" s="344"/>
      <c r="K2" s="344"/>
      <c r="L2" s="344"/>
      <c r="M2" s="344"/>
      <c r="N2" s="344"/>
      <c r="O2" s="265"/>
    </row>
    <row r="3" spans="1:15" s="268" customFormat="1" ht="5.0999999999999996" customHeight="1">
      <c r="A3" s="266"/>
      <c r="B3" s="267"/>
      <c r="C3" s="267"/>
      <c r="D3" s="267"/>
      <c r="E3" s="267"/>
      <c r="F3" s="267"/>
      <c r="G3" s="267"/>
      <c r="H3" s="267"/>
      <c r="I3" s="267"/>
      <c r="J3" s="267"/>
      <c r="K3" s="267"/>
      <c r="L3" s="267"/>
      <c r="M3" s="267"/>
      <c r="N3" s="267"/>
      <c r="O3" s="266"/>
    </row>
    <row r="4" spans="1:15" s="268" customFormat="1" ht="24" customHeight="1">
      <c r="A4" s="266"/>
      <c r="B4" s="345" t="s">
        <v>2598</v>
      </c>
      <c r="C4" s="345"/>
      <c r="D4" s="345"/>
      <c r="E4" s="345"/>
      <c r="F4" s="345"/>
      <c r="G4" s="345"/>
      <c r="H4" s="345"/>
      <c r="I4" s="345"/>
      <c r="J4" s="345"/>
      <c r="K4" s="345"/>
      <c r="L4" s="345"/>
      <c r="M4" s="345"/>
      <c r="N4" s="345"/>
      <c r="O4" s="36"/>
    </row>
    <row r="5" spans="1:15" s="268" customFormat="1" ht="5.0999999999999996" customHeight="1">
      <c r="A5" s="266"/>
      <c r="B5" s="267"/>
      <c r="C5" s="267"/>
      <c r="D5" s="267"/>
      <c r="E5" s="267"/>
      <c r="F5" s="267"/>
      <c r="G5" s="267"/>
      <c r="H5" s="267"/>
      <c r="I5" s="267"/>
      <c r="J5" s="267"/>
      <c r="K5" s="267"/>
      <c r="L5" s="267"/>
      <c r="M5" s="267"/>
      <c r="N5" s="267"/>
      <c r="O5" s="266"/>
    </row>
    <row r="6" spans="1:15" s="268" customFormat="1" ht="24" customHeight="1">
      <c r="A6" s="266"/>
      <c r="B6" s="346" t="s">
        <v>2599</v>
      </c>
      <c r="C6" s="346"/>
      <c r="D6" s="346"/>
      <c r="E6" s="346"/>
      <c r="F6" s="346"/>
      <c r="G6" s="346"/>
      <c r="H6" s="346"/>
      <c r="I6" s="346"/>
      <c r="J6" s="346"/>
      <c r="K6" s="346"/>
      <c r="L6" s="346"/>
      <c r="M6" s="346"/>
      <c r="N6" s="346"/>
      <c r="O6" s="36"/>
    </row>
    <row r="7" spans="1:15" s="268" customFormat="1" ht="5.0999999999999996" customHeight="1">
      <c r="A7" s="266"/>
      <c r="B7" s="269"/>
      <c r="C7" s="269"/>
      <c r="D7" s="269"/>
      <c r="E7" s="269"/>
      <c r="F7" s="269"/>
      <c r="G7" s="269"/>
      <c r="H7" s="269"/>
      <c r="I7" s="269"/>
      <c r="J7" s="269"/>
      <c r="K7" s="269"/>
      <c r="L7" s="269"/>
      <c r="M7" s="269"/>
      <c r="N7" s="269"/>
      <c r="O7" s="266"/>
    </row>
    <row r="8" spans="1:15" s="271" customFormat="1" ht="73.5" customHeight="1">
      <c r="A8" s="270"/>
      <c r="B8" s="340" t="s">
        <v>2588</v>
      </c>
      <c r="C8" s="340"/>
      <c r="D8" s="340"/>
      <c r="E8" s="340"/>
      <c r="F8" s="340"/>
      <c r="G8" s="340"/>
      <c r="H8" s="340"/>
      <c r="I8" s="340"/>
      <c r="J8" s="340"/>
      <c r="K8" s="340"/>
      <c r="L8" s="340"/>
      <c r="M8" s="340"/>
      <c r="N8" s="340"/>
      <c r="O8" s="270"/>
    </row>
    <row r="9" spans="1:15" s="268" customFormat="1" ht="5.0999999999999996" customHeight="1">
      <c r="A9" s="266"/>
      <c r="B9" s="267"/>
      <c r="C9" s="267"/>
      <c r="D9" s="267"/>
      <c r="E9" s="267"/>
      <c r="F9" s="267"/>
      <c r="G9" s="267"/>
      <c r="H9" s="267"/>
      <c r="I9" s="267"/>
      <c r="J9" s="267"/>
      <c r="K9" s="267"/>
      <c r="L9" s="267"/>
      <c r="M9" s="267"/>
      <c r="N9" s="267"/>
      <c r="O9" s="266"/>
    </row>
    <row r="10" spans="1:15" s="268" customFormat="1" ht="24" customHeight="1">
      <c r="A10" s="266"/>
      <c r="B10" s="345" t="s">
        <v>643</v>
      </c>
      <c r="C10" s="345"/>
      <c r="D10" s="345"/>
      <c r="E10" s="345"/>
      <c r="F10" s="345"/>
      <c r="G10" s="345"/>
      <c r="H10" s="345"/>
      <c r="I10" s="345"/>
      <c r="J10" s="345"/>
      <c r="K10" s="345"/>
      <c r="L10" s="345"/>
      <c r="M10" s="345"/>
      <c r="N10" s="345"/>
      <c r="O10" s="36"/>
    </row>
    <row r="11" spans="1:15" s="268" customFormat="1" ht="5.0999999999999996" customHeight="1">
      <c r="A11" s="266"/>
      <c r="B11" s="348"/>
      <c r="C11" s="348"/>
      <c r="D11" s="348"/>
      <c r="E11" s="348"/>
      <c r="F11" s="348"/>
      <c r="G11" s="348"/>
      <c r="H11" s="348"/>
      <c r="I11" s="348"/>
      <c r="J11" s="348"/>
      <c r="K11" s="348"/>
      <c r="L11" s="348"/>
      <c r="M11" s="348"/>
      <c r="N11" s="348"/>
      <c r="O11" s="266"/>
    </row>
    <row r="12" spans="1:15" s="271" customFormat="1" ht="23.25" customHeight="1">
      <c r="A12" s="270"/>
      <c r="B12" s="349" t="s">
        <v>671</v>
      </c>
      <c r="C12" s="349"/>
      <c r="D12" s="349"/>
      <c r="E12" s="349"/>
      <c r="F12" s="349"/>
      <c r="G12" s="349"/>
      <c r="H12" s="349"/>
      <c r="I12" s="349"/>
      <c r="J12" s="349"/>
      <c r="K12" s="349"/>
      <c r="L12" s="349"/>
      <c r="M12" s="349"/>
      <c r="N12" s="349"/>
      <c r="O12" s="270"/>
    </row>
    <row r="13" spans="1:15" s="271" customFormat="1" ht="23.25" customHeight="1">
      <c r="A13" s="270"/>
      <c r="B13" s="341" t="s">
        <v>672</v>
      </c>
      <c r="C13" s="341"/>
      <c r="D13" s="341"/>
      <c r="E13" s="341"/>
      <c r="F13" s="341"/>
      <c r="G13" s="341"/>
      <c r="H13" s="341"/>
      <c r="I13" s="341"/>
      <c r="J13" s="347" t="s">
        <v>644</v>
      </c>
      <c r="K13" s="347"/>
      <c r="L13" s="347"/>
      <c r="M13" s="347"/>
      <c r="N13" s="347"/>
      <c r="O13" s="270"/>
    </row>
    <row r="14" spans="1:15" s="271" customFormat="1" ht="23.25" customHeight="1">
      <c r="A14" s="270"/>
      <c r="B14" s="341" t="s">
        <v>673</v>
      </c>
      <c r="C14" s="341"/>
      <c r="D14" s="341"/>
      <c r="E14" s="341"/>
      <c r="F14" s="341"/>
      <c r="G14" s="341"/>
      <c r="H14" s="341"/>
      <c r="I14" s="341"/>
      <c r="J14" s="347" t="s">
        <v>645</v>
      </c>
      <c r="K14" s="347"/>
      <c r="L14" s="347"/>
      <c r="M14" s="347"/>
      <c r="N14" s="347"/>
      <c r="O14" s="270"/>
    </row>
    <row r="15" spans="1:15" s="271" customFormat="1" ht="23.25" customHeight="1">
      <c r="A15" s="270"/>
      <c r="B15" s="341" t="s">
        <v>674</v>
      </c>
      <c r="C15" s="341"/>
      <c r="D15" s="341"/>
      <c r="E15" s="341"/>
      <c r="F15" s="341"/>
      <c r="G15" s="341"/>
      <c r="H15" s="341"/>
      <c r="I15" s="341"/>
      <c r="J15" s="355" t="s">
        <v>2784</v>
      </c>
      <c r="K15" s="347"/>
      <c r="L15" s="347"/>
      <c r="M15" s="347"/>
      <c r="N15" s="347"/>
      <c r="O15" s="270"/>
    </row>
    <row r="16" spans="1:15" s="268" customFormat="1" ht="5.0999999999999996" customHeight="1">
      <c r="A16" s="266"/>
      <c r="B16" s="272"/>
      <c r="C16" s="273"/>
      <c r="D16" s="273"/>
      <c r="E16" s="273"/>
      <c r="F16" s="273"/>
      <c r="G16" s="273"/>
      <c r="H16" s="273"/>
      <c r="I16" s="273"/>
      <c r="J16" s="273"/>
      <c r="K16" s="273"/>
      <c r="L16" s="273"/>
      <c r="M16" s="273"/>
      <c r="N16" s="273"/>
      <c r="O16" s="266"/>
    </row>
    <row r="17" spans="1:15" s="268" customFormat="1" ht="18.75">
      <c r="A17" s="266"/>
      <c r="B17" s="342" t="s">
        <v>646</v>
      </c>
      <c r="C17" s="342"/>
      <c r="D17" s="342"/>
      <c r="E17" s="342"/>
      <c r="F17" s="342"/>
      <c r="G17" s="342"/>
      <c r="H17" s="342"/>
      <c r="I17" s="342"/>
      <c r="J17" s="342"/>
      <c r="K17" s="342"/>
      <c r="L17" s="342"/>
      <c r="M17" s="342"/>
      <c r="N17" s="342"/>
      <c r="O17" s="274"/>
    </row>
    <row r="18" spans="1:15" s="271" customFormat="1" ht="43.5" customHeight="1">
      <c r="A18" s="270"/>
      <c r="B18" s="340" t="s">
        <v>647</v>
      </c>
      <c r="C18" s="340"/>
      <c r="D18" s="340"/>
      <c r="E18" s="340"/>
      <c r="F18" s="340"/>
      <c r="G18" s="340"/>
      <c r="H18" s="340"/>
      <c r="I18" s="340"/>
      <c r="J18" s="340"/>
      <c r="K18" s="340"/>
      <c r="L18" s="340"/>
      <c r="M18" s="340"/>
      <c r="N18" s="340"/>
      <c r="O18" s="270"/>
    </row>
    <row r="19" spans="1:15" s="271" customFormat="1" ht="73.5" customHeight="1">
      <c r="A19" s="270"/>
      <c r="B19" s="340" t="s">
        <v>648</v>
      </c>
      <c r="C19" s="340"/>
      <c r="D19" s="340"/>
      <c r="E19" s="340"/>
      <c r="F19" s="340"/>
      <c r="G19" s="340"/>
      <c r="H19" s="340"/>
      <c r="I19" s="340"/>
      <c r="J19" s="340"/>
      <c r="K19" s="340"/>
      <c r="L19" s="340"/>
      <c r="M19" s="340"/>
      <c r="N19" s="340"/>
      <c r="O19" s="270"/>
    </row>
    <row r="20" spans="1:15" s="331" customFormat="1" ht="15.75">
      <c r="A20" s="330"/>
      <c r="B20" s="337" t="s">
        <v>2725</v>
      </c>
      <c r="C20" s="337"/>
      <c r="D20" s="337"/>
      <c r="E20" s="337"/>
      <c r="F20" s="337"/>
      <c r="G20" s="337"/>
      <c r="H20" s="337"/>
      <c r="I20" s="337"/>
      <c r="J20" s="338" t="s">
        <v>2726</v>
      </c>
      <c r="K20" s="339"/>
      <c r="L20" s="339"/>
      <c r="M20" s="339"/>
      <c r="N20" s="339"/>
      <c r="O20" s="330"/>
    </row>
    <row r="21" spans="1:15" s="268" customFormat="1" ht="5.0999999999999996" customHeight="1">
      <c r="A21" s="266"/>
      <c r="B21" s="342"/>
      <c r="C21" s="342"/>
      <c r="D21" s="342"/>
      <c r="E21" s="342"/>
      <c r="F21" s="342"/>
      <c r="G21" s="342"/>
      <c r="H21" s="342"/>
      <c r="I21" s="342"/>
      <c r="J21" s="342"/>
      <c r="K21" s="342"/>
      <c r="L21" s="342"/>
      <c r="M21" s="342"/>
      <c r="N21" s="342"/>
      <c r="O21" s="266"/>
    </row>
    <row r="22" spans="1:15" s="276" customFormat="1" ht="18.75">
      <c r="A22" s="275"/>
      <c r="B22" s="342" t="s">
        <v>12</v>
      </c>
      <c r="C22" s="342"/>
      <c r="D22" s="342"/>
      <c r="E22" s="342"/>
      <c r="F22" s="342"/>
      <c r="G22" s="342"/>
      <c r="H22" s="342"/>
      <c r="I22" s="342"/>
      <c r="J22" s="342"/>
      <c r="K22" s="342"/>
      <c r="L22" s="342"/>
      <c r="M22" s="342"/>
      <c r="N22" s="342"/>
      <c r="O22" s="274"/>
    </row>
    <row r="23" spans="1:15" s="279" customFormat="1" ht="39.75" customHeight="1">
      <c r="A23" s="277"/>
      <c r="B23" s="354" t="s">
        <v>2600</v>
      </c>
      <c r="C23" s="354"/>
      <c r="D23" s="354"/>
      <c r="E23" s="354"/>
      <c r="F23" s="354"/>
      <c r="G23" s="354"/>
      <c r="H23" s="354"/>
      <c r="I23" s="354"/>
      <c r="J23" s="354"/>
      <c r="K23" s="354"/>
      <c r="L23" s="354"/>
      <c r="M23" s="354"/>
      <c r="N23" s="354"/>
      <c r="O23" s="278"/>
    </row>
    <row r="24" spans="1:15" s="268" customFormat="1" ht="5.0999999999999996" customHeight="1">
      <c r="A24" s="266"/>
      <c r="B24" s="280"/>
      <c r="C24" s="280"/>
      <c r="D24" s="280"/>
      <c r="E24" s="280"/>
      <c r="F24" s="280"/>
      <c r="G24" s="280"/>
      <c r="H24" s="280"/>
      <c r="I24" s="280"/>
      <c r="J24" s="280"/>
      <c r="K24" s="280"/>
      <c r="L24" s="280"/>
      <c r="M24" s="280"/>
      <c r="N24" s="280"/>
      <c r="O24" s="266"/>
    </row>
    <row r="25" spans="1:15" s="268" customFormat="1" ht="18.75">
      <c r="A25" s="266"/>
      <c r="B25" s="342" t="s">
        <v>649</v>
      </c>
      <c r="C25" s="342"/>
      <c r="D25" s="342"/>
      <c r="E25" s="342"/>
      <c r="F25" s="342"/>
      <c r="G25" s="342"/>
      <c r="H25" s="342"/>
      <c r="I25" s="342"/>
      <c r="J25" s="342"/>
      <c r="K25" s="342"/>
      <c r="L25" s="342"/>
      <c r="M25" s="342"/>
      <c r="N25" s="342"/>
      <c r="O25" s="274"/>
    </row>
    <row r="26" spans="1:15" s="271" customFormat="1" ht="68.25" customHeight="1">
      <c r="A26" s="270"/>
      <c r="B26" s="340" t="s">
        <v>675</v>
      </c>
      <c r="C26" s="340"/>
      <c r="D26" s="340"/>
      <c r="E26" s="340"/>
      <c r="F26" s="340"/>
      <c r="G26" s="340"/>
      <c r="H26" s="340"/>
      <c r="I26" s="340"/>
      <c r="J26" s="340"/>
      <c r="K26" s="340"/>
      <c r="L26" s="340"/>
      <c r="M26" s="340"/>
      <c r="N26" s="340"/>
      <c r="O26" s="270"/>
    </row>
    <row r="27" spans="1:15" s="268" customFormat="1" ht="18.75">
      <c r="A27" s="266"/>
      <c r="B27" s="342" t="s">
        <v>650</v>
      </c>
      <c r="C27" s="342"/>
      <c r="D27" s="342"/>
      <c r="E27" s="342"/>
      <c r="F27" s="342"/>
      <c r="G27" s="342"/>
      <c r="H27" s="342"/>
      <c r="I27" s="342"/>
      <c r="J27" s="342"/>
      <c r="K27" s="342"/>
      <c r="L27" s="342"/>
      <c r="M27" s="342"/>
      <c r="N27" s="342"/>
      <c r="O27" s="281"/>
    </row>
    <row r="28" spans="1:15" s="271" customFormat="1" ht="86.25" customHeight="1">
      <c r="A28" s="270"/>
      <c r="B28" s="356" t="s">
        <v>733</v>
      </c>
      <c r="C28" s="356"/>
      <c r="D28" s="356"/>
      <c r="E28" s="356"/>
      <c r="F28" s="356"/>
      <c r="G28" s="356"/>
      <c r="H28" s="356"/>
      <c r="I28" s="356"/>
      <c r="J28" s="356"/>
      <c r="K28" s="356"/>
      <c r="L28" s="356"/>
      <c r="M28" s="356"/>
      <c r="N28" s="356"/>
      <c r="O28" s="270"/>
    </row>
    <row r="29" spans="1:15" s="268" customFormat="1" ht="18.75">
      <c r="A29" s="266"/>
      <c r="B29" s="342" t="s">
        <v>651</v>
      </c>
      <c r="C29" s="342"/>
      <c r="D29" s="342"/>
      <c r="E29" s="342"/>
      <c r="F29" s="342"/>
      <c r="G29" s="342"/>
      <c r="H29" s="342"/>
      <c r="I29" s="342"/>
      <c r="J29" s="342"/>
      <c r="K29" s="342"/>
      <c r="L29" s="342"/>
      <c r="M29" s="342"/>
      <c r="N29" s="342"/>
      <c r="O29" s="274"/>
    </row>
    <row r="30" spans="1:15" s="271" customFormat="1" ht="82.5" customHeight="1">
      <c r="A30" s="270"/>
      <c r="B30" s="340" t="s">
        <v>676</v>
      </c>
      <c r="C30" s="340"/>
      <c r="D30" s="340"/>
      <c r="E30" s="340"/>
      <c r="F30" s="340"/>
      <c r="G30" s="340"/>
      <c r="H30" s="340"/>
      <c r="I30" s="340"/>
      <c r="J30" s="340"/>
      <c r="K30" s="340"/>
      <c r="L30" s="340"/>
      <c r="M30" s="340"/>
      <c r="N30" s="340"/>
      <c r="O30" s="270"/>
    </row>
    <row r="31" spans="1:15" s="268" customFormat="1" ht="12.75" customHeight="1">
      <c r="A31" s="266"/>
      <c r="B31" s="282"/>
      <c r="C31" s="283"/>
      <c r="D31" s="283"/>
      <c r="E31" s="283"/>
      <c r="F31" s="266"/>
      <c r="G31" s="266"/>
      <c r="H31" s="266"/>
      <c r="I31" s="266"/>
      <c r="J31" s="266"/>
      <c r="K31" s="266"/>
      <c r="L31" s="266"/>
      <c r="M31" s="266"/>
      <c r="N31" s="266"/>
      <c r="O31" s="266"/>
    </row>
    <row r="32" spans="1:15" s="56" customFormat="1" ht="99" customHeight="1">
      <c r="A32" s="58"/>
      <c r="B32" s="58"/>
      <c r="C32" s="58"/>
      <c r="D32" s="58"/>
      <c r="E32" s="58"/>
      <c r="F32" s="58"/>
      <c r="G32" s="58"/>
      <c r="H32" s="58"/>
      <c r="I32" s="58"/>
      <c r="J32" s="58"/>
      <c r="K32" s="58"/>
      <c r="L32" s="58"/>
      <c r="M32" s="58"/>
      <c r="N32" s="58"/>
      <c r="O32" s="58"/>
    </row>
    <row r="33" spans="1:15" s="268" customFormat="1" ht="5.0999999999999996" customHeight="1">
      <c r="A33" s="266"/>
      <c r="B33" s="282"/>
      <c r="C33" s="280"/>
      <c r="D33" s="266"/>
      <c r="E33" s="266"/>
      <c r="F33" s="266"/>
      <c r="G33" s="266"/>
      <c r="H33" s="266"/>
      <c r="I33" s="266"/>
      <c r="J33" s="266"/>
      <c r="K33" s="266"/>
      <c r="L33" s="266"/>
      <c r="M33" s="266"/>
      <c r="N33" s="266"/>
      <c r="O33" s="266"/>
    </row>
    <row r="34" spans="1:15" s="268" customFormat="1" ht="22.5" customHeight="1">
      <c r="A34" s="266"/>
      <c r="B34" s="342" t="s">
        <v>652</v>
      </c>
      <c r="C34" s="342"/>
      <c r="D34" s="342"/>
      <c r="E34" s="342"/>
      <c r="F34" s="342"/>
      <c r="G34" s="342"/>
      <c r="H34" s="342"/>
      <c r="I34" s="342"/>
      <c r="J34" s="342"/>
      <c r="K34" s="342"/>
      <c r="L34" s="342"/>
      <c r="M34" s="342"/>
      <c r="N34" s="342"/>
      <c r="O34" s="274"/>
    </row>
    <row r="35" spans="1:15" s="271" customFormat="1" ht="32.25" customHeight="1">
      <c r="A35" s="270"/>
      <c r="B35" s="340" t="s">
        <v>677</v>
      </c>
      <c r="C35" s="340"/>
      <c r="D35" s="340"/>
      <c r="E35" s="340"/>
      <c r="F35" s="340"/>
      <c r="G35" s="340"/>
      <c r="H35" s="340"/>
      <c r="I35" s="340"/>
      <c r="J35" s="340"/>
      <c r="K35" s="340"/>
      <c r="L35" s="340"/>
      <c r="M35" s="340"/>
      <c r="N35" s="340"/>
      <c r="O35" s="270"/>
    </row>
    <row r="36" spans="1:15" s="268" customFormat="1" ht="5.0999999999999996" customHeight="1">
      <c r="A36" s="266"/>
      <c r="B36" s="280"/>
      <c r="C36" s="280"/>
      <c r="D36" s="280"/>
      <c r="E36" s="280"/>
      <c r="F36" s="280"/>
      <c r="G36" s="280"/>
      <c r="H36" s="280"/>
      <c r="I36" s="280"/>
      <c r="J36" s="280"/>
      <c r="K36" s="280"/>
      <c r="L36" s="280"/>
      <c r="M36" s="280"/>
      <c r="N36" s="280"/>
      <c r="O36" s="266"/>
    </row>
    <row r="37" spans="1:15" s="268" customFormat="1" ht="22.5" customHeight="1">
      <c r="A37" s="266"/>
      <c r="B37" s="342" t="s">
        <v>653</v>
      </c>
      <c r="C37" s="342"/>
      <c r="D37" s="342"/>
      <c r="E37" s="342"/>
      <c r="F37" s="342"/>
      <c r="G37" s="342"/>
      <c r="H37" s="342"/>
      <c r="I37" s="342"/>
      <c r="J37" s="342"/>
      <c r="K37" s="342"/>
      <c r="L37" s="342"/>
      <c r="M37" s="342"/>
      <c r="N37" s="342"/>
      <c r="O37" s="266"/>
    </row>
    <row r="38" spans="1:15" s="271" customFormat="1" ht="60.75" customHeight="1">
      <c r="A38" s="270"/>
      <c r="B38" s="340" t="s">
        <v>678</v>
      </c>
      <c r="C38" s="340"/>
      <c r="D38" s="340"/>
      <c r="E38" s="340"/>
      <c r="F38" s="340"/>
      <c r="G38" s="340"/>
      <c r="H38" s="340"/>
      <c r="I38" s="340"/>
      <c r="J38" s="340"/>
      <c r="K38" s="340"/>
      <c r="L38" s="340"/>
      <c r="M38" s="340"/>
      <c r="N38" s="340"/>
      <c r="O38" s="270"/>
    </row>
    <row r="39" spans="1:15" s="268" customFormat="1" ht="7.5" customHeight="1">
      <c r="A39" s="266"/>
      <c r="B39" s="280"/>
      <c r="C39" s="280"/>
      <c r="D39" s="280"/>
      <c r="E39" s="280"/>
      <c r="F39" s="280"/>
      <c r="G39" s="280"/>
      <c r="H39" s="280"/>
      <c r="I39" s="280"/>
      <c r="J39" s="280"/>
      <c r="K39" s="280"/>
      <c r="L39" s="280"/>
      <c r="M39" s="280"/>
      <c r="N39" s="266"/>
      <c r="O39" s="266"/>
    </row>
    <row r="40" spans="1:15" s="268" customFormat="1" ht="18.75" customHeight="1">
      <c r="A40" s="266"/>
      <c r="B40" s="342" t="s">
        <v>689</v>
      </c>
      <c r="C40" s="342"/>
      <c r="D40" s="342"/>
      <c r="E40" s="342"/>
      <c r="F40" s="342"/>
      <c r="G40" s="342"/>
      <c r="H40" s="342"/>
      <c r="I40" s="342"/>
      <c r="J40" s="342"/>
      <c r="K40" s="342"/>
      <c r="L40" s="342"/>
      <c r="M40" s="342"/>
      <c r="N40" s="342"/>
      <c r="O40" s="266"/>
    </row>
    <row r="41" spans="1:15" s="271" customFormat="1" ht="47.25" customHeight="1">
      <c r="A41" s="270"/>
      <c r="B41" s="340" t="s">
        <v>687</v>
      </c>
      <c r="C41" s="340"/>
      <c r="D41" s="340"/>
      <c r="E41" s="340"/>
      <c r="F41" s="340"/>
      <c r="G41" s="340"/>
      <c r="H41" s="340"/>
      <c r="I41" s="340"/>
      <c r="J41" s="340"/>
      <c r="K41" s="340"/>
      <c r="L41" s="340"/>
      <c r="M41" s="340"/>
      <c r="N41" s="353"/>
      <c r="O41" s="270"/>
    </row>
    <row r="42" spans="1:15" s="268" customFormat="1" ht="5.0999999999999996" customHeight="1">
      <c r="A42" s="266"/>
      <c r="B42" s="280"/>
      <c r="C42" s="280"/>
      <c r="D42" s="280"/>
      <c r="E42" s="280"/>
      <c r="F42" s="280"/>
      <c r="G42" s="280"/>
      <c r="H42" s="280"/>
      <c r="I42" s="280"/>
      <c r="J42" s="280"/>
      <c r="K42" s="280"/>
      <c r="L42" s="280"/>
      <c r="M42" s="280"/>
      <c r="N42" s="266"/>
      <c r="O42" s="266"/>
    </row>
    <row r="43" spans="1:15" s="268" customFormat="1" ht="5.0999999999999996" customHeight="1">
      <c r="A43" s="266"/>
      <c r="B43" s="284"/>
      <c r="C43" s="266"/>
      <c r="D43" s="266"/>
      <c r="E43" s="266"/>
      <c r="F43" s="266"/>
      <c r="G43" s="266"/>
      <c r="H43" s="266"/>
      <c r="I43" s="266"/>
      <c r="J43" s="266"/>
      <c r="K43" s="266"/>
      <c r="L43" s="266"/>
      <c r="M43" s="266"/>
      <c r="N43" s="266"/>
      <c r="O43" s="266"/>
    </row>
    <row r="44" spans="1:15" s="268" customFormat="1" ht="18.75" customHeight="1">
      <c r="A44" s="266"/>
      <c r="B44" s="342" t="s">
        <v>679</v>
      </c>
      <c r="C44" s="342"/>
      <c r="D44" s="342"/>
      <c r="E44" s="342"/>
      <c r="F44" s="342"/>
      <c r="G44" s="342"/>
      <c r="H44" s="342"/>
      <c r="I44" s="342"/>
      <c r="J44" s="342"/>
      <c r="K44" s="342"/>
      <c r="L44" s="342"/>
      <c r="M44" s="342"/>
      <c r="N44" s="342"/>
      <c r="O44" s="266"/>
    </row>
    <row r="45" spans="1:15" s="271" customFormat="1" ht="51.75" customHeight="1">
      <c r="A45" s="270"/>
      <c r="B45" s="340" t="s">
        <v>680</v>
      </c>
      <c r="C45" s="353"/>
      <c r="D45" s="353"/>
      <c r="E45" s="353"/>
      <c r="F45" s="353"/>
      <c r="G45" s="353"/>
      <c r="H45" s="353"/>
      <c r="I45" s="353"/>
      <c r="J45" s="353"/>
      <c r="K45" s="353"/>
      <c r="L45" s="353"/>
      <c r="M45" s="353"/>
      <c r="N45" s="353"/>
      <c r="O45" s="270"/>
    </row>
    <row r="46" spans="1:15" s="268" customFormat="1" ht="5.0999999999999996" customHeight="1">
      <c r="A46" s="266"/>
      <c r="B46" s="284"/>
      <c r="C46" s="266"/>
      <c r="D46" s="266"/>
      <c r="E46" s="266"/>
      <c r="F46" s="266"/>
      <c r="G46" s="266"/>
      <c r="H46" s="266"/>
      <c r="I46" s="266"/>
      <c r="J46" s="266"/>
      <c r="K46" s="266"/>
      <c r="L46" s="266"/>
      <c r="M46" s="266"/>
      <c r="N46" s="266"/>
      <c r="O46" s="266"/>
    </row>
    <row r="47" spans="1:15" s="268" customFormat="1" ht="18.75" customHeight="1">
      <c r="A47" s="266"/>
      <c r="B47" s="342" t="s">
        <v>690</v>
      </c>
      <c r="C47" s="342"/>
      <c r="D47" s="342"/>
      <c r="E47" s="342"/>
      <c r="F47" s="342"/>
      <c r="G47" s="342"/>
      <c r="H47" s="342"/>
      <c r="I47" s="342"/>
      <c r="J47" s="342"/>
      <c r="K47" s="342"/>
      <c r="L47" s="342"/>
      <c r="M47" s="342"/>
      <c r="N47" s="342"/>
      <c r="O47" s="266"/>
    </row>
    <row r="48" spans="1:15" s="271" customFormat="1" ht="50.25" customHeight="1">
      <c r="A48" s="270"/>
      <c r="B48" s="340" t="s">
        <v>681</v>
      </c>
      <c r="C48" s="353"/>
      <c r="D48" s="353"/>
      <c r="E48" s="353"/>
      <c r="F48" s="353"/>
      <c r="G48" s="353"/>
      <c r="H48" s="353"/>
      <c r="I48" s="353"/>
      <c r="J48" s="353"/>
      <c r="K48" s="353"/>
      <c r="L48" s="353"/>
      <c r="M48" s="353"/>
      <c r="N48" s="353"/>
      <c r="O48" s="270"/>
    </row>
    <row r="49" spans="1:15" s="268" customFormat="1" ht="5.0999999999999996" customHeight="1">
      <c r="A49" s="266"/>
      <c r="B49" s="280"/>
      <c r="C49" s="266"/>
      <c r="D49" s="266"/>
      <c r="E49" s="266"/>
      <c r="F49" s="266"/>
      <c r="G49" s="266"/>
      <c r="H49" s="266"/>
      <c r="I49" s="266"/>
      <c r="J49" s="266"/>
      <c r="K49" s="266"/>
      <c r="L49" s="266"/>
      <c r="M49" s="266"/>
      <c r="N49" s="266"/>
      <c r="O49" s="266"/>
    </row>
    <row r="50" spans="1:15" s="268" customFormat="1" ht="18.75" customHeight="1">
      <c r="A50" s="266"/>
      <c r="B50" s="342" t="s">
        <v>654</v>
      </c>
      <c r="C50" s="342"/>
      <c r="D50" s="342"/>
      <c r="E50" s="342"/>
      <c r="F50" s="342"/>
      <c r="G50" s="342"/>
      <c r="H50" s="342"/>
      <c r="I50" s="342"/>
      <c r="J50" s="342"/>
      <c r="K50" s="342"/>
      <c r="L50" s="342"/>
      <c r="M50" s="342"/>
      <c r="N50" s="342"/>
      <c r="O50" s="266"/>
    </row>
    <row r="51" spans="1:15" s="271" customFormat="1" ht="74.25" customHeight="1">
      <c r="A51" s="270"/>
      <c r="B51" s="340" t="s">
        <v>682</v>
      </c>
      <c r="C51" s="340"/>
      <c r="D51" s="340"/>
      <c r="E51" s="340"/>
      <c r="F51" s="340"/>
      <c r="G51" s="340"/>
      <c r="H51" s="340"/>
      <c r="I51" s="340"/>
      <c r="J51" s="340"/>
      <c r="K51" s="340"/>
      <c r="L51" s="340"/>
      <c r="M51" s="340"/>
      <c r="N51" s="340"/>
      <c r="O51" s="270"/>
    </row>
    <row r="52" spans="1:15" s="268" customFormat="1" ht="5.0999999999999996" customHeight="1">
      <c r="A52" s="266"/>
      <c r="B52" s="280"/>
      <c r="C52" s="280"/>
      <c r="D52" s="280"/>
      <c r="E52" s="280"/>
      <c r="F52" s="280"/>
      <c r="G52" s="280"/>
      <c r="H52" s="280"/>
      <c r="I52" s="280"/>
      <c r="J52" s="280"/>
      <c r="K52" s="280"/>
      <c r="L52" s="280"/>
      <c r="M52" s="280"/>
      <c r="N52" s="266"/>
      <c r="O52" s="266"/>
    </row>
    <row r="53" spans="1:15" s="268" customFormat="1" ht="24" customHeight="1">
      <c r="A53" s="266"/>
      <c r="B53" s="352" t="s">
        <v>657</v>
      </c>
      <c r="C53" s="352"/>
      <c r="D53" s="352"/>
      <c r="E53" s="352"/>
      <c r="F53" s="352"/>
      <c r="G53" s="352"/>
      <c r="H53" s="352"/>
      <c r="I53" s="352"/>
      <c r="J53" s="352"/>
      <c r="K53" s="352"/>
      <c r="L53" s="352"/>
      <c r="M53" s="352"/>
      <c r="N53" s="352"/>
      <c r="O53" s="270"/>
    </row>
    <row r="54" spans="1:15" s="268" customFormat="1" ht="5.0999999999999996" customHeight="1">
      <c r="A54" s="266"/>
      <c r="B54" s="348"/>
      <c r="C54" s="348"/>
      <c r="D54" s="348"/>
      <c r="E54" s="348"/>
      <c r="F54" s="348"/>
      <c r="G54" s="348"/>
      <c r="H54" s="348"/>
      <c r="I54" s="348"/>
      <c r="J54" s="348"/>
      <c r="K54" s="348"/>
      <c r="L54" s="348"/>
      <c r="M54" s="348"/>
      <c r="N54" s="348"/>
      <c r="O54" s="266"/>
    </row>
    <row r="55" spans="1:15" s="286" customFormat="1" ht="15.75">
      <c r="A55" s="285"/>
      <c r="B55" s="350" t="s">
        <v>613</v>
      </c>
      <c r="C55" s="350"/>
      <c r="D55" s="350"/>
      <c r="E55" s="350"/>
      <c r="F55" s="350"/>
      <c r="G55" s="350"/>
      <c r="H55" s="350"/>
      <c r="I55" s="350"/>
      <c r="J55" s="350"/>
      <c r="K55" s="350"/>
      <c r="L55" s="350"/>
      <c r="M55" s="350"/>
      <c r="N55" s="350"/>
      <c r="O55" s="270"/>
    </row>
    <row r="56" spans="1:15" s="286" customFormat="1" ht="15.75">
      <c r="A56" s="285"/>
      <c r="B56" s="287"/>
      <c r="C56" s="287"/>
      <c r="D56" s="285"/>
      <c r="E56" s="285"/>
      <c r="F56" s="285"/>
      <c r="G56" s="285"/>
      <c r="H56" s="285"/>
      <c r="I56" s="285"/>
      <c r="J56" s="285"/>
      <c r="K56" s="285"/>
      <c r="L56" s="285"/>
      <c r="M56" s="285"/>
      <c r="N56" s="285"/>
      <c r="O56" s="285"/>
    </row>
    <row r="57" spans="1:15" s="286" customFormat="1" ht="15.75">
      <c r="A57" s="285"/>
      <c r="B57" s="287"/>
      <c r="C57" s="285" t="s">
        <v>658</v>
      </c>
      <c r="D57" s="347" t="s">
        <v>645</v>
      </c>
      <c r="E57" s="347"/>
      <c r="F57" s="347"/>
      <c r="G57" s="347"/>
      <c r="H57" s="285"/>
      <c r="I57" s="285"/>
      <c r="J57" s="285"/>
      <c r="K57" s="285"/>
      <c r="L57" s="285"/>
      <c r="M57" s="285"/>
      <c r="N57" s="285"/>
      <c r="O57" s="285"/>
    </row>
    <row r="58" spans="1:15" s="286" customFormat="1" ht="15.75">
      <c r="A58" s="285"/>
      <c r="B58" s="287"/>
      <c r="C58" s="285" t="s">
        <v>659</v>
      </c>
      <c r="D58" s="351" t="s">
        <v>665</v>
      </c>
      <c r="E58" s="351"/>
      <c r="F58" s="351"/>
      <c r="G58" s="351"/>
      <c r="H58" s="285"/>
      <c r="I58" s="285"/>
      <c r="J58" s="285"/>
      <c r="K58" s="285"/>
      <c r="L58" s="285"/>
      <c r="M58" s="285"/>
      <c r="N58" s="285"/>
      <c r="O58" s="285"/>
    </row>
    <row r="59" spans="1:15" s="286" customFormat="1" ht="15.75">
      <c r="A59" s="285"/>
      <c r="B59" s="287"/>
      <c r="C59" s="285" t="s">
        <v>662</v>
      </c>
      <c r="D59" s="351" t="s">
        <v>666</v>
      </c>
      <c r="E59" s="350"/>
      <c r="F59" s="350"/>
      <c r="G59" s="350"/>
      <c r="H59" s="285"/>
      <c r="I59" s="285"/>
      <c r="J59" s="285"/>
      <c r="K59" s="285"/>
      <c r="L59" s="285"/>
      <c r="M59" s="285"/>
      <c r="N59" s="285"/>
      <c r="O59" s="285"/>
    </row>
    <row r="60" spans="1:15" s="286" customFormat="1" ht="15.75">
      <c r="A60" s="285"/>
      <c r="B60" s="287"/>
      <c r="C60" s="285" t="s">
        <v>660</v>
      </c>
      <c r="D60" s="350" t="s">
        <v>661</v>
      </c>
      <c r="E60" s="350"/>
      <c r="F60" s="350"/>
      <c r="G60" s="350"/>
      <c r="H60" s="285"/>
      <c r="I60" s="285"/>
      <c r="J60" s="285"/>
      <c r="K60" s="285"/>
      <c r="L60" s="285"/>
      <c r="M60" s="285"/>
      <c r="N60" s="285"/>
      <c r="O60" s="285"/>
    </row>
    <row r="61" spans="1:15" s="286" customFormat="1" ht="15.75">
      <c r="A61" s="285"/>
      <c r="B61" s="287"/>
      <c r="C61" s="285"/>
      <c r="D61" s="350" t="s">
        <v>614</v>
      </c>
      <c r="E61" s="350"/>
      <c r="F61" s="350"/>
      <c r="G61" s="350"/>
      <c r="H61" s="285"/>
      <c r="I61" s="285"/>
      <c r="J61" s="285"/>
      <c r="K61" s="285"/>
      <c r="L61" s="285"/>
      <c r="M61" s="285"/>
      <c r="N61" s="285"/>
      <c r="O61" s="285"/>
    </row>
    <row r="62" spans="1:15" s="286" customFormat="1" ht="15.75">
      <c r="A62" s="285"/>
      <c r="B62" s="287"/>
      <c r="C62" s="285"/>
      <c r="D62" s="350" t="s">
        <v>656</v>
      </c>
      <c r="E62" s="350"/>
      <c r="F62" s="350"/>
      <c r="G62" s="350"/>
      <c r="H62" s="285"/>
      <c r="I62" s="285"/>
      <c r="J62" s="285"/>
      <c r="K62" s="285"/>
      <c r="L62" s="285"/>
      <c r="M62" s="285"/>
      <c r="N62" s="285"/>
      <c r="O62" s="285"/>
    </row>
    <row r="63" spans="1:15" s="286" customFormat="1" ht="15.75">
      <c r="A63" s="285"/>
      <c r="B63" s="287"/>
      <c r="C63" s="285"/>
      <c r="D63" s="350" t="s">
        <v>615</v>
      </c>
      <c r="E63" s="350"/>
      <c r="F63" s="350"/>
      <c r="G63" s="350"/>
      <c r="H63" s="285"/>
      <c r="I63" s="285"/>
      <c r="J63" s="285"/>
      <c r="K63" s="285"/>
      <c r="L63" s="285"/>
      <c r="M63" s="285"/>
      <c r="N63" s="285"/>
      <c r="O63" s="285"/>
    </row>
    <row r="64" spans="1:15" s="286" customFormat="1" ht="15.75">
      <c r="A64" s="285"/>
      <c r="B64" s="287"/>
      <c r="C64" s="285" t="s">
        <v>664</v>
      </c>
      <c r="D64" s="347" t="s">
        <v>663</v>
      </c>
      <c r="E64" s="347"/>
      <c r="F64" s="347"/>
      <c r="G64" s="347"/>
      <c r="H64" s="285"/>
      <c r="I64" s="285"/>
      <c r="J64" s="285"/>
      <c r="K64" s="285"/>
      <c r="L64" s="285"/>
      <c r="M64" s="285"/>
      <c r="N64" s="285"/>
      <c r="O64" s="285"/>
    </row>
    <row r="65" spans="1:15">
      <c r="A65" s="262"/>
      <c r="B65" s="282"/>
      <c r="C65" s="282"/>
      <c r="D65" s="262"/>
      <c r="E65" s="262"/>
      <c r="F65" s="262"/>
      <c r="G65" s="262"/>
      <c r="H65" s="262"/>
      <c r="I65" s="262"/>
      <c r="J65" s="262"/>
      <c r="K65" s="262"/>
      <c r="L65" s="262"/>
      <c r="M65" s="262"/>
      <c r="N65" s="262"/>
      <c r="O65" s="262"/>
    </row>
  </sheetData>
  <sheetProtection algorithmName="SHA-512" hashValue="kgrkRQgntb4b67I1cvpCBpEpxMrZcbO29rdx2lb7awPNGuIK0LzuQoM81uCDbN/GgokSMrrS0kZmdTFDkEdPpw==" saltValue="OHtWPJkixCjoxPXB8GoO3g==" spinCount="100000" sheet="1" objects="1" scenarios="1" formatCells="0" formatColumns="0" formatRows="0" sort="0" autoFilter="0"/>
  <mergeCells count="51">
    <mergeCell ref="B22:N22"/>
    <mergeCell ref="B23:N23"/>
    <mergeCell ref="J14:N14"/>
    <mergeCell ref="J15:N15"/>
    <mergeCell ref="B40:N40"/>
    <mergeCell ref="B25:N25"/>
    <mergeCell ref="B27:N27"/>
    <mergeCell ref="B29:N29"/>
    <mergeCell ref="B34:N34"/>
    <mergeCell ref="B26:N26"/>
    <mergeCell ref="B28:N28"/>
    <mergeCell ref="B30:N30"/>
    <mergeCell ref="B35:N35"/>
    <mergeCell ref="B37:N37"/>
    <mergeCell ref="B21:N21"/>
    <mergeCell ref="B18:N18"/>
    <mergeCell ref="B47:N47"/>
    <mergeCell ref="B50:N50"/>
    <mergeCell ref="B38:N38"/>
    <mergeCell ref="B41:N41"/>
    <mergeCell ref="B45:N45"/>
    <mergeCell ref="B48:N48"/>
    <mergeCell ref="B44:N44"/>
    <mergeCell ref="B51:N51"/>
    <mergeCell ref="D62:G62"/>
    <mergeCell ref="D63:G63"/>
    <mergeCell ref="D64:G64"/>
    <mergeCell ref="B55:N55"/>
    <mergeCell ref="B54:N54"/>
    <mergeCell ref="D57:G57"/>
    <mergeCell ref="D58:G58"/>
    <mergeCell ref="D60:G60"/>
    <mergeCell ref="D59:G59"/>
    <mergeCell ref="D61:G61"/>
    <mergeCell ref="B53:N53"/>
    <mergeCell ref="J13:N13"/>
    <mergeCell ref="B8:N8"/>
    <mergeCell ref="B11:N11"/>
    <mergeCell ref="B12:N12"/>
    <mergeCell ref="B13:I13"/>
    <mergeCell ref="B1:N1"/>
    <mergeCell ref="B2:N2"/>
    <mergeCell ref="B4:N4"/>
    <mergeCell ref="B6:N6"/>
    <mergeCell ref="B10:N10"/>
    <mergeCell ref="B20:I20"/>
    <mergeCell ref="J20:N20"/>
    <mergeCell ref="B19:N19"/>
    <mergeCell ref="B14:I14"/>
    <mergeCell ref="B15:I15"/>
    <mergeCell ref="B17:N17"/>
  </mergeCells>
  <hyperlinks>
    <hyperlink ref="J13" r:id="rId1"/>
    <hyperlink ref="J14" r:id="rId2"/>
    <hyperlink ref="J15" r:id="rId3"/>
    <hyperlink ref="D57" r:id="rId4"/>
    <hyperlink ref="D64" r:id="rId5"/>
    <hyperlink ref="J20" r:id="rId6"/>
  </hyperlinks>
  <pageMargins left="0.23622047244094491" right="0.23622047244094491" top="0.74803149606299213" bottom="0.74803149606299213" header="0.31496062992125984" footer="0.31496062992125984"/>
  <pageSetup scale="58" fitToHeight="0" orientation="portrait" r:id="rId7"/>
  <headerFooter>
    <oddFooter>&amp;C&amp;P&amp;R&amp;F</oddFooter>
  </headerFooter>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dimension ref="A1:N912"/>
  <sheetViews>
    <sheetView showGridLines="0" workbookViewId="0">
      <pane ySplit="16" topLeftCell="A17" activePane="bottomLeft" state="frozen"/>
      <selection pane="bottomLeft"/>
    </sheetView>
  </sheetViews>
  <sheetFormatPr defaultRowHeight="15"/>
  <cols>
    <col min="1" max="1" width="37.85546875" style="34" customWidth="1"/>
    <col min="2" max="2" width="53.85546875" style="34" customWidth="1"/>
    <col min="3" max="3" width="5.85546875" style="34" bestFit="1" customWidth="1"/>
    <col min="4" max="4" width="15.42578125" style="34" customWidth="1"/>
    <col min="5" max="5" width="8.140625" style="34" bestFit="1" customWidth="1"/>
    <col min="6" max="6" width="5.85546875" style="34" bestFit="1" customWidth="1"/>
    <col min="7" max="7" width="7.42578125" style="34" customWidth="1"/>
    <col min="8" max="8" width="6.7109375" style="34" bestFit="1" customWidth="1"/>
    <col min="9" max="9" width="5.42578125" style="34" customWidth="1"/>
    <col min="10" max="10" width="8.28515625" style="34" customWidth="1"/>
    <col min="11" max="11" width="6.7109375" style="34" bestFit="1" customWidth="1"/>
    <col min="12" max="12" width="5.42578125" style="34" customWidth="1"/>
    <col min="13" max="13" width="6.85546875" style="34" bestFit="1" customWidth="1"/>
    <col min="14" max="14" width="24" style="34" customWidth="1"/>
    <col min="15" max="16384" width="9.140625" style="34"/>
  </cols>
  <sheetData>
    <row r="1" spans="1:14" ht="23.25">
      <c r="A1" s="290" t="s">
        <v>736</v>
      </c>
      <c r="B1" s="290"/>
      <c r="C1" s="290"/>
      <c r="D1" s="290"/>
      <c r="E1" s="291"/>
      <c r="F1" s="292"/>
      <c r="G1" s="290"/>
      <c r="H1" s="290"/>
      <c r="I1" s="290"/>
      <c r="J1" s="291"/>
      <c r="K1" s="290"/>
      <c r="L1" s="290"/>
      <c r="M1" s="290"/>
      <c r="N1" s="290"/>
    </row>
    <row r="2" spans="1:14">
      <c r="A2" s="293"/>
      <c r="B2" s="293"/>
      <c r="C2" s="293"/>
      <c r="D2" s="294"/>
      <c r="E2" s="295"/>
      <c r="F2" s="296"/>
      <c r="G2" s="293"/>
      <c r="H2" s="293"/>
      <c r="I2" s="294"/>
      <c r="J2" s="295"/>
      <c r="K2" s="293"/>
      <c r="L2" s="293"/>
      <c r="M2" s="293"/>
      <c r="N2" s="293"/>
    </row>
    <row r="3" spans="1:14" ht="27" customHeight="1">
      <c r="A3" s="452" t="s">
        <v>737</v>
      </c>
      <c r="B3" s="452"/>
      <c r="C3" s="452"/>
      <c r="D3" s="452"/>
      <c r="E3" s="452"/>
      <c r="F3" s="452"/>
      <c r="G3" s="452"/>
      <c r="H3" s="452"/>
      <c r="I3" s="452"/>
      <c r="J3" s="452"/>
      <c r="K3" s="452"/>
      <c r="L3" s="452"/>
      <c r="M3" s="452"/>
      <c r="N3" s="452"/>
    </row>
    <row r="4" spans="1:14">
      <c r="A4" s="297"/>
      <c r="B4" s="297"/>
      <c r="C4" s="297"/>
      <c r="D4" s="298"/>
      <c r="E4" s="298"/>
      <c r="F4" s="297"/>
      <c r="G4" s="297"/>
      <c r="H4" s="297"/>
      <c r="I4" s="298"/>
      <c r="J4" s="298"/>
      <c r="K4" s="297"/>
      <c r="L4" s="297"/>
      <c r="M4" s="293"/>
      <c r="N4" s="293"/>
    </row>
    <row r="5" spans="1:14" ht="15.75">
      <c r="A5" s="299" t="s">
        <v>738</v>
      </c>
      <c r="B5" s="299"/>
      <c r="C5" s="299"/>
      <c r="D5" s="299"/>
      <c r="E5" s="300"/>
      <c r="F5" s="301"/>
      <c r="G5" s="299"/>
      <c r="H5" s="299"/>
      <c r="I5" s="299"/>
      <c r="J5" s="300"/>
      <c r="K5" s="299"/>
      <c r="L5" s="299"/>
      <c r="M5" s="299"/>
      <c r="N5" s="299"/>
    </row>
    <row r="6" spans="1:14">
      <c r="A6" s="293"/>
      <c r="B6" s="293"/>
      <c r="C6" s="293"/>
      <c r="D6" s="294"/>
      <c r="E6" s="295"/>
      <c r="F6" s="296"/>
      <c r="G6" s="293"/>
      <c r="H6" s="293"/>
      <c r="I6" s="294"/>
      <c r="J6" s="295"/>
      <c r="K6" s="293"/>
      <c r="L6" s="293"/>
      <c r="M6" s="293"/>
      <c r="N6" s="293"/>
    </row>
    <row r="7" spans="1:14">
      <c r="A7" s="302" t="s">
        <v>739</v>
      </c>
      <c r="B7" s="303" t="str">
        <f>" "&amp; ROUND(SUM('C2'!V27:AS27,'C3'!V53:AP53,'C4'!V20:AP20,'C5'!V106:AE106,'C6'!V694:AP694,'C7'!V53:AP53,'C8'!V27:AP27)/1489*100,0) &amp; "% (" &amp; SUM('C2'!V27:AS27,'C3'!V53:AP53,'C4'!V20:AP20,'C5'!V106:AE106,'C6'!V694:AP694,'C7'!V53:AP53,'C8'!V27:AP27) &amp; ") out of 1489 data items have been provided"</f>
        <v xml:space="preserve"> 0% (0) out of 1489 data items have been provided</v>
      </c>
      <c r="C7" s="304"/>
      <c r="D7" s="305"/>
      <c r="E7" s="306"/>
      <c r="F7" s="307"/>
      <c r="G7" s="305"/>
      <c r="H7" s="305"/>
      <c r="I7" s="305"/>
      <c r="J7" s="306"/>
      <c r="K7" s="305"/>
      <c r="L7" s="305"/>
      <c r="M7" s="305"/>
      <c r="N7" s="305"/>
    </row>
    <row r="8" spans="1:14">
      <c r="A8" s="302" t="s">
        <v>740</v>
      </c>
      <c r="B8" s="303">
        <f>COUNTIF(M17:M912,"Check")</f>
        <v>0</v>
      </c>
      <c r="C8" s="305"/>
      <c r="D8" s="305"/>
      <c r="E8" s="306"/>
      <c r="F8" s="307"/>
      <c r="G8" s="305"/>
      <c r="H8" s="305"/>
      <c r="I8" s="305"/>
      <c r="J8" s="306"/>
      <c r="K8" s="305"/>
      <c r="L8" s="305"/>
      <c r="M8" s="305"/>
      <c r="N8" s="305"/>
    </row>
    <row r="9" spans="1:14">
      <c r="A9" s="308" t="s">
        <v>741</v>
      </c>
      <c r="B9" s="303">
        <f>SUMPRODUCT(--(H17:H912&lt;&gt;K17:K912),--(J17:J912="="))+SUMPRODUCT(--(H17:H912&lt;&gt;K17:K912),-(J17:J912="'&lt;="))</f>
        <v>0</v>
      </c>
      <c r="C9" s="305"/>
      <c r="D9" s="305"/>
      <c r="E9" s="306"/>
      <c r="F9" s="307"/>
      <c r="G9" s="305"/>
      <c r="H9" s="305"/>
      <c r="I9" s="305"/>
      <c r="J9" s="306"/>
      <c r="K9" s="305"/>
      <c r="L9" s="305"/>
      <c r="M9" s="305"/>
      <c r="N9" s="305"/>
    </row>
    <row r="10" spans="1:14">
      <c r="A10" s="308" t="s">
        <v>742</v>
      </c>
      <c r="B10" s="303">
        <f>SUMPRODUCT(--(I17:I912&lt;&gt;L17:L912),--(J17:J912="="))</f>
        <v>0</v>
      </c>
      <c r="C10" s="305"/>
      <c r="D10" s="305"/>
      <c r="E10" s="306"/>
      <c r="F10" s="307"/>
      <c r="G10" s="305"/>
      <c r="H10" s="305"/>
      <c r="I10" s="305"/>
      <c r="J10" s="306"/>
      <c r="K10" s="305"/>
      <c r="L10" s="305"/>
      <c r="M10" s="305"/>
      <c r="N10" s="305"/>
    </row>
    <row r="11" spans="1:14">
      <c r="A11" s="293"/>
      <c r="B11" s="293"/>
      <c r="C11" s="293"/>
      <c r="D11" s="294"/>
      <c r="E11" s="295"/>
      <c r="F11" s="296"/>
      <c r="G11" s="293"/>
      <c r="H11" s="293"/>
      <c r="I11" s="293"/>
      <c r="J11" s="295"/>
      <c r="K11" s="293"/>
      <c r="L11" s="293"/>
      <c r="M11" s="293"/>
      <c r="N11" s="293"/>
    </row>
    <row r="12" spans="1:14" ht="15.75">
      <c r="A12" s="453" t="s">
        <v>743</v>
      </c>
      <c r="B12" s="453"/>
      <c r="C12" s="453"/>
      <c r="D12" s="453"/>
      <c r="E12" s="453"/>
      <c r="F12" s="453"/>
      <c r="G12" s="453"/>
      <c r="H12" s="453"/>
      <c r="I12" s="453"/>
      <c r="J12" s="453"/>
      <c r="K12" s="453"/>
      <c r="L12" s="453"/>
      <c r="M12" s="454"/>
      <c r="N12" s="455" t="s">
        <v>744</v>
      </c>
    </row>
    <row r="13" spans="1:14">
      <c r="A13" s="458" t="s">
        <v>745</v>
      </c>
      <c r="B13" s="459"/>
      <c r="C13" s="458" t="s">
        <v>746</v>
      </c>
      <c r="D13" s="460"/>
      <c r="E13" s="460"/>
      <c r="F13" s="460"/>
      <c r="G13" s="459"/>
      <c r="H13" s="458" t="s">
        <v>747</v>
      </c>
      <c r="I13" s="460"/>
      <c r="J13" s="460"/>
      <c r="K13" s="460"/>
      <c r="L13" s="460"/>
      <c r="M13" s="459"/>
      <c r="N13" s="456"/>
    </row>
    <row r="14" spans="1:14">
      <c r="A14" s="461" t="s">
        <v>748</v>
      </c>
      <c r="B14" s="461" t="s">
        <v>749</v>
      </c>
      <c r="C14" s="458" t="s">
        <v>750</v>
      </c>
      <c r="D14" s="459"/>
      <c r="E14" s="461" t="s">
        <v>751</v>
      </c>
      <c r="F14" s="458" t="s">
        <v>752</v>
      </c>
      <c r="G14" s="459"/>
      <c r="H14" s="458" t="s">
        <v>750</v>
      </c>
      <c r="I14" s="459"/>
      <c r="J14" s="461" t="s">
        <v>751</v>
      </c>
      <c r="K14" s="458" t="s">
        <v>752</v>
      </c>
      <c r="L14" s="459"/>
      <c r="M14" s="463" t="s">
        <v>747</v>
      </c>
      <c r="N14" s="456"/>
    </row>
    <row r="15" spans="1:14">
      <c r="A15" s="462"/>
      <c r="B15" s="462"/>
      <c r="C15" s="309" t="s">
        <v>753</v>
      </c>
      <c r="D15" s="309" t="s">
        <v>754</v>
      </c>
      <c r="E15" s="462"/>
      <c r="F15" s="309" t="s">
        <v>753</v>
      </c>
      <c r="G15" s="309" t="s">
        <v>754</v>
      </c>
      <c r="H15" s="309" t="s">
        <v>755</v>
      </c>
      <c r="I15" s="309" t="s">
        <v>756</v>
      </c>
      <c r="J15" s="462"/>
      <c r="K15" s="309" t="s">
        <v>755</v>
      </c>
      <c r="L15" s="309" t="s">
        <v>756</v>
      </c>
      <c r="M15" s="464"/>
      <c r="N15" s="457"/>
    </row>
    <row r="16" spans="1:14">
      <c r="A16" s="310"/>
      <c r="B16" s="311"/>
      <c r="C16" s="312"/>
      <c r="D16" s="313"/>
      <c r="E16" s="311"/>
      <c r="F16" s="312"/>
      <c r="G16" s="313"/>
      <c r="H16" s="314"/>
      <c r="I16" s="314"/>
      <c r="J16" s="315"/>
      <c r="K16" s="316"/>
      <c r="L16" s="314"/>
      <c r="M16" s="314"/>
      <c r="N16" s="317"/>
    </row>
    <row r="17" spans="1:14">
      <c r="A17" s="318" t="s">
        <v>757</v>
      </c>
      <c r="B17" s="319" t="s">
        <v>767</v>
      </c>
      <c r="C17" s="320" t="s">
        <v>342</v>
      </c>
      <c r="D17" s="332" t="s">
        <v>768</v>
      </c>
      <c r="E17" s="320" t="s">
        <v>758</v>
      </c>
      <c r="F17" s="320" t="s">
        <v>600</v>
      </c>
      <c r="G17" s="332" t="s">
        <v>769</v>
      </c>
      <c r="H17" s="321" t="str">
        <f>IF(AND(ISBLANK('C2'!V22),$I$17&lt;&gt;"Z"),"",'C2'!V22)</f>
        <v/>
      </c>
      <c r="I17" s="321" t="str">
        <f>IF(ISBLANK('C2'!W22),"",'C2'!W22)</f>
        <v/>
      </c>
      <c r="J17" s="170" t="s">
        <v>758</v>
      </c>
      <c r="K17" s="321" t="str">
        <f>IF(AND(ISBLANK('C3'!V49),$L$17&lt;&gt;"Z"),"",'C3'!V49)</f>
        <v/>
      </c>
      <c r="L17" s="321" t="str">
        <f>IF(ISBLANK('C3'!W49),"",'C3'!W49)</f>
        <v/>
      </c>
      <c r="M17" s="168" t="str">
        <f t="shared" ref="M17:M35" si="0">IF(AND(ISNUMBER(H17),ISNUMBER(K17)),IF(OR(ROUND(H17,0)&lt;&gt;ROUND(K17,0),I17&lt;&gt;L17),"Check","OK"),IF(OR(AND(H17&lt;&gt;K17,I17&lt;&gt;"Z",L17&lt;&gt;"Z"),I17&lt;&gt;L17),"Check","OK"))</f>
        <v>OK</v>
      </c>
      <c r="N17" s="169"/>
    </row>
    <row r="18" spans="1:14">
      <c r="A18" s="333" t="s">
        <v>757</v>
      </c>
      <c r="B18" s="319" t="s">
        <v>2728</v>
      </c>
      <c r="C18" s="320" t="s">
        <v>342</v>
      </c>
      <c r="D18" s="322" t="s">
        <v>2629</v>
      </c>
      <c r="E18" s="320" t="s">
        <v>758</v>
      </c>
      <c r="F18" s="320" t="s">
        <v>600</v>
      </c>
      <c r="G18" s="322" t="s">
        <v>771</v>
      </c>
      <c r="H18" s="321" t="str">
        <f>IF(AND(ISBLANK('C2'!AQ22),$I$18&lt;&gt;"Z"),"",'C2'!AQ22)</f>
        <v/>
      </c>
      <c r="I18" s="321" t="str">
        <f>IF(ISBLANK('C2'!AR22),"",'C2'!AR22)</f>
        <v/>
      </c>
      <c r="J18" s="170" t="s">
        <v>758</v>
      </c>
      <c r="K18" s="321" t="str">
        <f>IF(AND(ISBLANK('C3'!AH49),$L$18&lt;&gt;"Z"),"",'C3'!AH49)</f>
        <v/>
      </c>
      <c r="L18" s="321" t="str">
        <f>IF(ISBLANK('C3'!AI49),"",'C3'!AI49)</f>
        <v/>
      </c>
      <c r="M18" s="168" t="str">
        <f t="shared" si="0"/>
        <v>OK</v>
      </c>
      <c r="N18" s="169"/>
    </row>
    <row r="19" spans="1:14">
      <c r="A19" s="333" t="s">
        <v>757</v>
      </c>
      <c r="B19" s="319" t="s">
        <v>2729</v>
      </c>
      <c r="C19" s="320" t="s">
        <v>342</v>
      </c>
      <c r="D19" s="322" t="s">
        <v>2629</v>
      </c>
      <c r="E19" s="320" t="s">
        <v>758</v>
      </c>
      <c r="F19" s="320" t="s">
        <v>376</v>
      </c>
      <c r="G19" s="322" t="s">
        <v>772</v>
      </c>
      <c r="H19" s="321" t="str">
        <f>IF(AND(ISBLANK('C2'!AQ22),$I$19&lt;&gt;"Z"),"",'C2'!AQ22)</f>
        <v/>
      </c>
      <c r="I19" s="321" t="str">
        <f>IF(ISBLANK('C2'!AR22),"",'C2'!AR22)</f>
        <v/>
      </c>
      <c r="J19" s="170" t="s">
        <v>758</v>
      </c>
      <c r="K19" s="321" t="str">
        <f>IF(AND(ISBLANK('C5'!V102),$L$19&lt;&gt;"Z"),"",'C5'!V102)</f>
        <v/>
      </c>
      <c r="L19" s="321" t="str">
        <f>IF(ISBLANK('C5'!W102),"",'C5'!W102)</f>
        <v/>
      </c>
      <c r="M19" s="168" t="str">
        <f t="shared" si="0"/>
        <v>OK</v>
      </c>
      <c r="N19" s="169"/>
    </row>
    <row r="20" spans="1:14">
      <c r="A20" s="333" t="s">
        <v>757</v>
      </c>
      <c r="B20" s="319" t="s">
        <v>2730</v>
      </c>
      <c r="C20" s="320" t="s">
        <v>342</v>
      </c>
      <c r="D20" s="322" t="s">
        <v>353</v>
      </c>
      <c r="E20" s="320" t="s">
        <v>758</v>
      </c>
      <c r="F20" s="320" t="s">
        <v>376</v>
      </c>
      <c r="G20" s="322" t="s">
        <v>2724</v>
      </c>
      <c r="H20" s="321" t="str">
        <f>IF(AND(ISBLANK('C2'!Y22),$I$20&lt;&gt;"Z"),"",'C2'!Y22)</f>
        <v/>
      </c>
      <c r="I20" s="321" t="str">
        <f>IF(ISBLANK('C2'!Z22),"",'C2'!Z22)</f>
        <v/>
      </c>
      <c r="J20" s="170" t="s">
        <v>758</v>
      </c>
      <c r="K20" s="321" t="str">
        <f>IF(AND(ISBLANK('C5'!AB102),$L$20&lt;&gt;"Z"),"",'C5'!AB102)</f>
        <v/>
      </c>
      <c r="L20" s="321" t="str">
        <f>IF(ISBLANK('C5'!AC102),"",'C5'!AC102)</f>
        <v/>
      </c>
      <c r="M20" s="168" t="str">
        <f t="shared" si="0"/>
        <v>OK</v>
      </c>
      <c r="N20" s="169"/>
    </row>
    <row r="21" spans="1:14">
      <c r="A21" s="333" t="s">
        <v>757</v>
      </c>
      <c r="B21" s="319" t="s">
        <v>2731</v>
      </c>
      <c r="C21" s="320" t="s">
        <v>342</v>
      </c>
      <c r="D21" s="322" t="s">
        <v>808</v>
      </c>
      <c r="E21" s="320" t="s">
        <v>758</v>
      </c>
      <c r="F21" s="320" t="s">
        <v>600</v>
      </c>
      <c r="G21" s="322" t="s">
        <v>773</v>
      </c>
      <c r="H21" s="321" t="str">
        <f>IF(AND(ISBLANK('C2'!AB22),$I$21&lt;&gt;"Z"),"",'C2'!AB22)</f>
        <v/>
      </c>
      <c r="I21" s="321" t="str">
        <f>IF(ISBLANK('C2'!AC22),"",'C2'!AC22)</f>
        <v/>
      </c>
      <c r="J21" s="170" t="s">
        <v>758</v>
      </c>
      <c r="K21" s="321" t="str">
        <f>IF(AND(ISBLANK('C3'!Y49),$L$21&lt;&gt;"Z"),"",'C3'!Y49)</f>
        <v/>
      </c>
      <c r="L21" s="321" t="str">
        <f>IF(ISBLANK('C3'!Z49),"",'C3'!Z49)</f>
        <v/>
      </c>
      <c r="M21" s="168" t="str">
        <f t="shared" si="0"/>
        <v>OK</v>
      </c>
      <c r="N21" s="169"/>
    </row>
    <row r="22" spans="1:14">
      <c r="A22" s="333" t="s">
        <v>757</v>
      </c>
      <c r="B22" s="319" t="s">
        <v>2732</v>
      </c>
      <c r="C22" s="320" t="s">
        <v>342</v>
      </c>
      <c r="D22" s="322" t="s">
        <v>824</v>
      </c>
      <c r="E22" s="320" t="s">
        <v>758</v>
      </c>
      <c r="F22" s="320" t="s">
        <v>600</v>
      </c>
      <c r="G22" s="322" t="s">
        <v>775</v>
      </c>
      <c r="H22" s="321" t="str">
        <f>IF(AND(ISBLANK('C2'!AH22),$I$22&lt;&gt;"Z"),"",'C2'!AH22)</f>
        <v/>
      </c>
      <c r="I22" s="321" t="str">
        <f>IF(ISBLANK('C2'!AI22),"",'C2'!AI22)</f>
        <v/>
      </c>
      <c r="J22" s="170" t="s">
        <v>758</v>
      </c>
      <c r="K22" s="321" t="str">
        <f>IF(AND(ISBLANK('C3'!AB49),$L$22&lt;&gt;"Z"),"",'C3'!AB49)</f>
        <v/>
      </c>
      <c r="L22" s="321" t="str">
        <f>IF(ISBLANK('C3'!AC49),"",'C3'!AC49)</f>
        <v/>
      </c>
      <c r="M22" s="168" t="str">
        <f t="shared" si="0"/>
        <v>OK</v>
      </c>
      <c r="N22" s="169"/>
    </row>
    <row r="23" spans="1:14">
      <c r="A23" s="333" t="s">
        <v>757</v>
      </c>
      <c r="B23" s="319" t="s">
        <v>2733</v>
      </c>
      <c r="C23" s="320" t="s">
        <v>342</v>
      </c>
      <c r="D23" s="322" t="s">
        <v>770</v>
      </c>
      <c r="E23" s="320" t="s">
        <v>758</v>
      </c>
      <c r="F23" s="320" t="s">
        <v>600</v>
      </c>
      <c r="G23" s="322" t="s">
        <v>777</v>
      </c>
      <c r="H23" s="321" t="str">
        <f>IF(AND(ISBLANK('C2'!AN22),$I$23&lt;&gt;"Z"),"",'C2'!AN22)</f>
        <v/>
      </c>
      <c r="I23" s="321" t="str">
        <f>IF(ISBLANK('C2'!AO22),"",'C2'!AO22)</f>
        <v/>
      </c>
      <c r="J23" s="170" t="s">
        <v>758</v>
      </c>
      <c r="K23" s="321" t="str">
        <f>IF(AND(ISBLANK('C3'!AE49),$L$23&lt;&gt;"Z"),"",'C3'!AE49)</f>
        <v/>
      </c>
      <c r="L23" s="321" t="str">
        <f>IF(ISBLANK('C3'!AF49),"",'C3'!AF49)</f>
        <v/>
      </c>
      <c r="M23" s="168" t="str">
        <f t="shared" si="0"/>
        <v>OK</v>
      </c>
      <c r="N23" s="169"/>
    </row>
    <row r="24" spans="1:14">
      <c r="A24" s="333" t="s">
        <v>757</v>
      </c>
      <c r="B24" s="319" t="s">
        <v>778</v>
      </c>
      <c r="C24" s="320" t="s">
        <v>342</v>
      </c>
      <c r="D24" s="322" t="s">
        <v>779</v>
      </c>
      <c r="E24" s="320" t="s">
        <v>758</v>
      </c>
      <c r="F24" s="320" t="s">
        <v>600</v>
      </c>
      <c r="G24" s="322" t="s">
        <v>780</v>
      </c>
      <c r="H24" s="321" t="str">
        <f>IF(AND(ISBLANK('C2'!V21),$I$24&lt;&gt;"Z"),"",'C2'!V21)</f>
        <v/>
      </c>
      <c r="I24" s="321" t="str">
        <f>IF(ISBLANK('C2'!W21),"",'C2'!W21)</f>
        <v/>
      </c>
      <c r="J24" s="170" t="s">
        <v>758</v>
      </c>
      <c r="K24" s="321" t="str">
        <f>IF(AND(ISBLANK('C3'!V37),$L$24&lt;&gt;"Z"),"",'C3'!V37)</f>
        <v/>
      </c>
      <c r="L24" s="321" t="str">
        <f>IF(ISBLANK('C3'!W37),"",'C3'!W37)</f>
        <v/>
      </c>
      <c r="M24" s="168" t="str">
        <f t="shared" si="0"/>
        <v>OK</v>
      </c>
      <c r="N24" s="169"/>
    </row>
    <row r="25" spans="1:14">
      <c r="A25" s="333" t="s">
        <v>757</v>
      </c>
      <c r="B25" s="319" t="s">
        <v>2734</v>
      </c>
      <c r="C25" s="320" t="s">
        <v>342</v>
      </c>
      <c r="D25" s="322" t="s">
        <v>2626</v>
      </c>
      <c r="E25" s="320" t="s">
        <v>758</v>
      </c>
      <c r="F25" s="320" t="s">
        <v>600</v>
      </c>
      <c r="G25" s="322" t="s">
        <v>782</v>
      </c>
      <c r="H25" s="321" t="str">
        <f>IF(AND(ISBLANK('C2'!AQ21),$I$25&lt;&gt;"Z"),"",'C2'!AQ21)</f>
        <v/>
      </c>
      <c r="I25" s="321" t="str">
        <f>IF(ISBLANK('C2'!AR21),"",'C2'!AR21)</f>
        <v/>
      </c>
      <c r="J25" s="170" t="s">
        <v>758</v>
      </c>
      <c r="K25" s="321" t="str">
        <f>IF(AND(ISBLANK('C3'!AH37),$L$25&lt;&gt;"Z"),"",'C3'!AH37)</f>
        <v/>
      </c>
      <c r="L25" s="321" t="str">
        <f>IF(ISBLANK('C3'!AI37),"",'C3'!AI37)</f>
        <v/>
      </c>
      <c r="M25" s="168" t="str">
        <f t="shared" si="0"/>
        <v>OK</v>
      </c>
      <c r="N25" s="169"/>
    </row>
    <row r="26" spans="1:14">
      <c r="A26" s="333" t="s">
        <v>757</v>
      </c>
      <c r="B26" s="319" t="s">
        <v>2735</v>
      </c>
      <c r="C26" s="320" t="s">
        <v>342</v>
      </c>
      <c r="D26" s="322" t="s">
        <v>2626</v>
      </c>
      <c r="E26" s="320" t="s">
        <v>758</v>
      </c>
      <c r="F26" s="320" t="s">
        <v>376</v>
      </c>
      <c r="G26" s="322" t="s">
        <v>783</v>
      </c>
      <c r="H26" s="321" t="str">
        <f>IF(AND(ISBLANK('C2'!AQ21),$I$26&lt;&gt;"Z"),"",'C2'!AQ21)</f>
        <v/>
      </c>
      <c r="I26" s="321" t="str">
        <f>IF(ISBLANK('C2'!AR21),"",'C2'!AR21)</f>
        <v/>
      </c>
      <c r="J26" s="170" t="s">
        <v>758</v>
      </c>
      <c r="K26" s="321" t="str">
        <f>IF(AND(ISBLANK('C5'!V72),$L$26&lt;&gt;"Z"),"",'C5'!V72)</f>
        <v/>
      </c>
      <c r="L26" s="321" t="str">
        <f>IF(ISBLANK('C5'!W72),"",'C5'!W72)</f>
        <v/>
      </c>
      <c r="M26" s="168" t="str">
        <f t="shared" si="0"/>
        <v>OK</v>
      </c>
      <c r="N26" s="169"/>
    </row>
    <row r="27" spans="1:14">
      <c r="A27" s="333" t="s">
        <v>757</v>
      </c>
      <c r="B27" s="319" t="s">
        <v>2736</v>
      </c>
      <c r="C27" s="320" t="s">
        <v>342</v>
      </c>
      <c r="D27" s="322" t="s">
        <v>807</v>
      </c>
      <c r="E27" s="320" t="s">
        <v>758</v>
      </c>
      <c r="F27" s="320" t="s">
        <v>600</v>
      </c>
      <c r="G27" s="322" t="s">
        <v>784</v>
      </c>
      <c r="H27" s="321" t="str">
        <f>IF(AND(ISBLANK('C2'!AB21),$I$27&lt;&gt;"Z"),"",'C2'!AB21)</f>
        <v/>
      </c>
      <c r="I27" s="321" t="str">
        <f>IF(ISBLANK('C2'!AC21),"",'C2'!AC21)</f>
        <v/>
      </c>
      <c r="J27" s="170" t="s">
        <v>758</v>
      </c>
      <c r="K27" s="321" t="str">
        <f>IF(AND(ISBLANK('C3'!Y37),$L$27&lt;&gt;"Z"),"",'C3'!Y37)</f>
        <v/>
      </c>
      <c r="L27" s="321" t="str">
        <f>IF(ISBLANK('C3'!Z37),"",'C3'!Z37)</f>
        <v/>
      </c>
      <c r="M27" s="168" t="str">
        <f t="shared" si="0"/>
        <v>OK</v>
      </c>
      <c r="N27" s="169"/>
    </row>
    <row r="28" spans="1:14">
      <c r="A28" s="333" t="s">
        <v>757</v>
      </c>
      <c r="B28" s="319" t="s">
        <v>2737</v>
      </c>
      <c r="C28" s="320" t="s">
        <v>342</v>
      </c>
      <c r="D28" s="322" t="s">
        <v>823</v>
      </c>
      <c r="E28" s="320" t="s">
        <v>758</v>
      </c>
      <c r="F28" s="320" t="s">
        <v>600</v>
      </c>
      <c r="G28" s="322" t="s">
        <v>786</v>
      </c>
      <c r="H28" s="321" t="str">
        <f>IF(AND(ISBLANK('C2'!AH21),$I$28&lt;&gt;"Z"),"",'C2'!AH21)</f>
        <v/>
      </c>
      <c r="I28" s="321" t="str">
        <f>IF(ISBLANK('C2'!AI21),"",'C2'!AI21)</f>
        <v/>
      </c>
      <c r="J28" s="170" t="s">
        <v>758</v>
      </c>
      <c r="K28" s="321" t="str">
        <f>IF(AND(ISBLANK('C3'!AB37),$L$28&lt;&gt;"Z"),"",'C3'!AB37)</f>
        <v/>
      </c>
      <c r="L28" s="321" t="str">
        <f>IF(ISBLANK('C3'!AC37),"",'C3'!AC37)</f>
        <v/>
      </c>
      <c r="M28" s="168" t="str">
        <f t="shared" si="0"/>
        <v>OK</v>
      </c>
      <c r="N28" s="169"/>
    </row>
    <row r="29" spans="1:14">
      <c r="A29" s="333" t="s">
        <v>757</v>
      </c>
      <c r="B29" s="319" t="s">
        <v>2738</v>
      </c>
      <c r="C29" s="320" t="s">
        <v>342</v>
      </c>
      <c r="D29" s="322" t="s">
        <v>781</v>
      </c>
      <c r="E29" s="320" t="s">
        <v>758</v>
      </c>
      <c r="F29" s="320" t="s">
        <v>600</v>
      </c>
      <c r="G29" s="322" t="s">
        <v>788</v>
      </c>
      <c r="H29" s="321" t="str">
        <f>IF(AND(ISBLANK('C2'!AN21),$I$29&lt;&gt;"Z"),"",'C2'!AN21)</f>
        <v/>
      </c>
      <c r="I29" s="321" t="str">
        <f>IF(ISBLANK('C2'!AO21),"",'C2'!AO21)</f>
        <v/>
      </c>
      <c r="J29" s="170" t="s">
        <v>758</v>
      </c>
      <c r="K29" s="321" t="str">
        <f>IF(AND(ISBLANK('C3'!AE37),$L$29&lt;&gt;"Z"),"",'C3'!AE37)</f>
        <v/>
      </c>
      <c r="L29" s="321" t="str">
        <f>IF(ISBLANK('C3'!AF37),"",'C3'!AF37)</f>
        <v/>
      </c>
      <c r="M29" s="168" t="str">
        <f t="shared" si="0"/>
        <v>OK</v>
      </c>
      <c r="N29" s="169"/>
    </row>
    <row r="30" spans="1:14">
      <c r="A30" s="333" t="s">
        <v>757</v>
      </c>
      <c r="B30" s="319" t="s">
        <v>789</v>
      </c>
      <c r="C30" s="320" t="s">
        <v>342</v>
      </c>
      <c r="D30" s="322" t="s">
        <v>790</v>
      </c>
      <c r="E30" s="320" t="s">
        <v>758</v>
      </c>
      <c r="F30" s="320" t="s">
        <v>600</v>
      </c>
      <c r="G30" s="322" t="s">
        <v>791</v>
      </c>
      <c r="H30" s="321" t="str">
        <f>IF(AND(ISBLANK('C2'!V20),$I$30&lt;&gt;"Z"),"",'C2'!V20)</f>
        <v/>
      </c>
      <c r="I30" s="321" t="str">
        <f>IF(ISBLANK('C2'!W20),"",'C2'!W20)</f>
        <v/>
      </c>
      <c r="J30" s="170" t="s">
        <v>758</v>
      </c>
      <c r="K30" s="321" t="str">
        <f>IF(AND(ISBLANK('C3'!V25),$L$30&lt;&gt;"Z"),"",'C3'!V25)</f>
        <v/>
      </c>
      <c r="L30" s="321" t="str">
        <f>IF(ISBLANK('C3'!W25),"",'C3'!W25)</f>
        <v/>
      </c>
      <c r="M30" s="168" t="str">
        <f t="shared" si="0"/>
        <v>OK</v>
      </c>
      <c r="N30" s="169"/>
    </row>
    <row r="31" spans="1:14">
      <c r="A31" s="333" t="s">
        <v>757</v>
      </c>
      <c r="B31" s="319" t="s">
        <v>2739</v>
      </c>
      <c r="C31" s="320" t="s">
        <v>342</v>
      </c>
      <c r="D31" s="322" t="s">
        <v>2623</v>
      </c>
      <c r="E31" s="320" t="s">
        <v>758</v>
      </c>
      <c r="F31" s="320" t="s">
        <v>600</v>
      </c>
      <c r="G31" s="322" t="s">
        <v>793</v>
      </c>
      <c r="H31" s="321" t="str">
        <f>IF(AND(ISBLANK('C2'!AQ20),$I$31&lt;&gt;"Z"),"",'C2'!AQ20)</f>
        <v/>
      </c>
      <c r="I31" s="321" t="str">
        <f>IF(ISBLANK('C2'!AR20),"",'C2'!AR20)</f>
        <v/>
      </c>
      <c r="J31" s="170" t="s">
        <v>758</v>
      </c>
      <c r="K31" s="321" t="str">
        <f>IF(AND(ISBLANK('C3'!AH25),$L$31&lt;&gt;"Z"),"",'C3'!AH25)</f>
        <v/>
      </c>
      <c r="L31" s="321" t="str">
        <f>IF(ISBLANK('C3'!AI25),"",'C3'!AI25)</f>
        <v/>
      </c>
      <c r="M31" s="168" t="str">
        <f t="shared" si="0"/>
        <v>OK</v>
      </c>
      <c r="N31" s="169"/>
    </row>
    <row r="32" spans="1:14">
      <c r="A32" s="333" t="s">
        <v>757</v>
      </c>
      <c r="B32" s="319" t="s">
        <v>2740</v>
      </c>
      <c r="C32" s="320" t="s">
        <v>342</v>
      </c>
      <c r="D32" s="322" t="s">
        <v>2623</v>
      </c>
      <c r="E32" s="320" t="s">
        <v>758</v>
      </c>
      <c r="F32" s="320" t="s">
        <v>376</v>
      </c>
      <c r="G32" s="322" t="s">
        <v>794</v>
      </c>
      <c r="H32" s="321" t="str">
        <f>IF(AND(ISBLANK('C2'!AQ20),$I$32&lt;&gt;"Z"),"",'C2'!AQ20)</f>
        <v/>
      </c>
      <c r="I32" s="321" t="str">
        <f>IF(ISBLANK('C2'!AR20),"",'C2'!AR20)</f>
        <v/>
      </c>
      <c r="J32" s="170" t="s">
        <v>758</v>
      </c>
      <c r="K32" s="321" t="str">
        <f>IF(AND(ISBLANK('C5'!V42),$L$32&lt;&gt;"Z"),"",'C5'!V42)</f>
        <v/>
      </c>
      <c r="L32" s="321" t="str">
        <f>IF(ISBLANK('C5'!W42),"",'C5'!W42)</f>
        <v/>
      </c>
      <c r="M32" s="168" t="str">
        <f t="shared" si="0"/>
        <v>OK</v>
      </c>
      <c r="N32" s="169"/>
    </row>
    <row r="33" spans="1:14">
      <c r="A33" s="333" t="s">
        <v>757</v>
      </c>
      <c r="B33" s="319" t="s">
        <v>2741</v>
      </c>
      <c r="C33" s="320" t="s">
        <v>342</v>
      </c>
      <c r="D33" s="322" t="s">
        <v>806</v>
      </c>
      <c r="E33" s="320" t="s">
        <v>758</v>
      </c>
      <c r="F33" s="320" t="s">
        <v>600</v>
      </c>
      <c r="G33" s="322" t="s">
        <v>356</v>
      </c>
      <c r="H33" s="321" t="str">
        <f>IF(AND(ISBLANK('C2'!AB20),$I$33&lt;&gt;"Z"),"",'C2'!AB20)</f>
        <v/>
      </c>
      <c r="I33" s="321" t="str">
        <f>IF(ISBLANK('C2'!AC20),"",'C2'!AC20)</f>
        <v/>
      </c>
      <c r="J33" s="170" t="s">
        <v>758</v>
      </c>
      <c r="K33" s="321" t="str">
        <f>IF(AND(ISBLANK('C3'!Y25),$L$33&lt;&gt;"Z"),"",'C3'!Y25)</f>
        <v/>
      </c>
      <c r="L33" s="321" t="str">
        <f>IF(ISBLANK('C3'!Z25),"",'C3'!Z25)</f>
        <v/>
      </c>
      <c r="M33" s="168" t="str">
        <f t="shared" si="0"/>
        <v>OK</v>
      </c>
      <c r="N33" s="169"/>
    </row>
    <row r="34" spans="1:14">
      <c r="A34" s="333" t="s">
        <v>757</v>
      </c>
      <c r="B34" s="319" t="s">
        <v>2742</v>
      </c>
      <c r="C34" s="320" t="s">
        <v>342</v>
      </c>
      <c r="D34" s="322" t="s">
        <v>822</v>
      </c>
      <c r="E34" s="320" t="s">
        <v>758</v>
      </c>
      <c r="F34" s="320" t="s">
        <v>600</v>
      </c>
      <c r="G34" s="322" t="s">
        <v>796</v>
      </c>
      <c r="H34" s="321" t="str">
        <f>IF(AND(ISBLANK('C2'!AH20),$I$34&lt;&gt;"Z"),"",'C2'!AH20)</f>
        <v/>
      </c>
      <c r="I34" s="321" t="str">
        <f>IF(ISBLANK('C2'!AI20),"",'C2'!AI20)</f>
        <v/>
      </c>
      <c r="J34" s="170" t="s">
        <v>758</v>
      </c>
      <c r="K34" s="321" t="str">
        <f>IF(AND(ISBLANK('C3'!AB25),$L$34&lt;&gt;"Z"),"",'C3'!AB25)</f>
        <v/>
      </c>
      <c r="L34" s="321" t="str">
        <f>IF(ISBLANK('C3'!AC25),"",'C3'!AC25)</f>
        <v/>
      </c>
      <c r="M34" s="168" t="str">
        <f t="shared" si="0"/>
        <v>OK</v>
      </c>
      <c r="N34" s="169"/>
    </row>
    <row r="35" spans="1:14">
      <c r="A35" s="333" t="s">
        <v>757</v>
      </c>
      <c r="B35" s="319" t="s">
        <v>2743</v>
      </c>
      <c r="C35" s="320" t="s">
        <v>342</v>
      </c>
      <c r="D35" s="322" t="s">
        <v>792</v>
      </c>
      <c r="E35" s="320" t="s">
        <v>758</v>
      </c>
      <c r="F35" s="320" t="s">
        <v>600</v>
      </c>
      <c r="G35" s="322" t="s">
        <v>798</v>
      </c>
      <c r="H35" s="321" t="str">
        <f>IF(AND(ISBLANK('C2'!AN20),$I$35&lt;&gt;"Z"),"",'C2'!AN20)</f>
        <v/>
      </c>
      <c r="I35" s="321" t="str">
        <f>IF(ISBLANK('C2'!AO20),"",'C2'!AO20)</f>
        <v/>
      </c>
      <c r="J35" s="170" t="s">
        <v>758</v>
      </c>
      <c r="K35" s="321" t="str">
        <f>IF(AND(ISBLANK('C3'!AE25),$L$35&lt;&gt;"Z"),"",'C3'!AE25)</f>
        <v/>
      </c>
      <c r="L35" s="321" t="str">
        <f>IF(ISBLANK('C3'!AF25),"",'C3'!AF25)</f>
        <v/>
      </c>
      <c r="M35" s="168" t="str">
        <f t="shared" si="0"/>
        <v>OK</v>
      </c>
      <c r="N35" s="169"/>
    </row>
    <row r="36" spans="1:14" ht="23.25" hidden="1">
      <c r="A36" s="333" t="s">
        <v>2727</v>
      </c>
      <c r="B36" s="319" t="s">
        <v>2744</v>
      </c>
      <c r="C36" s="320" t="s">
        <v>342</v>
      </c>
      <c r="D36" s="322" t="s">
        <v>347</v>
      </c>
      <c r="E36" s="320" t="s">
        <v>759</v>
      </c>
      <c r="F36" s="320" t="s">
        <v>342</v>
      </c>
      <c r="G36" s="322" t="s">
        <v>840</v>
      </c>
      <c r="H36" s="321" t="str">
        <f>IF(AND(ISBLANK('C2'!Y16),$I$36&lt;&gt;"Z"),"",'C2'!Y16)</f>
        <v/>
      </c>
      <c r="I36" s="321" t="str">
        <f>IF(ISBLANK('C2'!Z16),"",'C2'!Z16)</f>
        <v/>
      </c>
      <c r="J36" s="170" t="s">
        <v>759</v>
      </c>
      <c r="K36" s="321" t="str">
        <f>IF(AND(ISBLANK('C2'!V16),$L$36&lt;&gt;"Z"),"",'C2'!V16)</f>
        <v/>
      </c>
      <c r="L36" s="321" t="str">
        <f>IF(ISBLANK('C2'!W16),"",'C2'!W16)</f>
        <v/>
      </c>
      <c r="M36" s="168" t="str">
        <f t="shared" ref="M36:M39" si="1">IF(OR(AND(I36="M",AND(L36&lt;&gt;"M",L36&lt;&gt;"X")),AND(I36="X",AND(L36&lt;&gt;"M",L36&lt;&gt;"X",L36&lt;&gt;"W",NOT(AND(AND(ISNUMBER(K36),K36&gt;0),L36="")))),AND(H36=0,ISNUMBER(H36),I36="",L36="Z"),AND(K36="",L36="",AND(OR(ISNUMBER(H36),I36="Z"),OR(AND(H36=0,I36=""),H36=0,H36=""))),AND(OR(L36="",L36="Z"),OR(AND(I36="",H36&lt;&gt;""),I36="W"),OR(NOT(ISNUMBER(K36)),AND(ISNUMBER(H36),K36&lt;H36))),AND(OR(I36="",I36="W"),OR(L36="",L36="W"),AND(ISNUMBER(H36),K36&lt;H36))),"Check","OK")</f>
        <v>OK</v>
      </c>
      <c r="N36" s="169"/>
    </row>
    <row r="37" spans="1:14" ht="23.25" hidden="1">
      <c r="A37" s="333" t="s">
        <v>2727</v>
      </c>
      <c r="B37" s="319" t="s">
        <v>2745</v>
      </c>
      <c r="C37" s="320" t="s">
        <v>342</v>
      </c>
      <c r="D37" s="322" t="s">
        <v>350</v>
      </c>
      <c r="E37" s="320" t="s">
        <v>759</v>
      </c>
      <c r="F37" s="320" t="s">
        <v>342</v>
      </c>
      <c r="G37" s="322" t="s">
        <v>862</v>
      </c>
      <c r="H37" s="321" t="str">
        <f>IF(AND(ISBLANK('C2'!Y19),$I$37&lt;&gt;"Z"),"",'C2'!Y19)</f>
        <v/>
      </c>
      <c r="I37" s="321" t="str">
        <f>IF(ISBLANK('C2'!Z19),"",'C2'!Z19)</f>
        <v/>
      </c>
      <c r="J37" s="170" t="s">
        <v>759</v>
      </c>
      <c r="K37" s="321" t="str">
        <f>IF(AND(ISBLANK('C2'!V19),$L$37&lt;&gt;"Z"),"",'C2'!V19)</f>
        <v/>
      </c>
      <c r="L37" s="321" t="str">
        <f>IF(ISBLANK('C2'!W19),"",'C2'!W19)</f>
        <v/>
      </c>
      <c r="M37" s="168" t="str">
        <f t="shared" si="1"/>
        <v>OK</v>
      </c>
      <c r="N37" s="169"/>
    </row>
    <row r="38" spans="1:14" ht="23.25" hidden="1">
      <c r="A38" s="333" t="s">
        <v>2727</v>
      </c>
      <c r="B38" s="319" t="s">
        <v>2746</v>
      </c>
      <c r="C38" s="320" t="s">
        <v>342</v>
      </c>
      <c r="D38" s="322" t="s">
        <v>353</v>
      </c>
      <c r="E38" s="320" t="s">
        <v>759</v>
      </c>
      <c r="F38" s="320" t="s">
        <v>342</v>
      </c>
      <c r="G38" s="322" t="s">
        <v>768</v>
      </c>
      <c r="H38" s="321" t="str">
        <f>IF(AND(ISBLANK('C2'!Y22),$I$38&lt;&gt;"Z"),"",'C2'!Y22)</f>
        <v/>
      </c>
      <c r="I38" s="321" t="str">
        <f>IF(ISBLANK('C2'!Z22),"",'C2'!Z22)</f>
        <v/>
      </c>
      <c r="J38" s="170" t="s">
        <v>759</v>
      </c>
      <c r="K38" s="321" t="str">
        <f>IF(AND(ISBLANK('C2'!V22),$L$38&lt;&gt;"Z"),"",'C2'!V22)</f>
        <v/>
      </c>
      <c r="L38" s="321" t="str">
        <f>IF(ISBLANK('C2'!W22),"",'C2'!W22)</f>
        <v/>
      </c>
      <c r="M38" s="168" t="str">
        <f t="shared" si="1"/>
        <v>OK</v>
      </c>
      <c r="N38" s="169"/>
    </row>
    <row r="39" spans="1:14" ht="23.25" hidden="1">
      <c r="A39" s="333" t="s">
        <v>2727</v>
      </c>
      <c r="B39" s="319" t="s">
        <v>2747</v>
      </c>
      <c r="C39" s="320" t="s">
        <v>342</v>
      </c>
      <c r="D39" s="322" t="s">
        <v>354</v>
      </c>
      <c r="E39" s="320" t="s">
        <v>759</v>
      </c>
      <c r="F39" s="320" t="s">
        <v>342</v>
      </c>
      <c r="G39" s="322" t="s">
        <v>828</v>
      </c>
      <c r="H39" s="321" t="str">
        <f>IF(AND(ISBLANK('C2'!Y23),$I$39&lt;&gt;"Z"),"",'C2'!Y23)</f>
        <v/>
      </c>
      <c r="I39" s="321" t="str">
        <f>IF(ISBLANK('C2'!Z23),"",'C2'!Z23)</f>
        <v/>
      </c>
      <c r="J39" s="170" t="s">
        <v>759</v>
      </c>
      <c r="K39" s="321" t="str">
        <f>IF(AND(ISBLANK('C2'!V23),$L$39&lt;&gt;"Z"),"",'C2'!V23)</f>
        <v/>
      </c>
      <c r="L39" s="321" t="str">
        <f>IF(ISBLANK('C2'!W23),"",'C2'!W23)</f>
        <v/>
      </c>
      <c r="M39" s="168" t="str">
        <f t="shared" si="1"/>
        <v>OK</v>
      </c>
      <c r="N39" s="169"/>
    </row>
    <row r="40" spans="1:14" ht="23.25" hidden="1">
      <c r="A40" s="333" t="s">
        <v>2581</v>
      </c>
      <c r="B40" s="319" t="s">
        <v>2748</v>
      </c>
      <c r="C40" s="320" t="s">
        <v>342</v>
      </c>
      <c r="D40" s="322" t="s">
        <v>811</v>
      </c>
      <c r="E40" s="320" t="s">
        <v>759</v>
      </c>
      <c r="F40" s="320" t="s">
        <v>342</v>
      </c>
      <c r="G40" s="322" t="s">
        <v>799</v>
      </c>
      <c r="H40" s="321" t="str">
        <f>IF(AND(ISBLANK('C2'!AE14),$I$40&lt;&gt;"Z"),"",'C2'!AE14)</f>
        <v/>
      </c>
      <c r="I40" s="321" t="str">
        <f>IF(ISBLANK('C2'!AF14),"",'C2'!AF14)</f>
        <v/>
      </c>
      <c r="J40" s="170" t="s">
        <v>759</v>
      </c>
      <c r="K40" s="321" t="str">
        <f>IF(AND(ISBLANK('C2'!AB14),$L$40&lt;&gt;"Z"),"",'C2'!AB14)</f>
        <v/>
      </c>
      <c r="L40" s="321" t="str">
        <f>IF(ISBLANK('C2'!AC14),"",'C2'!AC14)</f>
        <v/>
      </c>
      <c r="M40" s="168" t="str">
        <f>IF(OR(AND(I40="M",AND(L40&lt;&gt;"M",L40&lt;&gt;"X")),AND(I40="X",AND(L40&lt;&gt;"M",L40&lt;&gt;"X",L40&lt;&gt;"W",NOT(AND(AND(ISNUMBER(K40),K40&gt;0),L40="")))),AND(H40=0,ISNUMBER(H40),I40="",L40="Z"),AND(K40="",L40="",AND(OR(ISNUMBER(H40),I40="Z"),OR(AND(H40=0,I40=""),H40=0,H40=""))),AND(OR(L40="",L40="Z"),OR(AND(I40="",H40&lt;&gt;""),I40="W"),OR(NOT(ISNUMBER(K40)),AND(ISNUMBER(H40),K40&lt;H40))),AND(OR(I40="",I40="W"),OR(L40="",L40="W"),AND(ISNUMBER(H40),K40&lt;H40))),"Check","OK")</f>
        <v>OK</v>
      </c>
      <c r="N40" s="169"/>
    </row>
    <row r="41" spans="1:14" ht="23.25" hidden="1">
      <c r="A41" s="333" t="s">
        <v>2581</v>
      </c>
      <c r="B41" s="319" t="s">
        <v>2749</v>
      </c>
      <c r="C41" s="320" t="s">
        <v>342</v>
      </c>
      <c r="D41" s="322" t="s">
        <v>813</v>
      </c>
      <c r="E41" s="320" t="s">
        <v>759</v>
      </c>
      <c r="F41" s="320" t="s">
        <v>342</v>
      </c>
      <c r="G41" s="322" t="s">
        <v>801</v>
      </c>
      <c r="H41" s="321" t="str">
        <f>IF(AND(ISBLANK('C2'!AE15),$I$41&lt;&gt;"Z"),"",'C2'!AE15)</f>
        <v/>
      </c>
      <c r="I41" s="321" t="str">
        <f>IF(ISBLANK('C2'!AF15),"",'C2'!AF15)</f>
        <v/>
      </c>
      <c r="J41" s="170" t="s">
        <v>759</v>
      </c>
      <c r="K41" s="321" t="str">
        <f>IF(AND(ISBLANK('C2'!AB15),$L$41&lt;&gt;"Z"),"",'C2'!AB15)</f>
        <v/>
      </c>
      <c r="L41" s="321" t="str">
        <f>IF(ISBLANK('C2'!AC15),"",'C2'!AC15)</f>
        <v/>
      </c>
      <c r="M41" s="168" t="str">
        <f t="shared" ref="M41:M107" si="2">IF(OR(AND(I41="M",AND(L41&lt;&gt;"M",L41&lt;&gt;"X")),AND(I41="X",AND(L41&lt;&gt;"M",L41&lt;&gt;"X",L41&lt;&gt;"W",NOT(AND(AND(ISNUMBER(K41),K41&gt;0),L41="")))),AND(H41=0,ISNUMBER(H41),I41="",L41="Z"),AND(K41="",L41="",AND(OR(ISNUMBER(H41),I41="Z"),OR(AND(H41=0,I41=""),H41=0,H41=""))),AND(OR(L41="",L41="Z"),OR(AND(I41="",H41&lt;&gt;""),I41="W"),OR(NOT(ISNUMBER(K41)),AND(ISNUMBER(H41),K41&lt;H41))),AND(OR(I41="",I41="W"),OR(L41="",L41="W"),AND(ISNUMBER(H41),K41&lt;H41))),"Check","OK")</f>
        <v>OK</v>
      </c>
      <c r="N41" s="169"/>
    </row>
    <row r="42" spans="1:14" ht="23.25" hidden="1">
      <c r="A42" s="333" t="s">
        <v>2581</v>
      </c>
      <c r="B42" s="319" t="s">
        <v>2750</v>
      </c>
      <c r="C42" s="320" t="s">
        <v>342</v>
      </c>
      <c r="D42" s="322" t="s">
        <v>815</v>
      </c>
      <c r="E42" s="320" t="s">
        <v>759</v>
      </c>
      <c r="F42" s="320" t="s">
        <v>342</v>
      </c>
      <c r="G42" s="322" t="s">
        <v>802</v>
      </c>
      <c r="H42" s="321" t="str">
        <f>IF(AND(ISBLANK('C2'!AE16),$I$42&lt;&gt;"Z"),"",'C2'!AE16)</f>
        <v/>
      </c>
      <c r="I42" s="321" t="str">
        <f>IF(ISBLANK('C2'!AF16),"",'C2'!AF16)</f>
        <v/>
      </c>
      <c r="J42" s="170" t="s">
        <v>759</v>
      </c>
      <c r="K42" s="321" t="str">
        <f>IF(AND(ISBLANK('C2'!AB16),$L$42&lt;&gt;"Z"),"",'C2'!AB16)</f>
        <v/>
      </c>
      <c r="L42" s="321" t="str">
        <f>IF(ISBLANK('C2'!AC16),"",'C2'!AC16)</f>
        <v/>
      </c>
      <c r="M42" s="168" t="str">
        <f t="shared" si="2"/>
        <v>OK</v>
      </c>
      <c r="N42" s="169"/>
    </row>
    <row r="43" spans="1:14" ht="23.25" hidden="1">
      <c r="A43" s="333" t="s">
        <v>2581</v>
      </c>
      <c r="B43" s="319" t="s">
        <v>2751</v>
      </c>
      <c r="C43" s="320" t="s">
        <v>342</v>
      </c>
      <c r="D43" s="322" t="s">
        <v>817</v>
      </c>
      <c r="E43" s="320" t="s">
        <v>759</v>
      </c>
      <c r="F43" s="320" t="s">
        <v>342</v>
      </c>
      <c r="G43" s="322" t="s">
        <v>803</v>
      </c>
      <c r="H43" s="321" t="str">
        <f>IF(AND(ISBLANK('C2'!AE17),$I$43&lt;&gt;"Z"),"",'C2'!AE17)</f>
        <v/>
      </c>
      <c r="I43" s="321" t="str">
        <f>IF(ISBLANK('C2'!AF17),"",'C2'!AF17)</f>
        <v/>
      </c>
      <c r="J43" s="170" t="s">
        <v>759</v>
      </c>
      <c r="K43" s="321" t="str">
        <f>IF(AND(ISBLANK('C2'!AB17),$L$43&lt;&gt;"Z"),"",'C2'!AB17)</f>
        <v/>
      </c>
      <c r="L43" s="321" t="str">
        <f>IF(ISBLANK('C2'!AC17),"",'C2'!AC17)</f>
        <v/>
      </c>
      <c r="M43" s="168" t="str">
        <f t="shared" si="2"/>
        <v>OK</v>
      </c>
      <c r="N43" s="169"/>
    </row>
    <row r="44" spans="1:14" ht="23.25" hidden="1">
      <c r="A44" s="333" t="s">
        <v>2581</v>
      </c>
      <c r="B44" s="319" t="s">
        <v>2752</v>
      </c>
      <c r="C44" s="320" t="s">
        <v>342</v>
      </c>
      <c r="D44" s="322" t="s">
        <v>819</v>
      </c>
      <c r="E44" s="320" t="s">
        <v>759</v>
      </c>
      <c r="F44" s="320" t="s">
        <v>342</v>
      </c>
      <c r="G44" s="322" t="s">
        <v>804</v>
      </c>
      <c r="H44" s="321" t="str">
        <f>IF(AND(ISBLANK('C2'!AE18),$I$44&lt;&gt;"Z"),"",'C2'!AE18)</f>
        <v/>
      </c>
      <c r="I44" s="321" t="str">
        <f>IF(ISBLANK('C2'!AF18),"",'C2'!AF18)</f>
        <v/>
      </c>
      <c r="J44" s="170" t="s">
        <v>759</v>
      </c>
      <c r="K44" s="321" t="str">
        <f>IF(AND(ISBLANK('C2'!AB18),$L$44&lt;&gt;"Z"),"",'C2'!AB18)</f>
        <v/>
      </c>
      <c r="L44" s="321" t="str">
        <f>IF(ISBLANK('C2'!AC18),"",'C2'!AC18)</f>
        <v/>
      </c>
      <c r="M44" s="168" t="str">
        <f t="shared" si="2"/>
        <v>OK</v>
      </c>
      <c r="N44" s="169"/>
    </row>
    <row r="45" spans="1:14" ht="23.25" hidden="1">
      <c r="A45" s="333" t="s">
        <v>2581</v>
      </c>
      <c r="B45" s="319" t="s">
        <v>2753</v>
      </c>
      <c r="C45" s="320" t="s">
        <v>342</v>
      </c>
      <c r="D45" s="322" t="s">
        <v>821</v>
      </c>
      <c r="E45" s="320" t="s">
        <v>759</v>
      </c>
      <c r="F45" s="320" t="s">
        <v>342</v>
      </c>
      <c r="G45" s="322" t="s">
        <v>805</v>
      </c>
      <c r="H45" s="321" t="str">
        <f>IF(AND(ISBLANK('C2'!AE19),$I$45&lt;&gt;"Z"),"",'C2'!AE19)</f>
        <v/>
      </c>
      <c r="I45" s="321" t="str">
        <f>IF(ISBLANK('C2'!AF19),"",'C2'!AF19)</f>
        <v/>
      </c>
      <c r="J45" s="170" t="s">
        <v>759</v>
      </c>
      <c r="K45" s="321" t="str">
        <f>IF(AND(ISBLANK('C2'!AB19),$L$45&lt;&gt;"Z"),"",'C2'!AB19)</f>
        <v/>
      </c>
      <c r="L45" s="321" t="str">
        <f>IF(ISBLANK('C2'!AC19),"",'C2'!AC19)</f>
        <v/>
      </c>
      <c r="M45" s="168" t="str">
        <f t="shared" si="2"/>
        <v>OK</v>
      </c>
      <c r="N45" s="169"/>
    </row>
    <row r="46" spans="1:14" ht="23.25" hidden="1">
      <c r="A46" s="333" t="s">
        <v>2581</v>
      </c>
      <c r="B46" s="319" t="s">
        <v>2754</v>
      </c>
      <c r="C46" s="320" t="s">
        <v>342</v>
      </c>
      <c r="D46" s="322" t="s">
        <v>795</v>
      </c>
      <c r="E46" s="320" t="s">
        <v>759</v>
      </c>
      <c r="F46" s="320" t="s">
        <v>342</v>
      </c>
      <c r="G46" s="322" t="s">
        <v>806</v>
      </c>
      <c r="H46" s="321" t="str">
        <f>IF(AND(ISBLANK('C2'!AE20),$I$46&lt;&gt;"Z"),"",'C2'!AE20)</f>
        <v/>
      </c>
      <c r="I46" s="321" t="str">
        <f>IF(ISBLANK('C2'!AF20),"",'C2'!AF20)</f>
        <v/>
      </c>
      <c r="J46" s="170" t="s">
        <v>759</v>
      </c>
      <c r="K46" s="321" t="str">
        <f>IF(AND(ISBLANK('C2'!AB20),$L$46&lt;&gt;"Z"),"",'C2'!AB20)</f>
        <v/>
      </c>
      <c r="L46" s="321" t="str">
        <f>IF(ISBLANK('C2'!AC20),"",'C2'!AC20)</f>
        <v/>
      </c>
      <c r="M46" s="168" t="str">
        <f t="shared" si="2"/>
        <v>OK</v>
      </c>
      <c r="N46" s="169"/>
    </row>
    <row r="47" spans="1:14" ht="23.25" hidden="1">
      <c r="A47" s="333" t="s">
        <v>2581</v>
      </c>
      <c r="B47" s="319" t="s">
        <v>2755</v>
      </c>
      <c r="C47" s="320" t="s">
        <v>342</v>
      </c>
      <c r="D47" s="322" t="s">
        <v>785</v>
      </c>
      <c r="E47" s="320" t="s">
        <v>759</v>
      </c>
      <c r="F47" s="320" t="s">
        <v>342</v>
      </c>
      <c r="G47" s="322" t="s">
        <v>807</v>
      </c>
      <c r="H47" s="321" t="str">
        <f>IF(AND(ISBLANK('C2'!AE21),$I$47&lt;&gt;"Z"),"",'C2'!AE21)</f>
        <v/>
      </c>
      <c r="I47" s="321" t="str">
        <f>IF(ISBLANK('C2'!AF21),"",'C2'!AF21)</f>
        <v/>
      </c>
      <c r="J47" s="170" t="s">
        <v>759</v>
      </c>
      <c r="K47" s="321" t="str">
        <f>IF(AND(ISBLANK('C2'!AB21),$L$47&lt;&gt;"Z"),"",'C2'!AB21)</f>
        <v/>
      </c>
      <c r="L47" s="321" t="str">
        <f>IF(ISBLANK('C2'!AC21),"",'C2'!AC21)</f>
        <v/>
      </c>
      <c r="M47" s="168" t="str">
        <f t="shared" si="2"/>
        <v>OK</v>
      </c>
      <c r="N47" s="169"/>
    </row>
    <row r="48" spans="1:14" ht="23.25" hidden="1">
      <c r="A48" s="333" t="s">
        <v>2581</v>
      </c>
      <c r="B48" s="319" t="s">
        <v>2756</v>
      </c>
      <c r="C48" s="320" t="s">
        <v>342</v>
      </c>
      <c r="D48" s="322" t="s">
        <v>774</v>
      </c>
      <c r="E48" s="320" t="s">
        <v>759</v>
      </c>
      <c r="F48" s="320" t="s">
        <v>342</v>
      </c>
      <c r="G48" s="322" t="s">
        <v>808</v>
      </c>
      <c r="H48" s="321" t="str">
        <f>IF(AND(ISBLANK('C2'!AE22),$I$48&lt;&gt;"Z"),"",'C2'!AE22)</f>
        <v/>
      </c>
      <c r="I48" s="321" t="str">
        <f>IF(ISBLANK('C2'!AF22),"",'C2'!AF22)</f>
        <v/>
      </c>
      <c r="J48" s="170" t="s">
        <v>759</v>
      </c>
      <c r="K48" s="321" t="str">
        <f>IF(AND(ISBLANK('C2'!AB22),$L$48&lt;&gt;"Z"),"",'C2'!AB22)</f>
        <v/>
      </c>
      <c r="L48" s="321" t="str">
        <f>IF(ISBLANK('C2'!AC22),"",'C2'!AC22)</f>
        <v/>
      </c>
      <c r="M48" s="168" t="str">
        <f t="shared" si="2"/>
        <v>OK</v>
      </c>
      <c r="N48" s="169"/>
    </row>
    <row r="49" spans="1:14" ht="23.25" hidden="1">
      <c r="A49" s="333" t="s">
        <v>2581</v>
      </c>
      <c r="B49" s="319" t="s">
        <v>2757</v>
      </c>
      <c r="C49" s="320" t="s">
        <v>342</v>
      </c>
      <c r="D49" s="322" t="s">
        <v>826</v>
      </c>
      <c r="E49" s="320" t="s">
        <v>759</v>
      </c>
      <c r="F49" s="320" t="s">
        <v>342</v>
      </c>
      <c r="G49" s="322" t="s">
        <v>809</v>
      </c>
      <c r="H49" s="321" t="str">
        <f>IF(AND(ISBLANK('C2'!AE23),$I$49&lt;&gt;"Z"),"",'C2'!AE23)</f>
        <v/>
      </c>
      <c r="I49" s="321" t="str">
        <f>IF(ISBLANK('C2'!AF23),"",'C2'!AF23)</f>
        <v/>
      </c>
      <c r="J49" s="170" t="s">
        <v>759</v>
      </c>
      <c r="K49" s="321" t="str">
        <f>IF(AND(ISBLANK('C2'!AB23),$L$49&lt;&gt;"Z"),"",'C2'!AB23)</f>
        <v/>
      </c>
      <c r="L49" s="321" t="str">
        <f>IF(ISBLANK('C2'!AC23),"",'C2'!AC23)</f>
        <v/>
      </c>
      <c r="M49" s="168" t="str">
        <f t="shared" si="2"/>
        <v>OK</v>
      </c>
      <c r="N49" s="169"/>
    </row>
    <row r="50" spans="1:14" ht="23.25" hidden="1">
      <c r="A50" s="333" t="s">
        <v>2581</v>
      </c>
      <c r="B50" s="319" t="s">
        <v>2758</v>
      </c>
      <c r="C50" s="320" t="s">
        <v>342</v>
      </c>
      <c r="D50" s="322" t="s">
        <v>842</v>
      </c>
      <c r="E50" s="320" t="s">
        <v>759</v>
      </c>
      <c r="F50" s="320" t="s">
        <v>342</v>
      </c>
      <c r="G50" s="322" t="s">
        <v>810</v>
      </c>
      <c r="H50" s="321" t="str">
        <f>IF(AND(ISBLANK('C2'!AK14),$I$50&lt;&gt;"Z"),"",'C2'!AK14)</f>
        <v/>
      </c>
      <c r="I50" s="321" t="str">
        <f>IF(ISBLANK('C2'!AL14),"",'C2'!AL14)</f>
        <v/>
      </c>
      <c r="J50" s="170" t="s">
        <v>759</v>
      </c>
      <c r="K50" s="321" t="str">
        <f>IF(AND(ISBLANK('C2'!AH14),$L$50&lt;&gt;"Z"),"",'C2'!AH14)</f>
        <v/>
      </c>
      <c r="L50" s="321" t="str">
        <f>IF(ISBLANK('C2'!AI14),"",'C2'!AI14)</f>
        <v/>
      </c>
      <c r="M50" s="168" t="str">
        <f t="shared" si="2"/>
        <v>OK</v>
      </c>
      <c r="N50" s="169"/>
    </row>
    <row r="51" spans="1:14" ht="23.25" hidden="1">
      <c r="A51" s="333" t="s">
        <v>2581</v>
      </c>
      <c r="B51" s="319" t="s">
        <v>2759</v>
      </c>
      <c r="C51" s="320" t="s">
        <v>342</v>
      </c>
      <c r="D51" s="322" t="s">
        <v>844</v>
      </c>
      <c r="E51" s="320" t="s">
        <v>759</v>
      </c>
      <c r="F51" s="320" t="s">
        <v>342</v>
      </c>
      <c r="G51" s="322" t="s">
        <v>812</v>
      </c>
      <c r="H51" s="321" t="str">
        <f>IF(AND(ISBLANK('C2'!AK15),$I$51&lt;&gt;"Z"),"",'C2'!AK15)</f>
        <v/>
      </c>
      <c r="I51" s="321" t="str">
        <f>IF(ISBLANK('C2'!AL15),"",'C2'!AL15)</f>
        <v/>
      </c>
      <c r="J51" s="170" t="s">
        <v>759</v>
      </c>
      <c r="K51" s="321" t="str">
        <f>IF(AND(ISBLANK('C2'!AH15),$L$51&lt;&gt;"Z"),"",'C2'!AH15)</f>
        <v/>
      </c>
      <c r="L51" s="321" t="str">
        <f>IF(ISBLANK('C2'!AI15),"",'C2'!AI15)</f>
        <v/>
      </c>
      <c r="M51" s="168" t="str">
        <f t="shared" si="2"/>
        <v>OK</v>
      </c>
      <c r="N51" s="169"/>
    </row>
    <row r="52" spans="1:14" ht="23.25" hidden="1">
      <c r="A52" s="333" t="s">
        <v>2581</v>
      </c>
      <c r="B52" s="319" t="s">
        <v>2760</v>
      </c>
      <c r="C52" s="320" t="s">
        <v>342</v>
      </c>
      <c r="D52" s="322" t="s">
        <v>846</v>
      </c>
      <c r="E52" s="320" t="s">
        <v>759</v>
      </c>
      <c r="F52" s="320" t="s">
        <v>342</v>
      </c>
      <c r="G52" s="322" t="s">
        <v>814</v>
      </c>
      <c r="H52" s="321" t="str">
        <f>IF(AND(ISBLANK('C2'!AK16),$I$52&lt;&gt;"Z"),"",'C2'!AK16)</f>
        <v/>
      </c>
      <c r="I52" s="321" t="str">
        <f>IF(ISBLANK('C2'!AL16),"",'C2'!AL16)</f>
        <v/>
      </c>
      <c r="J52" s="170" t="s">
        <v>759</v>
      </c>
      <c r="K52" s="321" t="str">
        <f>IF(AND(ISBLANK('C2'!AH16),$L$52&lt;&gt;"Z"),"",'C2'!AH16)</f>
        <v/>
      </c>
      <c r="L52" s="321" t="str">
        <f>IF(ISBLANK('C2'!AI16),"",'C2'!AI16)</f>
        <v/>
      </c>
      <c r="M52" s="168" t="str">
        <f t="shared" si="2"/>
        <v>OK</v>
      </c>
      <c r="N52" s="169"/>
    </row>
    <row r="53" spans="1:14" ht="23.25" hidden="1">
      <c r="A53" s="333" t="s">
        <v>2581</v>
      </c>
      <c r="B53" s="319" t="s">
        <v>2761</v>
      </c>
      <c r="C53" s="320" t="s">
        <v>342</v>
      </c>
      <c r="D53" s="322" t="s">
        <v>1242</v>
      </c>
      <c r="E53" s="320" t="s">
        <v>759</v>
      </c>
      <c r="F53" s="320" t="s">
        <v>342</v>
      </c>
      <c r="G53" s="322" t="s">
        <v>816</v>
      </c>
      <c r="H53" s="321" t="str">
        <f>IF(AND(ISBLANK('C2'!AK17),$I$53&lt;&gt;"Z"),"",'C2'!AK17)</f>
        <v/>
      </c>
      <c r="I53" s="321" t="str">
        <f>IF(ISBLANK('C2'!AL17),"",'C2'!AL17)</f>
        <v/>
      </c>
      <c r="J53" s="170" t="s">
        <v>759</v>
      </c>
      <c r="K53" s="321" t="str">
        <f>IF(AND(ISBLANK('C2'!AH17),$L$53&lt;&gt;"Z"),"",'C2'!AH17)</f>
        <v/>
      </c>
      <c r="L53" s="321" t="str">
        <f>IF(ISBLANK('C2'!AI17),"",'C2'!AI17)</f>
        <v/>
      </c>
      <c r="M53" s="168" t="str">
        <f t="shared" si="2"/>
        <v>OK</v>
      </c>
      <c r="N53" s="169"/>
    </row>
    <row r="54" spans="1:14" ht="23.25" hidden="1">
      <c r="A54" s="333" t="s">
        <v>2581</v>
      </c>
      <c r="B54" s="319" t="s">
        <v>2762</v>
      </c>
      <c r="C54" s="320" t="s">
        <v>342</v>
      </c>
      <c r="D54" s="322" t="s">
        <v>1244</v>
      </c>
      <c r="E54" s="320" t="s">
        <v>759</v>
      </c>
      <c r="F54" s="320" t="s">
        <v>342</v>
      </c>
      <c r="G54" s="322" t="s">
        <v>818</v>
      </c>
      <c r="H54" s="321" t="str">
        <f>IF(AND(ISBLANK('C2'!AK18),$I$54&lt;&gt;"Z"),"",'C2'!AK18)</f>
        <v/>
      </c>
      <c r="I54" s="321" t="str">
        <f>IF(ISBLANK('C2'!AL18),"",'C2'!AL18)</f>
        <v/>
      </c>
      <c r="J54" s="170" t="s">
        <v>759</v>
      </c>
      <c r="K54" s="321" t="str">
        <f>IF(AND(ISBLANK('C2'!AH18),$L$54&lt;&gt;"Z"),"",'C2'!AH18)</f>
        <v/>
      </c>
      <c r="L54" s="321" t="str">
        <f>IF(ISBLANK('C2'!AI18),"",'C2'!AI18)</f>
        <v/>
      </c>
      <c r="M54" s="168" t="str">
        <f t="shared" si="2"/>
        <v>OK</v>
      </c>
      <c r="N54" s="169"/>
    </row>
    <row r="55" spans="1:14" ht="23.25" hidden="1">
      <c r="A55" s="333" t="s">
        <v>2581</v>
      </c>
      <c r="B55" s="319" t="s">
        <v>2763</v>
      </c>
      <c r="C55" s="320" t="s">
        <v>342</v>
      </c>
      <c r="D55" s="322" t="s">
        <v>1246</v>
      </c>
      <c r="E55" s="320" t="s">
        <v>759</v>
      </c>
      <c r="F55" s="320" t="s">
        <v>342</v>
      </c>
      <c r="G55" s="322" t="s">
        <v>820</v>
      </c>
      <c r="H55" s="321" t="str">
        <f>IF(AND(ISBLANK('C2'!AK19),$I$55&lt;&gt;"Z"),"",'C2'!AK19)</f>
        <v/>
      </c>
      <c r="I55" s="321" t="str">
        <f>IF(ISBLANK('C2'!AL19),"",'C2'!AL19)</f>
        <v/>
      </c>
      <c r="J55" s="170" t="s">
        <v>759</v>
      </c>
      <c r="K55" s="321" t="str">
        <f>IF(AND(ISBLANK('C2'!AH19),$L$55&lt;&gt;"Z"),"",'C2'!AH19)</f>
        <v/>
      </c>
      <c r="L55" s="321" t="str">
        <f>IF(ISBLANK('C2'!AI19),"",'C2'!AI19)</f>
        <v/>
      </c>
      <c r="M55" s="168" t="str">
        <f t="shared" si="2"/>
        <v>OK</v>
      </c>
      <c r="N55" s="169"/>
    </row>
    <row r="56" spans="1:14" ht="23.25" hidden="1">
      <c r="A56" s="333" t="s">
        <v>2581</v>
      </c>
      <c r="B56" s="319" t="s">
        <v>2764</v>
      </c>
      <c r="C56" s="320" t="s">
        <v>342</v>
      </c>
      <c r="D56" s="322" t="s">
        <v>797</v>
      </c>
      <c r="E56" s="320" t="s">
        <v>759</v>
      </c>
      <c r="F56" s="320" t="s">
        <v>342</v>
      </c>
      <c r="G56" s="322" t="s">
        <v>822</v>
      </c>
      <c r="H56" s="321" t="str">
        <f>IF(AND(ISBLANK('C2'!AK20),$I$56&lt;&gt;"Z"),"",'C2'!AK20)</f>
        <v/>
      </c>
      <c r="I56" s="321" t="str">
        <f>IF(ISBLANK('C2'!AL20),"",'C2'!AL20)</f>
        <v/>
      </c>
      <c r="J56" s="170" t="s">
        <v>759</v>
      </c>
      <c r="K56" s="321" t="str">
        <f>IF(AND(ISBLANK('C2'!AH20),$L$56&lt;&gt;"Z"),"",'C2'!AH20)</f>
        <v/>
      </c>
      <c r="L56" s="321" t="str">
        <f>IF(ISBLANK('C2'!AI20),"",'C2'!AI20)</f>
        <v/>
      </c>
      <c r="M56" s="168" t="str">
        <f t="shared" si="2"/>
        <v>OK</v>
      </c>
      <c r="N56" s="169"/>
    </row>
    <row r="57" spans="1:14" ht="23.25" hidden="1">
      <c r="A57" s="333" t="s">
        <v>2581</v>
      </c>
      <c r="B57" s="319" t="s">
        <v>2765</v>
      </c>
      <c r="C57" s="320" t="s">
        <v>342</v>
      </c>
      <c r="D57" s="322" t="s">
        <v>787</v>
      </c>
      <c r="E57" s="320" t="s">
        <v>759</v>
      </c>
      <c r="F57" s="320" t="s">
        <v>342</v>
      </c>
      <c r="G57" s="322" t="s">
        <v>823</v>
      </c>
      <c r="H57" s="321" t="str">
        <f>IF(AND(ISBLANK('C2'!AK21),$I$57&lt;&gt;"Z"),"",'C2'!AK21)</f>
        <v/>
      </c>
      <c r="I57" s="321" t="str">
        <f>IF(ISBLANK('C2'!AL21),"",'C2'!AL21)</f>
        <v/>
      </c>
      <c r="J57" s="170" t="s">
        <v>759</v>
      </c>
      <c r="K57" s="321" t="str">
        <f>IF(AND(ISBLANK('C2'!AH21),$L$57&lt;&gt;"Z"),"",'C2'!AH21)</f>
        <v/>
      </c>
      <c r="L57" s="321" t="str">
        <f>IF(ISBLANK('C2'!AI21),"",'C2'!AI21)</f>
        <v/>
      </c>
      <c r="M57" s="168" t="str">
        <f t="shared" si="2"/>
        <v>OK</v>
      </c>
      <c r="N57" s="169"/>
    </row>
    <row r="58" spans="1:14" ht="23.25" hidden="1">
      <c r="A58" s="333" t="s">
        <v>2581</v>
      </c>
      <c r="B58" s="319" t="s">
        <v>2766</v>
      </c>
      <c r="C58" s="320" t="s">
        <v>342</v>
      </c>
      <c r="D58" s="322" t="s">
        <v>776</v>
      </c>
      <c r="E58" s="320" t="s">
        <v>759</v>
      </c>
      <c r="F58" s="320" t="s">
        <v>342</v>
      </c>
      <c r="G58" s="322" t="s">
        <v>824</v>
      </c>
      <c r="H58" s="321" t="str">
        <f>IF(AND(ISBLANK('C2'!AK22),$I$58&lt;&gt;"Z"),"",'C2'!AK22)</f>
        <v/>
      </c>
      <c r="I58" s="321" t="str">
        <f>IF(ISBLANK('C2'!AL22),"",'C2'!AL22)</f>
        <v/>
      </c>
      <c r="J58" s="170" t="s">
        <v>759</v>
      </c>
      <c r="K58" s="321" t="str">
        <f>IF(AND(ISBLANK('C2'!AH22),$L$58&lt;&gt;"Z"),"",'C2'!AH22)</f>
        <v/>
      </c>
      <c r="L58" s="321" t="str">
        <f>IF(ISBLANK('C2'!AI22),"",'C2'!AI22)</f>
        <v/>
      </c>
      <c r="M58" s="168" t="str">
        <f t="shared" si="2"/>
        <v>OK</v>
      </c>
      <c r="N58" s="169"/>
    </row>
    <row r="59" spans="1:14" ht="23.25" hidden="1">
      <c r="A59" s="333" t="s">
        <v>2581</v>
      </c>
      <c r="B59" s="319" t="s">
        <v>2767</v>
      </c>
      <c r="C59" s="320" t="s">
        <v>342</v>
      </c>
      <c r="D59" s="322" t="s">
        <v>833</v>
      </c>
      <c r="E59" s="320" t="s">
        <v>759</v>
      </c>
      <c r="F59" s="320" t="s">
        <v>342</v>
      </c>
      <c r="G59" s="322" t="s">
        <v>825</v>
      </c>
      <c r="H59" s="321" t="str">
        <f>IF(AND(ISBLANK('C2'!AK23),$I$59&lt;&gt;"Z"),"",'C2'!AK23)</f>
        <v/>
      </c>
      <c r="I59" s="321" t="str">
        <f>IF(ISBLANK('C2'!AL23),"",'C2'!AL23)</f>
        <v/>
      </c>
      <c r="J59" s="170" t="s">
        <v>759</v>
      </c>
      <c r="K59" s="321" t="str">
        <f>IF(AND(ISBLANK('C2'!AH23),$L$59&lt;&gt;"Z"),"",'C2'!AH23)</f>
        <v/>
      </c>
      <c r="L59" s="321" t="str">
        <f>IF(ISBLANK('C2'!AI23),"",'C2'!AI23)</f>
        <v/>
      </c>
      <c r="M59" s="168" t="str">
        <f t="shared" si="2"/>
        <v>OK</v>
      </c>
      <c r="N59" s="169"/>
    </row>
    <row r="60" spans="1:14" ht="23.25" hidden="1">
      <c r="A60" s="333" t="s">
        <v>2582</v>
      </c>
      <c r="B60" s="319" t="s">
        <v>827</v>
      </c>
      <c r="C60" s="320" t="s">
        <v>342</v>
      </c>
      <c r="D60" s="322" t="s">
        <v>828</v>
      </c>
      <c r="E60" s="320" t="s">
        <v>759</v>
      </c>
      <c r="F60" s="320" t="s">
        <v>342</v>
      </c>
      <c r="G60" s="322" t="s">
        <v>768</v>
      </c>
      <c r="H60" s="321" t="str">
        <f>IF(AND(ISBLANK('C2'!V23),$I$60&lt;&gt;"Z"),"",'C2'!V23)</f>
        <v/>
      </c>
      <c r="I60" s="321" t="str">
        <f>IF(ISBLANK('C2'!W23),"",'C2'!W23)</f>
        <v/>
      </c>
      <c r="J60" s="170" t="s">
        <v>759</v>
      </c>
      <c r="K60" s="321" t="str">
        <f>IF(AND(ISBLANK('C2'!V22),$L$60&lt;&gt;"Z"),"",'C2'!V22)</f>
        <v/>
      </c>
      <c r="L60" s="321" t="str">
        <f>IF(ISBLANK('C2'!W22),"",'C2'!W22)</f>
        <v/>
      </c>
      <c r="M60" s="168" t="str">
        <f t="shared" si="2"/>
        <v>OK</v>
      </c>
      <c r="N60" s="169"/>
    </row>
    <row r="61" spans="1:14" ht="23.25" hidden="1">
      <c r="A61" s="333" t="s">
        <v>2582</v>
      </c>
      <c r="B61" s="319" t="s">
        <v>829</v>
      </c>
      <c r="C61" s="320" t="s">
        <v>342</v>
      </c>
      <c r="D61" s="322" t="s">
        <v>809</v>
      </c>
      <c r="E61" s="320" t="s">
        <v>759</v>
      </c>
      <c r="F61" s="320" t="s">
        <v>342</v>
      </c>
      <c r="G61" s="322" t="s">
        <v>808</v>
      </c>
      <c r="H61" s="321" t="str">
        <f>IF(AND(ISBLANK('C2'!AB23),$I$61&lt;&gt;"Z"),"",'C2'!AB23)</f>
        <v/>
      </c>
      <c r="I61" s="321" t="str">
        <f>IF(ISBLANK('C2'!AC23),"",'C2'!AC23)</f>
        <v/>
      </c>
      <c r="J61" s="170" t="s">
        <v>759</v>
      </c>
      <c r="K61" s="321" t="str">
        <f>IF(AND(ISBLANK('C2'!AB22),$L$61&lt;&gt;"Z"),"",'C2'!AB22)</f>
        <v/>
      </c>
      <c r="L61" s="321" t="str">
        <f>IF(ISBLANK('C2'!AC22),"",'C2'!AC22)</f>
        <v/>
      </c>
      <c r="M61" s="168" t="str">
        <f t="shared" si="2"/>
        <v>OK</v>
      </c>
      <c r="N61" s="169"/>
    </row>
    <row r="62" spans="1:14" ht="23.25" hidden="1">
      <c r="A62" s="333" t="s">
        <v>2582</v>
      </c>
      <c r="B62" s="319" t="s">
        <v>830</v>
      </c>
      <c r="C62" s="320" t="s">
        <v>342</v>
      </c>
      <c r="D62" s="322" t="s">
        <v>826</v>
      </c>
      <c r="E62" s="320" t="s">
        <v>759</v>
      </c>
      <c r="F62" s="320" t="s">
        <v>342</v>
      </c>
      <c r="G62" s="322" t="s">
        <v>774</v>
      </c>
      <c r="H62" s="321" t="str">
        <f>IF(AND(ISBLANK('C2'!AE23),$I$62&lt;&gt;"Z"),"",'C2'!AE23)</f>
        <v/>
      </c>
      <c r="I62" s="321" t="str">
        <f>IF(ISBLANK('C2'!AF23),"",'C2'!AF23)</f>
        <v/>
      </c>
      <c r="J62" s="170" t="s">
        <v>759</v>
      </c>
      <c r="K62" s="321" t="str">
        <f>IF(AND(ISBLANK('C2'!AE22),$L$62&lt;&gt;"Z"),"",'C2'!AE22)</f>
        <v/>
      </c>
      <c r="L62" s="321" t="str">
        <f>IF(ISBLANK('C2'!AF22),"",'C2'!AF22)</f>
        <v/>
      </c>
      <c r="M62" s="168" t="str">
        <f t="shared" si="2"/>
        <v>OK</v>
      </c>
      <c r="N62" s="169"/>
    </row>
    <row r="63" spans="1:14" ht="23.25" hidden="1">
      <c r="A63" s="333" t="s">
        <v>2582</v>
      </c>
      <c r="B63" s="319" t="s">
        <v>831</v>
      </c>
      <c r="C63" s="320" t="s">
        <v>342</v>
      </c>
      <c r="D63" s="322" t="s">
        <v>825</v>
      </c>
      <c r="E63" s="320" t="s">
        <v>759</v>
      </c>
      <c r="F63" s="320" t="s">
        <v>342</v>
      </c>
      <c r="G63" s="322" t="s">
        <v>824</v>
      </c>
      <c r="H63" s="321" t="str">
        <f>IF(AND(ISBLANK('C2'!AH23),$I$63&lt;&gt;"Z"),"",'C2'!AH23)</f>
        <v/>
      </c>
      <c r="I63" s="321" t="str">
        <f>IF(ISBLANK('C2'!AI23),"",'C2'!AI23)</f>
        <v/>
      </c>
      <c r="J63" s="170" t="s">
        <v>759</v>
      </c>
      <c r="K63" s="321" t="str">
        <f>IF(AND(ISBLANK('C2'!AH22),$L$63&lt;&gt;"Z"),"",'C2'!AH22)</f>
        <v/>
      </c>
      <c r="L63" s="321" t="str">
        <f>IF(ISBLANK('C2'!AI22),"",'C2'!AI22)</f>
        <v/>
      </c>
      <c r="M63" s="168" t="str">
        <f t="shared" si="2"/>
        <v>OK</v>
      </c>
      <c r="N63" s="169"/>
    </row>
    <row r="64" spans="1:14" ht="23.25" hidden="1">
      <c r="A64" s="333" t="s">
        <v>2582</v>
      </c>
      <c r="B64" s="319" t="s">
        <v>832</v>
      </c>
      <c r="C64" s="320" t="s">
        <v>342</v>
      </c>
      <c r="D64" s="322" t="s">
        <v>833</v>
      </c>
      <c r="E64" s="320" t="s">
        <v>759</v>
      </c>
      <c r="F64" s="320" t="s">
        <v>342</v>
      </c>
      <c r="G64" s="322" t="s">
        <v>776</v>
      </c>
      <c r="H64" s="321" t="str">
        <f>IF(AND(ISBLANK('C2'!AK23),$I$64&lt;&gt;"Z"),"",'C2'!AK23)</f>
        <v/>
      </c>
      <c r="I64" s="321" t="str">
        <f>IF(ISBLANK('C2'!AL23),"",'C2'!AL23)</f>
        <v/>
      </c>
      <c r="J64" s="170" t="s">
        <v>759</v>
      </c>
      <c r="K64" s="321" t="str">
        <f>IF(AND(ISBLANK('C2'!AK22),$L$64&lt;&gt;"Z"),"",'C2'!AK22)</f>
        <v/>
      </c>
      <c r="L64" s="321" t="str">
        <f>IF(ISBLANK('C2'!AL22),"",'C2'!AL22)</f>
        <v/>
      </c>
      <c r="M64" s="168" t="str">
        <f t="shared" si="2"/>
        <v>OK</v>
      </c>
      <c r="N64" s="169"/>
    </row>
    <row r="65" spans="1:14" ht="23.25" hidden="1">
      <c r="A65" s="333" t="s">
        <v>2582</v>
      </c>
      <c r="B65" s="319" t="s">
        <v>834</v>
      </c>
      <c r="C65" s="320" t="s">
        <v>342</v>
      </c>
      <c r="D65" s="322" t="s">
        <v>835</v>
      </c>
      <c r="E65" s="320" t="s">
        <v>759</v>
      </c>
      <c r="F65" s="320" t="s">
        <v>342</v>
      </c>
      <c r="G65" s="322" t="s">
        <v>770</v>
      </c>
      <c r="H65" s="321" t="str">
        <f>IF(AND(ISBLANK('C2'!AN23),$I$65&lt;&gt;"Z"),"",'C2'!AN23)</f>
        <v/>
      </c>
      <c r="I65" s="321" t="str">
        <f>IF(ISBLANK('C2'!AO23),"",'C2'!AO23)</f>
        <v/>
      </c>
      <c r="J65" s="170" t="s">
        <v>759</v>
      </c>
      <c r="K65" s="321" t="str">
        <f>IF(AND(ISBLANK('C2'!AN22),$L$65&lt;&gt;"Z"),"",'C2'!AN22)</f>
        <v/>
      </c>
      <c r="L65" s="321" t="str">
        <f>IF(ISBLANK('C2'!AO22),"",'C2'!AO22)</f>
        <v/>
      </c>
      <c r="M65" s="168" t="str">
        <f t="shared" si="2"/>
        <v>OK</v>
      </c>
      <c r="N65" s="169"/>
    </row>
    <row r="66" spans="1:14" ht="23.25" hidden="1">
      <c r="A66" s="333" t="s">
        <v>2582</v>
      </c>
      <c r="B66" s="319" t="s">
        <v>2768</v>
      </c>
      <c r="C66" s="320" t="s">
        <v>342</v>
      </c>
      <c r="D66" s="322" t="s">
        <v>2632</v>
      </c>
      <c r="E66" s="320" t="s">
        <v>759</v>
      </c>
      <c r="F66" s="320" t="s">
        <v>342</v>
      </c>
      <c r="G66" s="322" t="s">
        <v>2629</v>
      </c>
      <c r="H66" s="321" t="str">
        <f>IF(AND(ISBLANK('C2'!AQ23),$I$66&lt;&gt;"Z"),"",'C2'!AQ23)</f>
        <v/>
      </c>
      <c r="I66" s="321" t="str">
        <f>IF(ISBLANK('C2'!AR23),"",'C2'!AR23)</f>
        <v/>
      </c>
      <c r="J66" s="170" t="s">
        <v>759</v>
      </c>
      <c r="K66" s="321" t="str">
        <f>IF(AND(ISBLANK('C2'!AQ22),$L$66&lt;&gt;"Z"),"",'C2'!AQ22)</f>
        <v/>
      </c>
      <c r="L66" s="321" t="str">
        <f>IF(ISBLANK('C2'!AR22),"",'C2'!AR22)</f>
        <v/>
      </c>
      <c r="M66" s="168" t="str">
        <f t="shared" si="2"/>
        <v>OK</v>
      </c>
      <c r="N66" s="169"/>
    </row>
    <row r="67" spans="1:14" ht="23.25" hidden="1">
      <c r="A67" s="333" t="s">
        <v>2583</v>
      </c>
      <c r="B67" s="319" t="s">
        <v>836</v>
      </c>
      <c r="C67" s="320" t="s">
        <v>346</v>
      </c>
      <c r="D67" s="322" t="s">
        <v>810</v>
      </c>
      <c r="E67" s="320" t="s">
        <v>759</v>
      </c>
      <c r="F67" s="320" t="s">
        <v>346</v>
      </c>
      <c r="G67" s="322" t="s">
        <v>761</v>
      </c>
      <c r="H67" s="321" t="str">
        <f>IF(AND(ISBLANK('C4'!AH14),$I$67&lt;&gt;"Z"),"",'C4'!AH14)</f>
        <v/>
      </c>
      <c r="I67" s="321" t="str">
        <f>IF(ISBLANK('C4'!AI14),"",'C4'!AI14)</f>
        <v/>
      </c>
      <c r="J67" s="170" t="s">
        <v>759</v>
      </c>
      <c r="K67" s="321" t="str">
        <f>IF(AND(ISBLANK('C4'!V14),$L$67&lt;&gt;"Z"),"",'C4'!V14)</f>
        <v/>
      </c>
      <c r="L67" s="321" t="str">
        <f>IF(ISBLANK('C4'!W14),"",'C4'!W14)</f>
        <v/>
      </c>
      <c r="M67" s="168" t="str">
        <f t="shared" si="2"/>
        <v>OK</v>
      </c>
      <c r="N67" s="169"/>
    </row>
    <row r="68" spans="1:14" ht="23.25" hidden="1">
      <c r="A68" s="333" t="s">
        <v>2583</v>
      </c>
      <c r="B68" s="319" t="s">
        <v>837</v>
      </c>
      <c r="C68" s="320" t="s">
        <v>346</v>
      </c>
      <c r="D68" s="322" t="s">
        <v>812</v>
      </c>
      <c r="E68" s="320" t="s">
        <v>759</v>
      </c>
      <c r="F68" s="320" t="s">
        <v>346</v>
      </c>
      <c r="G68" s="322" t="s">
        <v>838</v>
      </c>
      <c r="H68" s="321" t="str">
        <f>IF(AND(ISBLANK('C4'!AH15),$I$68&lt;&gt;"Z"),"",'C4'!AH15)</f>
        <v/>
      </c>
      <c r="I68" s="321" t="str">
        <f>IF(ISBLANK('C4'!AI15),"",'C4'!AI15)</f>
        <v/>
      </c>
      <c r="J68" s="170" t="s">
        <v>759</v>
      </c>
      <c r="K68" s="321" t="str">
        <f>IF(AND(ISBLANK('C4'!V15),$L$68&lt;&gt;"Z"),"",'C4'!V15)</f>
        <v/>
      </c>
      <c r="L68" s="321" t="str">
        <f>IF(ISBLANK('C4'!W15),"",'C4'!W15)</f>
        <v/>
      </c>
      <c r="M68" s="168" t="str">
        <f t="shared" si="2"/>
        <v>OK</v>
      </c>
      <c r="N68" s="169"/>
    </row>
    <row r="69" spans="1:14" ht="23.25" hidden="1">
      <c r="A69" s="333" t="s">
        <v>2583</v>
      </c>
      <c r="B69" s="319" t="s">
        <v>839</v>
      </c>
      <c r="C69" s="320" t="s">
        <v>346</v>
      </c>
      <c r="D69" s="322" t="s">
        <v>814</v>
      </c>
      <c r="E69" s="320" t="s">
        <v>759</v>
      </c>
      <c r="F69" s="320" t="s">
        <v>346</v>
      </c>
      <c r="G69" s="322" t="s">
        <v>840</v>
      </c>
      <c r="H69" s="321" t="str">
        <f>IF(AND(ISBLANK('C4'!AH16),$I$69&lt;&gt;"Z"),"",'C4'!AH16)</f>
        <v/>
      </c>
      <c r="I69" s="321" t="str">
        <f>IF(ISBLANK('C4'!AI16),"",'C4'!AI16)</f>
        <v/>
      </c>
      <c r="J69" s="170" t="s">
        <v>759</v>
      </c>
      <c r="K69" s="321" t="str">
        <f>IF(AND(ISBLANK('C4'!V16),$L$69&lt;&gt;"Z"),"",'C4'!V16)</f>
        <v/>
      </c>
      <c r="L69" s="321" t="str">
        <f>IF(ISBLANK('C4'!W16),"",'C4'!W16)</f>
        <v/>
      </c>
      <c r="M69" s="168" t="str">
        <f t="shared" si="2"/>
        <v>OK</v>
      </c>
      <c r="N69" s="169"/>
    </row>
    <row r="70" spans="1:14" ht="23.25" hidden="1">
      <c r="A70" s="333" t="s">
        <v>2583</v>
      </c>
      <c r="B70" s="319" t="s">
        <v>841</v>
      </c>
      <c r="C70" s="320" t="s">
        <v>346</v>
      </c>
      <c r="D70" s="322" t="s">
        <v>842</v>
      </c>
      <c r="E70" s="320" t="s">
        <v>759</v>
      </c>
      <c r="F70" s="320" t="s">
        <v>346</v>
      </c>
      <c r="G70" s="322" t="s">
        <v>800</v>
      </c>
      <c r="H70" s="321" t="str">
        <f>IF(AND(ISBLANK('C4'!AK14),$I$70&lt;&gt;"Z"),"",'C4'!AK14)</f>
        <v/>
      </c>
      <c r="I70" s="321" t="str">
        <f>IF(ISBLANK('C4'!AL14),"",'C4'!AL14)</f>
        <v/>
      </c>
      <c r="J70" s="170" t="s">
        <v>759</v>
      </c>
      <c r="K70" s="321" t="str">
        <f>IF(AND(ISBLANK('C4'!Y14),$L$70&lt;&gt;"Z"),"",'C4'!Y14)</f>
        <v/>
      </c>
      <c r="L70" s="321" t="str">
        <f>IF(ISBLANK('C4'!Z14),"",'C4'!Z14)</f>
        <v/>
      </c>
      <c r="M70" s="168" t="str">
        <f t="shared" si="2"/>
        <v>OK</v>
      </c>
      <c r="N70" s="169"/>
    </row>
    <row r="71" spans="1:14" ht="23.25" hidden="1">
      <c r="A71" s="333" t="s">
        <v>2583</v>
      </c>
      <c r="B71" s="319" t="s">
        <v>843</v>
      </c>
      <c r="C71" s="320" t="s">
        <v>346</v>
      </c>
      <c r="D71" s="322" t="s">
        <v>844</v>
      </c>
      <c r="E71" s="320" t="s">
        <v>759</v>
      </c>
      <c r="F71" s="320" t="s">
        <v>346</v>
      </c>
      <c r="G71" s="322" t="s">
        <v>640</v>
      </c>
      <c r="H71" s="321" t="str">
        <f>IF(AND(ISBLANK('C4'!AK15),$I$71&lt;&gt;"Z"),"",'C4'!AK15)</f>
        <v/>
      </c>
      <c r="I71" s="321" t="str">
        <f>IF(ISBLANK('C4'!AL15),"",'C4'!AL15)</f>
        <v/>
      </c>
      <c r="J71" s="170" t="s">
        <v>759</v>
      </c>
      <c r="K71" s="321" t="str">
        <f>IF(AND(ISBLANK('C4'!Y15),$L$71&lt;&gt;"Z"),"",'C4'!Y15)</f>
        <v/>
      </c>
      <c r="L71" s="321" t="str">
        <f>IF(ISBLANK('C4'!Z15),"",'C4'!Z15)</f>
        <v/>
      </c>
      <c r="M71" s="168" t="str">
        <f t="shared" si="2"/>
        <v>OK</v>
      </c>
      <c r="N71" s="169"/>
    </row>
    <row r="72" spans="1:14" ht="23.25" hidden="1">
      <c r="A72" s="333" t="s">
        <v>2583</v>
      </c>
      <c r="B72" s="319" t="s">
        <v>845</v>
      </c>
      <c r="C72" s="320" t="s">
        <v>346</v>
      </c>
      <c r="D72" s="322" t="s">
        <v>846</v>
      </c>
      <c r="E72" s="320" t="s">
        <v>759</v>
      </c>
      <c r="F72" s="320" t="s">
        <v>346</v>
      </c>
      <c r="G72" s="322" t="s">
        <v>347</v>
      </c>
      <c r="H72" s="321" t="str">
        <f>IF(AND(ISBLANK('C4'!AK16),$I$72&lt;&gt;"Z"),"",'C4'!AK16)</f>
        <v/>
      </c>
      <c r="I72" s="321" t="str">
        <f>IF(ISBLANK('C4'!AL16),"",'C4'!AL16)</f>
        <v/>
      </c>
      <c r="J72" s="170" t="s">
        <v>759</v>
      </c>
      <c r="K72" s="321" t="str">
        <f>IF(AND(ISBLANK('C4'!Y16),$L$72&lt;&gt;"Z"),"",'C4'!Y16)</f>
        <v/>
      </c>
      <c r="L72" s="321" t="str">
        <f>IF(ISBLANK('C4'!Z16),"",'C4'!Z16)</f>
        <v/>
      </c>
      <c r="M72" s="168" t="str">
        <f t="shared" si="2"/>
        <v>OK</v>
      </c>
      <c r="N72" s="169"/>
    </row>
    <row r="73" spans="1:14" ht="23.25" hidden="1">
      <c r="A73" s="333" t="s">
        <v>2583</v>
      </c>
      <c r="B73" s="319" t="s">
        <v>847</v>
      </c>
      <c r="C73" s="320" t="s">
        <v>346</v>
      </c>
      <c r="D73" s="322" t="s">
        <v>848</v>
      </c>
      <c r="E73" s="320" t="s">
        <v>759</v>
      </c>
      <c r="F73" s="320" t="s">
        <v>346</v>
      </c>
      <c r="G73" s="322" t="s">
        <v>799</v>
      </c>
      <c r="H73" s="321" t="str">
        <f>IF(AND(ISBLANK('C4'!AN14),$I$73&lt;&gt;"Z"),"",'C4'!AN14)</f>
        <v/>
      </c>
      <c r="I73" s="321" t="str">
        <f>IF(ISBLANK('C4'!AO14),"",'C4'!AO14)</f>
        <v/>
      </c>
      <c r="J73" s="170" t="s">
        <v>759</v>
      </c>
      <c r="K73" s="321" t="str">
        <f>IF(AND(ISBLANK('C4'!AB14),$L$73&lt;&gt;"Z"),"",'C4'!AB14)</f>
        <v/>
      </c>
      <c r="L73" s="321" t="str">
        <f>IF(ISBLANK('C4'!AC14),"",'C4'!AC14)</f>
        <v/>
      </c>
      <c r="M73" s="168" t="str">
        <f t="shared" si="2"/>
        <v>OK</v>
      </c>
      <c r="N73" s="169"/>
    </row>
    <row r="74" spans="1:14" ht="23.25" hidden="1">
      <c r="A74" s="333" t="s">
        <v>2583</v>
      </c>
      <c r="B74" s="319" t="s">
        <v>849</v>
      </c>
      <c r="C74" s="320" t="s">
        <v>346</v>
      </c>
      <c r="D74" s="322" t="s">
        <v>850</v>
      </c>
      <c r="E74" s="320" t="s">
        <v>759</v>
      </c>
      <c r="F74" s="320" t="s">
        <v>346</v>
      </c>
      <c r="G74" s="322" t="s">
        <v>801</v>
      </c>
      <c r="H74" s="321" t="str">
        <f>IF(AND(ISBLANK('C4'!AN15),$I$74&lt;&gt;"Z"),"",'C4'!AN15)</f>
        <v/>
      </c>
      <c r="I74" s="321" t="str">
        <f>IF(ISBLANK('C4'!AO15),"",'C4'!AO15)</f>
        <v/>
      </c>
      <c r="J74" s="170" t="s">
        <v>759</v>
      </c>
      <c r="K74" s="321" t="str">
        <f>IF(AND(ISBLANK('C4'!AB15),$L$74&lt;&gt;"Z"),"",'C4'!AB15)</f>
        <v/>
      </c>
      <c r="L74" s="321" t="str">
        <f>IF(ISBLANK('C4'!AC15),"",'C4'!AC15)</f>
        <v/>
      </c>
      <c r="M74" s="168" t="str">
        <f t="shared" si="2"/>
        <v>OK</v>
      </c>
      <c r="N74" s="169"/>
    </row>
    <row r="75" spans="1:14" ht="23.25" hidden="1">
      <c r="A75" s="333" t="s">
        <v>2583</v>
      </c>
      <c r="B75" s="319" t="s">
        <v>851</v>
      </c>
      <c r="C75" s="320" t="s">
        <v>346</v>
      </c>
      <c r="D75" s="322" t="s">
        <v>852</v>
      </c>
      <c r="E75" s="320" t="s">
        <v>759</v>
      </c>
      <c r="F75" s="320" t="s">
        <v>346</v>
      </c>
      <c r="G75" s="322" t="s">
        <v>802</v>
      </c>
      <c r="H75" s="321" t="str">
        <f>IF(AND(ISBLANK('C4'!AN16),$I$75&lt;&gt;"Z"),"",'C4'!AN16)</f>
        <v/>
      </c>
      <c r="I75" s="321" t="str">
        <f>IF(ISBLANK('C4'!AO16),"",'C4'!AO16)</f>
        <v/>
      </c>
      <c r="J75" s="170" t="s">
        <v>759</v>
      </c>
      <c r="K75" s="321" t="str">
        <f>IF(AND(ISBLANK('C4'!AB16),$L$75&lt;&gt;"Z"),"",'C4'!AB16)</f>
        <v/>
      </c>
      <c r="L75" s="321" t="str">
        <f>IF(ISBLANK('C4'!AC16),"",'C4'!AC16)</f>
        <v/>
      </c>
      <c r="M75" s="168" t="str">
        <f t="shared" si="2"/>
        <v>OK</v>
      </c>
      <c r="N75" s="169"/>
    </row>
    <row r="76" spans="1:14" hidden="1">
      <c r="A76" s="333" t="s">
        <v>2584</v>
      </c>
      <c r="B76" s="319" t="s">
        <v>853</v>
      </c>
      <c r="C76" s="320" t="s">
        <v>346</v>
      </c>
      <c r="D76" s="322" t="s">
        <v>840</v>
      </c>
      <c r="E76" s="320" t="s">
        <v>759</v>
      </c>
      <c r="F76" s="320" t="s">
        <v>342</v>
      </c>
      <c r="G76" s="322" t="s">
        <v>768</v>
      </c>
      <c r="H76" s="321" t="str">
        <f>IF(AND(ISBLANK('C4'!V16),$I$76&lt;&gt;"Z"),"",'C4'!V16)</f>
        <v/>
      </c>
      <c r="I76" s="321" t="str">
        <f>IF(ISBLANK('C4'!W16),"",'C4'!W16)</f>
        <v/>
      </c>
      <c r="J76" s="170" t="s">
        <v>759</v>
      </c>
      <c r="K76" s="321" t="str">
        <f>IF(AND(ISBLANK('C2'!V22),$L$76&lt;&gt;"Z"),"",'C2'!V22)</f>
        <v/>
      </c>
      <c r="L76" s="321" t="str">
        <f>IF(ISBLANK('C2'!W22),"",'C2'!W22)</f>
        <v/>
      </c>
      <c r="M76" s="168" t="str">
        <f t="shared" si="2"/>
        <v>OK</v>
      </c>
      <c r="N76" s="169"/>
    </row>
    <row r="77" spans="1:14" hidden="1">
      <c r="A77" s="333" t="s">
        <v>2584</v>
      </c>
      <c r="B77" s="319" t="s">
        <v>2769</v>
      </c>
      <c r="C77" s="320" t="s">
        <v>346</v>
      </c>
      <c r="D77" s="322" t="s">
        <v>347</v>
      </c>
      <c r="E77" s="320" t="s">
        <v>759</v>
      </c>
      <c r="F77" s="320" t="s">
        <v>342</v>
      </c>
      <c r="G77" s="322" t="s">
        <v>774</v>
      </c>
      <c r="H77" s="321" t="str">
        <f>IF(AND(ISBLANK('C4'!Y16),$I$77&lt;&gt;"Z"),"",'C4'!Y16)</f>
        <v/>
      </c>
      <c r="I77" s="321" t="str">
        <f>IF(ISBLANK('C4'!Z16),"",'C4'!Z16)</f>
        <v/>
      </c>
      <c r="J77" s="170" t="s">
        <v>759</v>
      </c>
      <c r="K77" s="321" t="str">
        <f>IF(AND(ISBLANK('C2'!AE22),$L$77&lt;&gt;"Z"),"",'C2'!AE22)</f>
        <v/>
      </c>
      <c r="L77" s="321" t="str">
        <f>IF(ISBLANK('C2'!AF22),"",'C2'!AF22)</f>
        <v/>
      </c>
      <c r="M77" s="168" t="str">
        <f t="shared" si="2"/>
        <v>OK</v>
      </c>
      <c r="N77" s="169"/>
    </row>
    <row r="78" spans="1:14" hidden="1">
      <c r="A78" s="333" t="s">
        <v>2584</v>
      </c>
      <c r="B78" s="319" t="s">
        <v>2770</v>
      </c>
      <c r="C78" s="320" t="s">
        <v>346</v>
      </c>
      <c r="D78" s="322" t="s">
        <v>802</v>
      </c>
      <c r="E78" s="320" t="s">
        <v>759</v>
      </c>
      <c r="F78" s="320" t="s">
        <v>342</v>
      </c>
      <c r="G78" s="322" t="s">
        <v>824</v>
      </c>
      <c r="H78" s="321" t="str">
        <f>IF(AND(ISBLANK('C4'!AB16),$I$78&lt;&gt;"Z"),"",'C4'!AB16)</f>
        <v/>
      </c>
      <c r="I78" s="321" t="str">
        <f>IF(ISBLANK('C4'!AC16),"",'C4'!AC16)</f>
        <v/>
      </c>
      <c r="J78" s="170" t="s">
        <v>759</v>
      </c>
      <c r="K78" s="321" t="str">
        <f>IF(AND(ISBLANK('C2'!AH22),$L$78&lt;&gt;"Z"),"",'C2'!AH22)</f>
        <v/>
      </c>
      <c r="L78" s="321" t="str">
        <f>IF(ISBLANK('C2'!AI22),"",'C2'!AI22)</f>
        <v/>
      </c>
      <c r="M78" s="168" t="str">
        <f t="shared" si="2"/>
        <v>OK</v>
      </c>
      <c r="N78" s="169"/>
    </row>
    <row r="79" spans="1:14" hidden="1">
      <c r="A79" s="333" t="s">
        <v>2584</v>
      </c>
      <c r="B79" s="319" t="s">
        <v>2771</v>
      </c>
      <c r="C79" s="320" t="s">
        <v>346</v>
      </c>
      <c r="D79" s="322" t="s">
        <v>815</v>
      </c>
      <c r="E79" s="320" t="s">
        <v>759</v>
      </c>
      <c r="F79" s="320" t="s">
        <v>342</v>
      </c>
      <c r="G79" s="322" t="s">
        <v>770</v>
      </c>
      <c r="H79" s="321" t="str">
        <f>IF(AND(ISBLANK('C4'!AE16),$I$79&lt;&gt;"Z"),"",'C4'!AE16)</f>
        <v/>
      </c>
      <c r="I79" s="321" t="str">
        <f>IF(ISBLANK('C4'!AF16),"",'C4'!AF16)</f>
        <v/>
      </c>
      <c r="J79" s="170" t="s">
        <v>759</v>
      </c>
      <c r="K79" s="321" t="str">
        <f>IF(AND(ISBLANK('C2'!AN22),$L$79&lt;&gt;"Z"),"",'C2'!AN22)</f>
        <v/>
      </c>
      <c r="L79" s="321" t="str">
        <f>IF(ISBLANK('C2'!AO22),"",'C2'!AO22)</f>
        <v/>
      </c>
      <c r="M79" s="168" t="str">
        <f t="shared" si="2"/>
        <v>OK</v>
      </c>
      <c r="N79" s="169"/>
    </row>
    <row r="80" spans="1:14" ht="23.25" hidden="1">
      <c r="A80" s="333" t="s">
        <v>2727</v>
      </c>
      <c r="B80" s="319" t="s">
        <v>2772</v>
      </c>
      <c r="C80" s="320" t="s">
        <v>376</v>
      </c>
      <c r="D80" s="322" t="s">
        <v>1218</v>
      </c>
      <c r="E80" s="320" t="s">
        <v>759</v>
      </c>
      <c r="F80" s="320" t="s">
        <v>376</v>
      </c>
      <c r="G80" s="322" t="s">
        <v>794</v>
      </c>
      <c r="H80" s="321" t="str">
        <f>IF(AND(ISBLANK('C5'!AB42),$I$80&lt;&gt;"Z"),"",'C5'!AB42)</f>
        <v/>
      </c>
      <c r="I80" s="321" t="str">
        <f>IF(ISBLANK('C5'!AC42),"",'C5'!AC42)</f>
        <v/>
      </c>
      <c r="J80" s="170" t="s">
        <v>759</v>
      </c>
      <c r="K80" s="321" t="str">
        <f>IF(AND(ISBLANK('C5'!V42),$L$80&lt;&gt;"Z"),"",'C5'!V42)</f>
        <v/>
      </c>
      <c r="L80" s="321" t="str">
        <f>IF(ISBLANK('C5'!W42),"",'C5'!W42)</f>
        <v/>
      </c>
      <c r="M80" s="168" t="str">
        <f t="shared" si="2"/>
        <v>OK</v>
      </c>
      <c r="N80" s="169"/>
    </row>
    <row r="81" spans="1:14" ht="23.25" hidden="1">
      <c r="A81" s="333" t="s">
        <v>2727</v>
      </c>
      <c r="B81" s="319" t="s">
        <v>2773</v>
      </c>
      <c r="C81" s="320" t="s">
        <v>376</v>
      </c>
      <c r="D81" s="322" t="s">
        <v>2637</v>
      </c>
      <c r="E81" s="320" t="s">
        <v>759</v>
      </c>
      <c r="F81" s="320" t="s">
        <v>376</v>
      </c>
      <c r="G81" s="322" t="s">
        <v>783</v>
      </c>
      <c r="H81" s="321" t="str">
        <f>IF(AND(ISBLANK('C5'!AB72),$I$81&lt;&gt;"Z"),"",'C5'!AB72)</f>
        <v/>
      </c>
      <c r="I81" s="321" t="str">
        <f>IF(ISBLANK('C5'!AC72),"",'C5'!AC72)</f>
        <v/>
      </c>
      <c r="J81" s="170" t="s">
        <v>759</v>
      </c>
      <c r="K81" s="321" t="str">
        <f>IF(AND(ISBLANK('C5'!V72),$L$81&lt;&gt;"Z"),"",'C5'!V72)</f>
        <v/>
      </c>
      <c r="L81" s="321" t="str">
        <f>IF(ISBLANK('C5'!W72),"",'C5'!W72)</f>
        <v/>
      </c>
      <c r="M81" s="168" t="str">
        <f t="shared" si="2"/>
        <v>OK</v>
      </c>
      <c r="N81" s="169"/>
    </row>
    <row r="82" spans="1:14" ht="23.25" hidden="1">
      <c r="A82" s="333" t="s">
        <v>2727</v>
      </c>
      <c r="B82" s="319" t="s">
        <v>2774</v>
      </c>
      <c r="C82" s="320" t="s">
        <v>376</v>
      </c>
      <c r="D82" s="322" t="s">
        <v>2724</v>
      </c>
      <c r="E82" s="320" t="s">
        <v>759</v>
      </c>
      <c r="F82" s="320" t="s">
        <v>376</v>
      </c>
      <c r="G82" s="322" t="s">
        <v>772</v>
      </c>
      <c r="H82" s="321" t="str">
        <f>IF(AND(ISBLANK('C5'!AB102),$I$82&lt;&gt;"Z"),"",'C5'!AB102)</f>
        <v/>
      </c>
      <c r="I82" s="321" t="str">
        <f>IF(ISBLANK('C5'!AC102),"",'C5'!AC102)</f>
        <v/>
      </c>
      <c r="J82" s="170" t="s">
        <v>759</v>
      </c>
      <c r="K82" s="321" t="str">
        <f>IF(AND(ISBLANK('C5'!V102),$L$82&lt;&gt;"Z"),"",'C5'!V102)</f>
        <v/>
      </c>
      <c r="L82" s="321" t="str">
        <f>IF(ISBLANK('C5'!W102),"",'C5'!W102)</f>
        <v/>
      </c>
      <c r="M82" s="168" t="str">
        <f t="shared" si="2"/>
        <v>OK</v>
      </c>
      <c r="N82" s="169"/>
    </row>
    <row r="83" spans="1:14" hidden="1">
      <c r="A83" s="333" t="s">
        <v>2584</v>
      </c>
      <c r="B83" s="319" t="s">
        <v>854</v>
      </c>
      <c r="C83" s="320" t="s">
        <v>376</v>
      </c>
      <c r="D83" s="322" t="s">
        <v>800</v>
      </c>
      <c r="E83" s="320" t="s">
        <v>759</v>
      </c>
      <c r="F83" s="320" t="s">
        <v>376</v>
      </c>
      <c r="G83" s="322" t="s">
        <v>761</v>
      </c>
      <c r="H83" s="321" t="str">
        <f>IF(AND(ISBLANK('C5'!Y14),$I$83&lt;&gt;"Z"),"",'C5'!Y14)</f>
        <v/>
      </c>
      <c r="I83" s="321" t="str">
        <f>IF(ISBLANK('C5'!Z14),"",'C5'!Z14)</f>
        <v/>
      </c>
      <c r="J83" s="170" t="s">
        <v>759</v>
      </c>
      <c r="K83" s="321" t="str">
        <f>IF(AND(ISBLANK('C5'!V14),$L$83&lt;&gt;"Z"),"",'C5'!V14)</f>
        <v/>
      </c>
      <c r="L83" s="321" t="str">
        <f>IF(ISBLANK('C5'!W14),"",'C5'!W14)</f>
        <v/>
      </c>
      <c r="M83" s="168" t="str">
        <f t="shared" si="2"/>
        <v>OK</v>
      </c>
      <c r="N83" s="169"/>
    </row>
    <row r="84" spans="1:14" hidden="1">
      <c r="A84" s="333" t="s">
        <v>2584</v>
      </c>
      <c r="B84" s="319" t="s">
        <v>855</v>
      </c>
      <c r="C84" s="320" t="s">
        <v>376</v>
      </c>
      <c r="D84" s="322" t="s">
        <v>640</v>
      </c>
      <c r="E84" s="320" t="s">
        <v>759</v>
      </c>
      <c r="F84" s="320" t="s">
        <v>376</v>
      </c>
      <c r="G84" s="322" t="s">
        <v>838</v>
      </c>
      <c r="H84" s="321" t="str">
        <f>IF(AND(ISBLANK('C5'!Y15),$I$84&lt;&gt;"Z"),"",'C5'!Y15)</f>
        <v/>
      </c>
      <c r="I84" s="321" t="str">
        <f>IF(ISBLANK('C5'!Z15),"",'C5'!Z15)</f>
        <v/>
      </c>
      <c r="J84" s="170" t="s">
        <v>759</v>
      </c>
      <c r="K84" s="321" t="str">
        <f>IF(AND(ISBLANK('C5'!V15),$L$84&lt;&gt;"Z"),"",'C5'!V15)</f>
        <v/>
      </c>
      <c r="L84" s="321" t="str">
        <f>IF(ISBLANK('C5'!W15),"",'C5'!W15)</f>
        <v/>
      </c>
      <c r="M84" s="168" t="str">
        <f t="shared" si="2"/>
        <v>OK</v>
      </c>
      <c r="N84" s="169"/>
    </row>
    <row r="85" spans="1:14" hidden="1">
      <c r="A85" s="333" t="s">
        <v>2584</v>
      </c>
      <c r="B85" s="319" t="s">
        <v>856</v>
      </c>
      <c r="C85" s="320" t="s">
        <v>376</v>
      </c>
      <c r="D85" s="322" t="s">
        <v>347</v>
      </c>
      <c r="E85" s="320" t="s">
        <v>759</v>
      </c>
      <c r="F85" s="320" t="s">
        <v>376</v>
      </c>
      <c r="G85" s="322" t="s">
        <v>840</v>
      </c>
      <c r="H85" s="321" t="str">
        <f>IF(AND(ISBLANK('C5'!Y16),$I$85&lt;&gt;"Z"),"",'C5'!Y16)</f>
        <v/>
      </c>
      <c r="I85" s="321" t="str">
        <f>IF(ISBLANK('C5'!Z16),"",'C5'!Z16)</f>
        <v/>
      </c>
      <c r="J85" s="170" t="s">
        <v>759</v>
      </c>
      <c r="K85" s="321" t="str">
        <f>IF(AND(ISBLANK('C5'!V16),$L$85&lt;&gt;"Z"),"",'C5'!V16)</f>
        <v/>
      </c>
      <c r="L85" s="321" t="str">
        <f>IF(ISBLANK('C5'!W16),"",'C5'!W16)</f>
        <v/>
      </c>
      <c r="M85" s="168" t="str">
        <f t="shared" si="2"/>
        <v>OK</v>
      </c>
      <c r="N85" s="169"/>
    </row>
    <row r="86" spans="1:14" hidden="1">
      <c r="A86" s="333" t="s">
        <v>2584</v>
      </c>
      <c r="B86" s="319" t="s">
        <v>857</v>
      </c>
      <c r="C86" s="320" t="s">
        <v>376</v>
      </c>
      <c r="D86" s="322" t="s">
        <v>348</v>
      </c>
      <c r="E86" s="320" t="s">
        <v>759</v>
      </c>
      <c r="F86" s="320" t="s">
        <v>376</v>
      </c>
      <c r="G86" s="322" t="s">
        <v>858</v>
      </c>
      <c r="H86" s="321" t="str">
        <f>IF(AND(ISBLANK('C5'!Y17),$I$86&lt;&gt;"Z"),"",'C5'!Y17)</f>
        <v/>
      </c>
      <c r="I86" s="321" t="str">
        <f>IF(ISBLANK('C5'!Z17),"",'C5'!Z17)</f>
        <v/>
      </c>
      <c r="J86" s="170" t="s">
        <v>759</v>
      </c>
      <c r="K86" s="321" t="str">
        <f>IF(AND(ISBLANK('C5'!V17),$L$86&lt;&gt;"Z"),"",'C5'!V17)</f>
        <v/>
      </c>
      <c r="L86" s="321" t="str">
        <f>IF(ISBLANK('C5'!W17),"",'C5'!W17)</f>
        <v/>
      </c>
      <c r="M86" s="168" t="str">
        <f t="shared" si="2"/>
        <v>OK</v>
      </c>
      <c r="N86" s="169"/>
    </row>
    <row r="87" spans="1:14" hidden="1">
      <c r="A87" s="333" t="s">
        <v>2584</v>
      </c>
      <c r="B87" s="319" t="s">
        <v>859</v>
      </c>
      <c r="C87" s="320" t="s">
        <v>376</v>
      </c>
      <c r="D87" s="322" t="s">
        <v>349</v>
      </c>
      <c r="E87" s="320" t="s">
        <v>759</v>
      </c>
      <c r="F87" s="320" t="s">
        <v>376</v>
      </c>
      <c r="G87" s="322" t="s">
        <v>860</v>
      </c>
      <c r="H87" s="321" t="str">
        <f>IF(AND(ISBLANK('C5'!Y18),$I$87&lt;&gt;"Z"),"",'C5'!Y18)</f>
        <v/>
      </c>
      <c r="I87" s="321" t="str">
        <f>IF(ISBLANK('C5'!Z18),"",'C5'!Z18)</f>
        <v/>
      </c>
      <c r="J87" s="170" t="s">
        <v>759</v>
      </c>
      <c r="K87" s="321" t="str">
        <f>IF(AND(ISBLANK('C5'!V18),$L$87&lt;&gt;"Z"),"",'C5'!V18)</f>
        <v/>
      </c>
      <c r="L87" s="321" t="str">
        <f>IF(ISBLANK('C5'!W18),"",'C5'!W18)</f>
        <v/>
      </c>
      <c r="M87" s="168" t="str">
        <f t="shared" si="2"/>
        <v>OK</v>
      </c>
      <c r="N87" s="169"/>
    </row>
    <row r="88" spans="1:14" hidden="1">
      <c r="A88" s="333" t="s">
        <v>2584</v>
      </c>
      <c r="B88" s="319" t="s">
        <v>861</v>
      </c>
      <c r="C88" s="320" t="s">
        <v>376</v>
      </c>
      <c r="D88" s="322" t="s">
        <v>350</v>
      </c>
      <c r="E88" s="320" t="s">
        <v>759</v>
      </c>
      <c r="F88" s="320" t="s">
        <v>376</v>
      </c>
      <c r="G88" s="322" t="s">
        <v>862</v>
      </c>
      <c r="H88" s="321" t="str">
        <f>IF(AND(ISBLANK('C5'!Y19),$I$88&lt;&gt;"Z"),"",'C5'!Y19)</f>
        <v/>
      </c>
      <c r="I88" s="321" t="str">
        <f>IF(ISBLANK('C5'!Z19),"",'C5'!Z19)</f>
        <v/>
      </c>
      <c r="J88" s="170" t="s">
        <v>759</v>
      </c>
      <c r="K88" s="321" t="str">
        <f>IF(AND(ISBLANK('C5'!V19),$L$88&lt;&gt;"Z"),"",'C5'!V19)</f>
        <v/>
      </c>
      <c r="L88" s="321" t="str">
        <f>IF(ISBLANK('C5'!W19),"",'C5'!W19)</f>
        <v/>
      </c>
      <c r="M88" s="168" t="str">
        <f t="shared" si="2"/>
        <v>OK</v>
      </c>
      <c r="N88" s="169"/>
    </row>
    <row r="89" spans="1:14" hidden="1">
      <c r="A89" s="333" t="s">
        <v>2584</v>
      </c>
      <c r="B89" s="319" t="s">
        <v>863</v>
      </c>
      <c r="C89" s="320" t="s">
        <v>376</v>
      </c>
      <c r="D89" s="322" t="s">
        <v>351</v>
      </c>
      <c r="E89" s="320" t="s">
        <v>759</v>
      </c>
      <c r="F89" s="320" t="s">
        <v>376</v>
      </c>
      <c r="G89" s="322" t="s">
        <v>790</v>
      </c>
      <c r="H89" s="321" t="str">
        <f>IF(AND(ISBLANK('C5'!Y20),$I$89&lt;&gt;"Z"),"",'C5'!Y20)</f>
        <v/>
      </c>
      <c r="I89" s="321" t="str">
        <f>IF(ISBLANK('C5'!Z20),"",'C5'!Z20)</f>
        <v/>
      </c>
      <c r="J89" s="170" t="s">
        <v>759</v>
      </c>
      <c r="K89" s="321" t="str">
        <f>IF(AND(ISBLANK('C5'!V20),$L$89&lt;&gt;"Z"),"",'C5'!V20)</f>
        <v/>
      </c>
      <c r="L89" s="321" t="str">
        <f>IF(ISBLANK('C5'!W20),"",'C5'!W20)</f>
        <v/>
      </c>
      <c r="M89" s="168" t="str">
        <f t="shared" si="2"/>
        <v>OK</v>
      </c>
      <c r="N89" s="169"/>
    </row>
    <row r="90" spans="1:14" hidden="1">
      <c r="A90" s="333" t="s">
        <v>2584</v>
      </c>
      <c r="B90" s="319" t="s">
        <v>864</v>
      </c>
      <c r="C90" s="320" t="s">
        <v>376</v>
      </c>
      <c r="D90" s="322" t="s">
        <v>352</v>
      </c>
      <c r="E90" s="320" t="s">
        <v>759</v>
      </c>
      <c r="F90" s="320" t="s">
        <v>376</v>
      </c>
      <c r="G90" s="322" t="s">
        <v>779</v>
      </c>
      <c r="H90" s="321" t="str">
        <f>IF(AND(ISBLANK('C5'!Y21),$I$90&lt;&gt;"Z"),"",'C5'!Y21)</f>
        <v/>
      </c>
      <c r="I90" s="321" t="str">
        <f>IF(ISBLANK('C5'!Z21),"",'C5'!Z21)</f>
        <v/>
      </c>
      <c r="J90" s="170" t="s">
        <v>759</v>
      </c>
      <c r="K90" s="321" t="str">
        <f>IF(AND(ISBLANK('C5'!V21),$L$90&lt;&gt;"Z"),"",'C5'!V21)</f>
        <v/>
      </c>
      <c r="L90" s="321" t="str">
        <f>IF(ISBLANK('C5'!W21),"",'C5'!W21)</f>
        <v/>
      </c>
      <c r="M90" s="168" t="str">
        <f t="shared" si="2"/>
        <v>OK</v>
      </c>
      <c r="N90" s="169"/>
    </row>
    <row r="91" spans="1:14" hidden="1">
      <c r="A91" s="333" t="s">
        <v>2584</v>
      </c>
      <c r="B91" s="319" t="s">
        <v>865</v>
      </c>
      <c r="C91" s="320" t="s">
        <v>376</v>
      </c>
      <c r="D91" s="322" t="s">
        <v>353</v>
      </c>
      <c r="E91" s="320" t="s">
        <v>759</v>
      </c>
      <c r="F91" s="320" t="s">
        <v>376</v>
      </c>
      <c r="G91" s="322" t="s">
        <v>768</v>
      </c>
      <c r="H91" s="321" t="str">
        <f>IF(AND(ISBLANK('C5'!Y22),$I$91&lt;&gt;"Z"),"",'C5'!Y22)</f>
        <v/>
      </c>
      <c r="I91" s="321" t="str">
        <f>IF(ISBLANK('C5'!Z22),"",'C5'!Z22)</f>
        <v/>
      </c>
      <c r="J91" s="170" t="s">
        <v>759</v>
      </c>
      <c r="K91" s="321" t="str">
        <f>IF(AND(ISBLANK('C5'!V22),$L$91&lt;&gt;"Z"),"",'C5'!V22)</f>
        <v/>
      </c>
      <c r="L91" s="321" t="str">
        <f>IF(ISBLANK('C5'!W22),"",'C5'!W22)</f>
        <v/>
      </c>
      <c r="M91" s="168" t="str">
        <f t="shared" si="2"/>
        <v>OK</v>
      </c>
      <c r="N91" s="169"/>
    </row>
    <row r="92" spans="1:14" hidden="1">
      <c r="A92" s="333" t="s">
        <v>2584</v>
      </c>
      <c r="B92" s="319" t="s">
        <v>866</v>
      </c>
      <c r="C92" s="320" t="s">
        <v>376</v>
      </c>
      <c r="D92" s="322" t="s">
        <v>354</v>
      </c>
      <c r="E92" s="320" t="s">
        <v>759</v>
      </c>
      <c r="F92" s="320" t="s">
        <v>376</v>
      </c>
      <c r="G92" s="322" t="s">
        <v>828</v>
      </c>
      <c r="H92" s="321" t="str">
        <f>IF(AND(ISBLANK('C5'!Y23),$I$92&lt;&gt;"Z"),"",'C5'!Y23)</f>
        <v/>
      </c>
      <c r="I92" s="321" t="str">
        <f>IF(ISBLANK('C5'!Z23),"",'C5'!Z23)</f>
        <v/>
      </c>
      <c r="J92" s="170" t="s">
        <v>759</v>
      </c>
      <c r="K92" s="321" t="str">
        <f>IF(AND(ISBLANK('C5'!V23),$L$92&lt;&gt;"Z"),"",'C5'!V23)</f>
        <v/>
      </c>
      <c r="L92" s="321" t="str">
        <f>IF(ISBLANK('C5'!W23),"",'C5'!W23)</f>
        <v/>
      </c>
      <c r="M92" s="168" t="str">
        <f t="shared" si="2"/>
        <v>OK</v>
      </c>
      <c r="N92" s="169"/>
    </row>
    <row r="93" spans="1:14" hidden="1">
      <c r="A93" s="333" t="s">
        <v>2584</v>
      </c>
      <c r="B93" s="319" t="s">
        <v>867</v>
      </c>
      <c r="C93" s="320" t="s">
        <v>376</v>
      </c>
      <c r="D93" s="322" t="s">
        <v>355</v>
      </c>
      <c r="E93" s="320" t="s">
        <v>759</v>
      </c>
      <c r="F93" s="320" t="s">
        <v>376</v>
      </c>
      <c r="G93" s="322" t="s">
        <v>868</v>
      </c>
      <c r="H93" s="321" t="str">
        <f>IF(AND(ISBLANK('C5'!Y24),$I$93&lt;&gt;"Z"),"",'C5'!Y24)</f>
        <v/>
      </c>
      <c r="I93" s="321" t="str">
        <f>IF(ISBLANK('C5'!Z24),"",'C5'!Z24)</f>
        <v/>
      </c>
      <c r="J93" s="170" t="s">
        <v>759</v>
      </c>
      <c r="K93" s="321" t="str">
        <f>IF(AND(ISBLANK('C5'!V24),$L$93&lt;&gt;"Z"),"",'C5'!V24)</f>
        <v/>
      </c>
      <c r="L93" s="321" t="str">
        <f>IF(ISBLANK('C5'!W24),"",'C5'!W24)</f>
        <v/>
      </c>
      <c r="M93" s="168" t="str">
        <f t="shared" si="2"/>
        <v>OK</v>
      </c>
      <c r="N93" s="169"/>
    </row>
    <row r="94" spans="1:14" hidden="1">
      <c r="A94" s="333" t="s">
        <v>2584</v>
      </c>
      <c r="B94" s="319" t="s">
        <v>869</v>
      </c>
      <c r="C94" s="320" t="s">
        <v>376</v>
      </c>
      <c r="D94" s="322" t="s">
        <v>356</v>
      </c>
      <c r="E94" s="320" t="s">
        <v>759</v>
      </c>
      <c r="F94" s="320" t="s">
        <v>376</v>
      </c>
      <c r="G94" s="322" t="s">
        <v>791</v>
      </c>
      <c r="H94" s="321" t="str">
        <f>IF(AND(ISBLANK('C5'!Y25),$I$94&lt;&gt;"Z"),"",'C5'!Y25)</f>
        <v/>
      </c>
      <c r="I94" s="321" t="str">
        <f>IF(ISBLANK('C5'!Z25),"",'C5'!Z25)</f>
        <v/>
      </c>
      <c r="J94" s="170" t="s">
        <v>759</v>
      </c>
      <c r="K94" s="321" t="str">
        <f>IF(AND(ISBLANK('C5'!V25),$L$94&lt;&gt;"Z"),"",'C5'!V25)</f>
        <v/>
      </c>
      <c r="L94" s="321" t="str">
        <f>IF(ISBLANK('C5'!W25),"",'C5'!W25)</f>
        <v/>
      </c>
      <c r="M94" s="168" t="str">
        <f t="shared" si="2"/>
        <v>OK</v>
      </c>
      <c r="N94" s="169"/>
    </row>
    <row r="95" spans="1:14" hidden="1">
      <c r="A95" s="333" t="s">
        <v>2584</v>
      </c>
      <c r="B95" s="319" t="s">
        <v>870</v>
      </c>
      <c r="C95" s="320" t="s">
        <v>376</v>
      </c>
      <c r="D95" s="322" t="s">
        <v>357</v>
      </c>
      <c r="E95" s="320" t="s">
        <v>759</v>
      </c>
      <c r="F95" s="320" t="s">
        <v>376</v>
      </c>
      <c r="G95" s="322" t="s">
        <v>871</v>
      </c>
      <c r="H95" s="321" t="str">
        <f>IF(AND(ISBLANK('C5'!Y26),$I$95&lt;&gt;"Z"),"",'C5'!Y26)</f>
        <v/>
      </c>
      <c r="I95" s="321" t="str">
        <f>IF(ISBLANK('C5'!Z26),"",'C5'!Z26)</f>
        <v/>
      </c>
      <c r="J95" s="170" t="s">
        <v>759</v>
      </c>
      <c r="K95" s="321" t="str">
        <f>IF(AND(ISBLANK('C5'!V26),$L$95&lt;&gt;"Z"),"",'C5'!V26)</f>
        <v/>
      </c>
      <c r="L95" s="321" t="str">
        <f>IF(ISBLANK('C5'!W26),"",'C5'!W26)</f>
        <v/>
      </c>
      <c r="M95" s="168" t="str">
        <f t="shared" si="2"/>
        <v>OK</v>
      </c>
      <c r="N95" s="169"/>
    </row>
    <row r="96" spans="1:14" hidden="1">
      <c r="A96" s="333" t="s">
        <v>2584</v>
      </c>
      <c r="B96" s="319" t="s">
        <v>872</v>
      </c>
      <c r="C96" s="320" t="s">
        <v>376</v>
      </c>
      <c r="D96" s="322" t="s">
        <v>358</v>
      </c>
      <c r="E96" s="320" t="s">
        <v>759</v>
      </c>
      <c r="F96" s="320" t="s">
        <v>376</v>
      </c>
      <c r="G96" s="322" t="s">
        <v>873</v>
      </c>
      <c r="H96" s="321" t="str">
        <f>IF(AND(ISBLANK('C5'!Y27),$I$96&lt;&gt;"Z"),"",'C5'!Y27)</f>
        <v/>
      </c>
      <c r="I96" s="321" t="str">
        <f>IF(ISBLANK('C5'!Z27),"",'C5'!Z27)</f>
        <v/>
      </c>
      <c r="J96" s="170" t="s">
        <v>759</v>
      </c>
      <c r="K96" s="321" t="str">
        <f>IF(AND(ISBLANK('C5'!V27),$L$96&lt;&gt;"Z"),"",'C5'!V27)</f>
        <v/>
      </c>
      <c r="L96" s="321" t="str">
        <f>IF(ISBLANK('C5'!W27),"",'C5'!W27)</f>
        <v/>
      </c>
      <c r="M96" s="168" t="str">
        <f t="shared" si="2"/>
        <v>OK</v>
      </c>
      <c r="N96" s="169"/>
    </row>
    <row r="97" spans="1:14" hidden="1">
      <c r="A97" s="333" t="s">
        <v>2584</v>
      </c>
      <c r="B97" s="319" t="s">
        <v>874</v>
      </c>
      <c r="C97" s="320" t="s">
        <v>376</v>
      </c>
      <c r="D97" s="322" t="s">
        <v>359</v>
      </c>
      <c r="E97" s="320" t="s">
        <v>759</v>
      </c>
      <c r="F97" s="320" t="s">
        <v>376</v>
      </c>
      <c r="G97" s="322" t="s">
        <v>875</v>
      </c>
      <c r="H97" s="321" t="str">
        <f>IF(AND(ISBLANK('C5'!Y28),$I$97&lt;&gt;"Z"),"",'C5'!Y28)</f>
        <v/>
      </c>
      <c r="I97" s="321" t="str">
        <f>IF(ISBLANK('C5'!Z28),"",'C5'!Z28)</f>
        <v/>
      </c>
      <c r="J97" s="170" t="s">
        <v>759</v>
      </c>
      <c r="K97" s="321" t="str">
        <f>IF(AND(ISBLANK('C5'!V28),$L$97&lt;&gt;"Z"),"",'C5'!V28)</f>
        <v/>
      </c>
      <c r="L97" s="321" t="str">
        <f>IF(ISBLANK('C5'!W28),"",'C5'!W28)</f>
        <v/>
      </c>
      <c r="M97" s="168" t="str">
        <f t="shared" si="2"/>
        <v>OK</v>
      </c>
      <c r="N97" s="169"/>
    </row>
    <row r="98" spans="1:14" hidden="1">
      <c r="A98" s="333" t="s">
        <v>2584</v>
      </c>
      <c r="B98" s="319" t="s">
        <v>876</v>
      </c>
      <c r="C98" s="320" t="s">
        <v>376</v>
      </c>
      <c r="D98" s="322" t="s">
        <v>360</v>
      </c>
      <c r="E98" s="320" t="s">
        <v>759</v>
      </c>
      <c r="F98" s="320" t="s">
        <v>376</v>
      </c>
      <c r="G98" s="322" t="s">
        <v>877</v>
      </c>
      <c r="H98" s="321" t="str">
        <f>IF(AND(ISBLANK('C5'!Y29),$I$98&lt;&gt;"Z"),"",'C5'!Y29)</f>
        <v/>
      </c>
      <c r="I98" s="321" t="str">
        <f>IF(ISBLANK('C5'!Z29),"",'C5'!Z29)</f>
        <v/>
      </c>
      <c r="J98" s="170" t="s">
        <v>759</v>
      </c>
      <c r="K98" s="321" t="str">
        <f>IF(AND(ISBLANK('C5'!V29),$L$98&lt;&gt;"Z"),"",'C5'!V29)</f>
        <v/>
      </c>
      <c r="L98" s="321" t="str">
        <f>IF(ISBLANK('C5'!W29),"",'C5'!W29)</f>
        <v/>
      </c>
      <c r="M98" s="168" t="str">
        <f t="shared" si="2"/>
        <v>OK</v>
      </c>
      <c r="N98" s="169"/>
    </row>
    <row r="99" spans="1:14" hidden="1">
      <c r="A99" s="333" t="s">
        <v>2584</v>
      </c>
      <c r="B99" s="319" t="s">
        <v>878</v>
      </c>
      <c r="C99" s="320" t="s">
        <v>376</v>
      </c>
      <c r="D99" s="322" t="s">
        <v>361</v>
      </c>
      <c r="E99" s="320" t="s">
        <v>759</v>
      </c>
      <c r="F99" s="320" t="s">
        <v>376</v>
      </c>
      <c r="G99" s="322" t="s">
        <v>879</v>
      </c>
      <c r="H99" s="321" t="str">
        <f>IF(AND(ISBLANK('C5'!Y30),$I$99&lt;&gt;"Z"),"",'C5'!Y30)</f>
        <v/>
      </c>
      <c r="I99" s="321" t="str">
        <f>IF(ISBLANK('C5'!Z30),"",'C5'!Z30)</f>
        <v/>
      </c>
      <c r="J99" s="170" t="s">
        <v>759</v>
      </c>
      <c r="K99" s="321" t="str">
        <f>IF(AND(ISBLANK('C5'!V30),$L$99&lt;&gt;"Z"),"",'C5'!V30)</f>
        <v/>
      </c>
      <c r="L99" s="321" t="str">
        <f>IF(ISBLANK('C5'!W30),"",'C5'!W30)</f>
        <v/>
      </c>
      <c r="M99" s="168" t="str">
        <f t="shared" si="2"/>
        <v>OK</v>
      </c>
      <c r="N99" s="169"/>
    </row>
    <row r="100" spans="1:14" hidden="1">
      <c r="A100" s="333" t="s">
        <v>2584</v>
      </c>
      <c r="B100" s="319" t="s">
        <v>880</v>
      </c>
      <c r="C100" s="320" t="s">
        <v>376</v>
      </c>
      <c r="D100" s="322" t="s">
        <v>362</v>
      </c>
      <c r="E100" s="320" t="s">
        <v>759</v>
      </c>
      <c r="F100" s="320" t="s">
        <v>376</v>
      </c>
      <c r="G100" s="322" t="s">
        <v>881</v>
      </c>
      <c r="H100" s="321" t="str">
        <f>IF(AND(ISBLANK('C5'!Y31),$I$100&lt;&gt;"Z"),"",'C5'!Y31)</f>
        <v/>
      </c>
      <c r="I100" s="321" t="str">
        <f>IF(ISBLANK('C5'!Z31),"",'C5'!Z31)</f>
        <v/>
      </c>
      <c r="J100" s="170" t="s">
        <v>759</v>
      </c>
      <c r="K100" s="321" t="str">
        <f>IF(AND(ISBLANK('C5'!V31),$L$100&lt;&gt;"Z"),"",'C5'!V31)</f>
        <v/>
      </c>
      <c r="L100" s="321" t="str">
        <f>IF(ISBLANK('C5'!W31),"",'C5'!W31)</f>
        <v/>
      </c>
      <c r="M100" s="168" t="str">
        <f t="shared" si="2"/>
        <v>OK</v>
      </c>
      <c r="N100" s="169"/>
    </row>
    <row r="101" spans="1:14" hidden="1">
      <c r="A101" s="333" t="s">
        <v>2584</v>
      </c>
      <c r="B101" s="319" t="s">
        <v>882</v>
      </c>
      <c r="C101" s="320" t="s">
        <v>376</v>
      </c>
      <c r="D101" s="322" t="s">
        <v>363</v>
      </c>
      <c r="E101" s="320" t="s">
        <v>759</v>
      </c>
      <c r="F101" s="320" t="s">
        <v>376</v>
      </c>
      <c r="G101" s="322" t="s">
        <v>883</v>
      </c>
      <c r="H101" s="321" t="str">
        <f>IF(AND(ISBLANK('C5'!Y32),$I$101&lt;&gt;"Z"),"",'C5'!Y32)</f>
        <v/>
      </c>
      <c r="I101" s="321" t="str">
        <f>IF(ISBLANK('C5'!Z32),"",'C5'!Z32)</f>
        <v/>
      </c>
      <c r="J101" s="170" t="s">
        <v>759</v>
      </c>
      <c r="K101" s="321" t="str">
        <f>IF(AND(ISBLANK('C5'!V32),$L$101&lt;&gt;"Z"),"",'C5'!V32)</f>
        <v/>
      </c>
      <c r="L101" s="321" t="str">
        <f>IF(ISBLANK('C5'!W32),"",'C5'!W32)</f>
        <v/>
      </c>
      <c r="M101" s="168" t="str">
        <f t="shared" si="2"/>
        <v>OK</v>
      </c>
      <c r="N101" s="169"/>
    </row>
    <row r="102" spans="1:14" hidden="1">
      <c r="A102" s="333" t="s">
        <v>2584</v>
      </c>
      <c r="B102" s="319" t="s">
        <v>884</v>
      </c>
      <c r="C102" s="320" t="s">
        <v>376</v>
      </c>
      <c r="D102" s="322" t="s">
        <v>364</v>
      </c>
      <c r="E102" s="320" t="s">
        <v>759</v>
      </c>
      <c r="F102" s="320" t="s">
        <v>376</v>
      </c>
      <c r="G102" s="322" t="s">
        <v>885</v>
      </c>
      <c r="H102" s="321" t="str">
        <f>IF(AND(ISBLANK('C5'!Y33),$I$102&lt;&gt;"Z"),"",'C5'!Y33)</f>
        <v/>
      </c>
      <c r="I102" s="321" t="str">
        <f>IF(ISBLANK('C5'!Z33),"",'C5'!Z33)</f>
        <v/>
      </c>
      <c r="J102" s="170" t="s">
        <v>759</v>
      </c>
      <c r="K102" s="321" t="str">
        <f>IF(AND(ISBLANK('C5'!V33),$L$102&lt;&gt;"Z"),"",'C5'!V33)</f>
        <v/>
      </c>
      <c r="L102" s="321" t="str">
        <f>IF(ISBLANK('C5'!W33),"",'C5'!W33)</f>
        <v/>
      </c>
      <c r="M102" s="168" t="str">
        <f t="shared" si="2"/>
        <v>OK</v>
      </c>
      <c r="N102" s="169"/>
    </row>
    <row r="103" spans="1:14" hidden="1">
      <c r="A103" s="333" t="s">
        <v>2584</v>
      </c>
      <c r="B103" s="319" t="s">
        <v>886</v>
      </c>
      <c r="C103" s="320" t="s">
        <v>376</v>
      </c>
      <c r="D103" s="322" t="s">
        <v>365</v>
      </c>
      <c r="E103" s="320" t="s">
        <v>759</v>
      </c>
      <c r="F103" s="320" t="s">
        <v>376</v>
      </c>
      <c r="G103" s="322" t="s">
        <v>887</v>
      </c>
      <c r="H103" s="321" t="str">
        <f>IF(AND(ISBLANK('C5'!Y34),$I$103&lt;&gt;"Z"),"",'C5'!Y34)</f>
        <v/>
      </c>
      <c r="I103" s="321" t="str">
        <f>IF(ISBLANK('C5'!Z34),"",'C5'!Z34)</f>
        <v/>
      </c>
      <c r="J103" s="170" t="s">
        <v>759</v>
      </c>
      <c r="K103" s="321" t="str">
        <f>IF(AND(ISBLANK('C5'!V34),$L$103&lt;&gt;"Z"),"",'C5'!V34)</f>
        <v/>
      </c>
      <c r="L103" s="321" t="str">
        <f>IF(ISBLANK('C5'!W34),"",'C5'!W34)</f>
        <v/>
      </c>
      <c r="M103" s="168" t="str">
        <f t="shared" si="2"/>
        <v>OK</v>
      </c>
      <c r="N103" s="169"/>
    </row>
    <row r="104" spans="1:14" hidden="1">
      <c r="A104" s="333" t="s">
        <v>2584</v>
      </c>
      <c r="B104" s="319" t="s">
        <v>888</v>
      </c>
      <c r="C104" s="320" t="s">
        <v>376</v>
      </c>
      <c r="D104" s="322" t="s">
        <v>889</v>
      </c>
      <c r="E104" s="320" t="s">
        <v>759</v>
      </c>
      <c r="F104" s="320" t="s">
        <v>376</v>
      </c>
      <c r="G104" s="322" t="s">
        <v>890</v>
      </c>
      <c r="H104" s="321" t="str">
        <f>IF(AND(ISBLANK('C5'!Y35),$I$104&lt;&gt;"Z"),"",'C5'!Y35)</f>
        <v/>
      </c>
      <c r="I104" s="321" t="str">
        <f>IF(ISBLANK('C5'!Z35),"",'C5'!Z35)</f>
        <v/>
      </c>
      <c r="J104" s="170" t="s">
        <v>759</v>
      </c>
      <c r="K104" s="321" t="str">
        <f>IF(AND(ISBLANK('C5'!V35),$L$104&lt;&gt;"Z"),"",'C5'!V35)</f>
        <v/>
      </c>
      <c r="L104" s="321" t="str">
        <f>IF(ISBLANK('C5'!W35),"",'C5'!W35)</f>
        <v/>
      </c>
      <c r="M104" s="168" t="str">
        <f t="shared" si="2"/>
        <v>OK</v>
      </c>
      <c r="N104" s="169"/>
    </row>
    <row r="105" spans="1:14" hidden="1">
      <c r="A105" s="333" t="s">
        <v>2584</v>
      </c>
      <c r="B105" s="319" t="s">
        <v>891</v>
      </c>
      <c r="C105" s="320" t="s">
        <v>376</v>
      </c>
      <c r="D105" s="322" t="s">
        <v>892</v>
      </c>
      <c r="E105" s="320" t="s">
        <v>759</v>
      </c>
      <c r="F105" s="320" t="s">
        <v>376</v>
      </c>
      <c r="G105" s="322" t="s">
        <v>893</v>
      </c>
      <c r="H105" s="321" t="str">
        <f>IF(AND(ISBLANK('C5'!Y36),$I$105&lt;&gt;"Z"),"",'C5'!Y36)</f>
        <v/>
      </c>
      <c r="I105" s="321" t="str">
        <f>IF(ISBLANK('C5'!Z36),"",'C5'!Z36)</f>
        <v/>
      </c>
      <c r="J105" s="170" t="s">
        <v>759</v>
      </c>
      <c r="K105" s="321" t="str">
        <f>IF(AND(ISBLANK('C5'!V36),$L$105&lt;&gt;"Z"),"",'C5'!V36)</f>
        <v/>
      </c>
      <c r="L105" s="321" t="str">
        <f>IF(ISBLANK('C5'!W36),"",'C5'!W36)</f>
        <v/>
      </c>
      <c r="M105" s="168" t="str">
        <f t="shared" si="2"/>
        <v>OK</v>
      </c>
      <c r="N105" s="169"/>
    </row>
    <row r="106" spans="1:14" hidden="1">
      <c r="A106" s="333" t="s">
        <v>2584</v>
      </c>
      <c r="B106" s="319" t="s">
        <v>894</v>
      </c>
      <c r="C106" s="320" t="s">
        <v>376</v>
      </c>
      <c r="D106" s="322" t="s">
        <v>784</v>
      </c>
      <c r="E106" s="320" t="s">
        <v>759</v>
      </c>
      <c r="F106" s="320" t="s">
        <v>376</v>
      </c>
      <c r="G106" s="322" t="s">
        <v>780</v>
      </c>
      <c r="H106" s="321" t="str">
        <f>IF(AND(ISBLANK('C5'!Y37),$I$106&lt;&gt;"Z"),"",'C5'!Y37)</f>
        <v/>
      </c>
      <c r="I106" s="321" t="str">
        <f>IF(ISBLANK('C5'!Z37),"",'C5'!Z37)</f>
        <v/>
      </c>
      <c r="J106" s="170" t="s">
        <v>759</v>
      </c>
      <c r="K106" s="321" t="str">
        <f>IF(AND(ISBLANK('C5'!V37),$L$106&lt;&gt;"Z"),"",'C5'!V37)</f>
        <v/>
      </c>
      <c r="L106" s="321" t="str">
        <f>IF(ISBLANK('C5'!W37),"",'C5'!W37)</f>
        <v/>
      </c>
      <c r="M106" s="168" t="str">
        <f t="shared" si="2"/>
        <v>OK</v>
      </c>
      <c r="N106" s="169"/>
    </row>
    <row r="107" spans="1:14" hidden="1">
      <c r="A107" s="333" t="s">
        <v>2584</v>
      </c>
      <c r="B107" s="319" t="s">
        <v>895</v>
      </c>
      <c r="C107" s="320" t="s">
        <v>376</v>
      </c>
      <c r="D107" s="322" t="s">
        <v>896</v>
      </c>
      <c r="E107" s="320" t="s">
        <v>759</v>
      </c>
      <c r="F107" s="320" t="s">
        <v>376</v>
      </c>
      <c r="G107" s="322" t="s">
        <v>897</v>
      </c>
      <c r="H107" s="321" t="str">
        <f>IF(AND(ISBLANK('C5'!Y38),$I$107&lt;&gt;"Z"),"",'C5'!Y38)</f>
        <v/>
      </c>
      <c r="I107" s="321" t="str">
        <f>IF(ISBLANK('C5'!Z38),"",'C5'!Z38)</f>
        <v/>
      </c>
      <c r="J107" s="170" t="s">
        <v>759</v>
      </c>
      <c r="K107" s="321" t="str">
        <f>IF(AND(ISBLANK('C5'!V38),$L$107&lt;&gt;"Z"),"",'C5'!V38)</f>
        <v/>
      </c>
      <c r="L107" s="321" t="str">
        <f>IF(ISBLANK('C5'!W38),"",'C5'!W38)</f>
        <v/>
      </c>
      <c r="M107" s="168" t="str">
        <f t="shared" si="2"/>
        <v>OK</v>
      </c>
      <c r="N107" s="169"/>
    </row>
    <row r="108" spans="1:14" hidden="1">
      <c r="A108" s="333" t="s">
        <v>2584</v>
      </c>
      <c r="B108" s="319" t="s">
        <v>898</v>
      </c>
      <c r="C108" s="320" t="s">
        <v>376</v>
      </c>
      <c r="D108" s="322" t="s">
        <v>899</v>
      </c>
      <c r="E108" s="320" t="s">
        <v>759</v>
      </c>
      <c r="F108" s="320" t="s">
        <v>376</v>
      </c>
      <c r="G108" s="322" t="s">
        <v>900</v>
      </c>
      <c r="H108" s="321" t="str">
        <f>IF(AND(ISBLANK('C5'!Y39),$I$108&lt;&gt;"Z"),"",'C5'!Y39)</f>
        <v/>
      </c>
      <c r="I108" s="321" t="str">
        <f>IF(ISBLANK('C5'!Z39),"",'C5'!Z39)</f>
        <v/>
      </c>
      <c r="J108" s="170" t="s">
        <v>759</v>
      </c>
      <c r="K108" s="321" t="str">
        <f>IF(AND(ISBLANK('C5'!V39),$L$108&lt;&gt;"Z"),"",'C5'!V39)</f>
        <v/>
      </c>
      <c r="L108" s="321" t="str">
        <f>IF(ISBLANK('C5'!W39),"",'C5'!W39)</f>
        <v/>
      </c>
      <c r="M108" s="168" t="str">
        <f t="shared" ref="M108:M171" si="3">IF(OR(AND(I108="M",AND(L108&lt;&gt;"M",L108&lt;&gt;"X")),AND(I108="X",AND(L108&lt;&gt;"M",L108&lt;&gt;"X",L108&lt;&gt;"W",NOT(AND(AND(ISNUMBER(K108),K108&gt;0),L108="")))),AND(H108=0,ISNUMBER(H108),I108="",L108="Z"),AND(K108="",L108="",AND(OR(ISNUMBER(H108),I108="Z"),OR(AND(H108=0,I108=""),H108=0,H108=""))),AND(OR(L108="",L108="Z"),OR(AND(I108="",H108&lt;&gt;""),I108="W"),OR(NOT(ISNUMBER(K108)),AND(ISNUMBER(H108),K108&lt;H108))),AND(OR(I108="",I108="W"),OR(L108="",L108="W"),AND(ISNUMBER(H108),K108&lt;H108))),"Check","OK")</f>
        <v>OK</v>
      </c>
      <c r="N108" s="169"/>
    </row>
    <row r="109" spans="1:14" hidden="1">
      <c r="A109" s="333" t="s">
        <v>2584</v>
      </c>
      <c r="B109" s="319" t="s">
        <v>901</v>
      </c>
      <c r="C109" s="320" t="s">
        <v>376</v>
      </c>
      <c r="D109" s="322" t="s">
        <v>902</v>
      </c>
      <c r="E109" s="320" t="s">
        <v>759</v>
      </c>
      <c r="F109" s="320" t="s">
        <v>376</v>
      </c>
      <c r="G109" s="322" t="s">
        <v>903</v>
      </c>
      <c r="H109" s="321" t="str">
        <f>IF(AND(ISBLANK('C5'!Y40),$I$109&lt;&gt;"Z"),"",'C5'!Y40)</f>
        <v/>
      </c>
      <c r="I109" s="321" t="str">
        <f>IF(ISBLANK('C5'!Z40),"",'C5'!Z40)</f>
        <v/>
      </c>
      <c r="J109" s="170" t="s">
        <v>759</v>
      </c>
      <c r="K109" s="321" t="str">
        <f>IF(AND(ISBLANK('C5'!V40),$L$109&lt;&gt;"Z"),"",'C5'!V40)</f>
        <v/>
      </c>
      <c r="L109" s="321" t="str">
        <f>IF(ISBLANK('C5'!W40),"",'C5'!W40)</f>
        <v/>
      </c>
      <c r="M109" s="168" t="str">
        <f t="shared" si="3"/>
        <v>OK</v>
      </c>
      <c r="N109" s="169"/>
    </row>
    <row r="110" spans="1:14" hidden="1">
      <c r="A110" s="333" t="s">
        <v>2584</v>
      </c>
      <c r="B110" s="319" t="s">
        <v>904</v>
      </c>
      <c r="C110" s="320" t="s">
        <v>376</v>
      </c>
      <c r="D110" s="322" t="s">
        <v>905</v>
      </c>
      <c r="E110" s="320" t="s">
        <v>759</v>
      </c>
      <c r="F110" s="320" t="s">
        <v>376</v>
      </c>
      <c r="G110" s="322" t="s">
        <v>906</v>
      </c>
      <c r="H110" s="321" t="str">
        <f>IF(AND(ISBLANK('C5'!Y41),$I$110&lt;&gt;"Z"),"",'C5'!Y41)</f>
        <v/>
      </c>
      <c r="I110" s="321" t="str">
        <f>IF(ISBLANK('C5'!Z41),"",'C5'!Z41)</f>
        <v/>
      </c>
      <c r="J110" s="170" t="s">
        <v>759</v>
      </c>
      <c r="K110" s="321" t="str">
        <f>IF(AND(ISBLANK('C5'!V41),$L$110&lt;&gt;"Z"),"",'C5'!V41)</f>
        <v/>
      </c>
      <c r="L110" s="321" t="str">
        <f>IF(ISBLANK('C5'!W41),"",'C5'!W41)</f>
        <v/>
      </c>
      <c r="M110" s="168" t="str">
        <f t="shared" si="3"/>
        <v>OK</v>
      </c>
      <c r="N110" s="169"/>
    </row>
    <row r="111" spans="1:14" hidden="1">
      <c r="A111" s="333" t="s">
        <v>2584</v>
      </c>
      <c r="B111" s="319" t="s">
        <v>907</v>
      </c>
      <c r="C111" s="320" t="s">
        <v>376</v>
      </c>
      <c r="D111" s="322" t="s">
        <v>908</v>
      </c>
      <c r="E111" s="320" t="s">
        <v>759</v>
      </c>
      <c r="F111" s="320" t="s">
        <v>376</v>
      </c>
      <c r="G111" s="322" t="s">
        <v>794</v>
      </c>
      <c r="H111" s="321" t="str">
        <f>IF(AND(ISBLANK('C5'!Y42),$I$111&lt;&gt;"Z"),"",'C5'!Y42)</f>
        <v/>
      </c>
      <c r="I111" s="321" t="str">
        <f>IF(ISBLANK('C5'!Z42),"",'C5'!Z42)</f>
        <v/>
      </c>
      <c r="J111" s="170" t="s">
        <v>759</v>
      </c>
      <c r="K111" s="321" t="str">
        <f>IF(AND(ISBLANK('C5'!V42),$L$111&lt;&gt;"Z"),"",'C5'!V42)</f>
        <v/>
      </c>
      <c r="L111" s="321" t="str">
        <f>IF(ISBLANK('C5'!W42),"",'C5'!W42)</f>
        <v/>
      </c>
      <c r="M111" s="168" t="str">
        <f t="shared" si="3"/>
        <v>OK</v>
      </c>
      <c r="N111" s="169"/>
    </row>
    <row r="112" spans="1:14" hidden="1">
      <c r="A112" s="333" t="s">
        <v>2584</v>
      </c>
      <c r="B112" s="319" t="s">
        <v>909</v>
      </c>
      <c r="C112" s="320" t="s">
        <v>376</v>
      </c>
      <c r="D112" s="322" t="s">
        <v>910</v>
      </c>
      <c r="E112" s="320" t="s">
        <v>759</v>
      </c>
      <c r="F112" s="320" t="s">
        <v>376</v>
      </c>
      <c r="G112" s="322" t="s">
        <v>911</v>
      </c>
      <c r="H112" s="321" t="str">
        <f>IF(AND(ISBLANK('C5'!Y44),$I$112&lt;&gt;"Z"),"",'C5'!Y44)</f>
        <v/>
      </c>
      <c r="I112" s="321" t="str">
        <f>IF(ISBLANK('C5'!Z44),"",'C5'!Z44)</f>
        <v/>
      </c>
      <c r="J112" s="170" t="s">
        <v>759</v>
      </c>
      <c r="K112" s="321" t="str">
        <f>IF(AND(ISBLANK('C5'!V44),$L$112&lt;&gt;"Z"),"",'C5'!V44)</f>
        <v/>
      </c>
      <c r="L112" s="321" t="str">
        <f>IF(ISBLANK('C5'!W44),"",'C5'!W44)</f>
        <v/>
      </c>
      <c r="M112" s="168" t="str">
        <f t="shared" si="3"/>
        <v>OK</v>
      </c>
      <c r="N112" s="169"/>
    </row>
    <row r="113" spans="1:14" hidden="1">
      <c r="A113" s="333" t="s">
        <v>2584</v>
      </c>
      <c r="B113" s="319" t="s">
        <v>912</v>
      </c>
      <c r="C113" s="320" t="s">
        <v>376</v>
      </c>
      <c r="D113" s="322" t="s">
        <v>913</v>
      </c>
      <c r="E113" s="320" t="s">
        <v>759</v>
      </c>
      <c r="F113" s="320" t="s">
        <v>376</v>
      </c>
      <c r="G113" s="322" t="s">
        <v>914</v>
      </c>
      <c r="H113" s="321" t="str">
        <f>IF(AND(ISBLANK('C5'!Y45),$I$113&lt;&gt;"Z"),"",'C5'!Y45)</f>
        <v/>
      </c>
      <c r="I113" s="321" t="str">
        <f>IF(ISBLANK('C5'!Z45),"",'C5'!Z45)</f>
        <v/>
      </c>
      <c r="J113" s="170" t="s">
        <v>759</v>
      </c>
      <c r="K113" s="321" t="str">
        <f>IF(AND(ISBLANK('C5'!V45),$L$113&lt;&gt;"Z"),"",'C5'!V45)</f>
        <v/>
      </c>
      <c r="L113" s="321" t="str">
        <f>IF(ISBLANK('C5'!W45),"",'C5'!W45)</f>
        <v/>
      </c>
      <c r="M113" s="168" t="str">
        <f t="shared" si="3"/>
        <v>OK</v>
      </c>
      <c r="N113" s="169"/>
    </row>
    <row r="114" spans="1:14" hidden="1">
      <c r="A114" s="333" t="s">
        <v>2584</v>
      </c>
      <c r="B114" s="319" t="s">
        <v>915</v>
      </c>
      <c r="C114" s="320" t="s">
        <v>376</v>
      </c>
      <c r="D114" s="322" t="s">
        <v>916</v>
      </c>
      <c r="E114" s="320" t="s">
        <v>759</v>
      </c>
      <c r="F114" s="320" t="s">
        <v>376</v>
      </c>
      <c r="G114" s="322" t="s">
        <v>917</v>
      </c>
      <c r="H114" s="321" t="str">
        <f>IF(AND(ISBLANK('C5'!Y46),$I$114&lt;&gt;"Z"),"",'C5'!Y46)</f>
        <v/>
      </c>
      <c r="I114" s="321" t="str">
        <f>IF(ISBLANK('C5'!Z46),"",'C5'!Z46)</f>
        <v/>
      </c>
      <c r="J114" s="170" t="s">
        <v>759</v>
      </c>
      <c r="K114" s="321" t="str">
        <f>IF(AND(ISBLANK('C5'!V46),$L$114&lt;&gt;"Z"),"",'C5'!V46)</f>
        <v/>
      </c>
      <c r="L114" s="321" t="str">
        <f>IF(ISBLANK('C5'!W46),"",'C5'!W46)</f>
        <v/>
      </c>
      <c r="M114" s="168" t="str">
        <f t="shared" si="3"/>
        <v>OK</v>
      </c>
      <c r="N114" s="169"/>
    </row>
    <row r="115" spans="1:14" hidden="1">
      <c r="A115" s="333" t="s">
        <v>2584</v>
      </c>
      <c r="B115" s="319" t="s">
        <v>918</v>
      </c>
      <c r="C115" s="320" t="s">
        <v>376</v>
      </c>
      <c r="D115" s="322" t="s">
        <v>919</v>
      </c>
      <c r="E115" s="320" t="s">
        <v>759</v>
      </c>
      <c r="F115" s="320" t="s">
        <v>376</v>
      </c>
      <c r="G115" s="322" t="s">
        <v>920</v>
      </c>
      <c r="H115" s="321" t="str">
        <f>IF(AND(ISBLANK('C5'!Y47),$I$115&lt;&gt;"Z"),"",'C5'!Y47)</f>
        <v/>
      </c>
      <c r="I115" s="321" t="str">
        <f>IF(ISBLANK('C5'!Z47),"",'C5'!Z47)</f>
        <v/>
      </c>
      <c r="J115" s="170" t="s">
        <v>759</v>
      </c>
      <c r="K115" s="321" t="str">
        <f>IF(AND(ISBLANK('C5'!V47),$L$115&lt;&gt;"Z"),"",'C5'!V47)</f>
        <v/>
      </c>
      <c r="L115" s="321" t="str">
        <f>IF(ISBLANK('C5'!W47),"",'C5'!W47)</f>
        <v/>
      </c>
      <c r="M115" s="168" t="str">
        <f t="shared" si="3"/>
        <v>OK</v>
      </c>
      <c r="N115" s="169"/>
    </row>
    <row r="116" spans="1:14" hidden="1">
      <c r="A116" s="333" t="s">
        <v>2584</v>
      </c>
      <c r="B116" s="319" t="s">
        <v>921</v>
      </c>
      <c r="C116" s="320" t="s">
        <v>376</v>
      </c>
      <c r="D116" s="322" t="s">
        <v>922</v>
      </c>
      <c r="E116" s="320" t="s">
        <v>759</v>
      </c>
      <c r="F116" s="320" t="s">
        <v>376</v>
      </c>
      <c r="G116" s="322" t="s">
        <v>923</v>
      </c>
      <c r="H116" s="321" t="str">
        <f>IF(AND(ISBLANK('C5'!Y48),$I$116&lt;&gt;"Z"),"",'C5'!Y48)</f>
        <v/>
      </c>
      <c r="I116" s="321" t="str">
        <f>IF(ISBLANK('C5'!Z48),"",'C5'!Z48)</f>
        <v/>
      </c>
      <c r="J116" s="170" t="s">
        <v>759</v>
      </c>
      <c r="K116" s="321" t="str">
        <f>IF(AND(ISBLANK('C5'!V48),$L$116&lt;&gt;"Z"),"",'C5'!V48)</f>
        <v/>
      </c>
      <c r="L116" s="321" t="str">
        <f>IF(ISBLANK('C5'!W48),"",'C5'!W48)</f>
        <v/>
      </c>
      <c r="M116" s="168" t="str">
        <f t="shared" si="3"/>
        <v>OK</v>
      </c>
      <c r="N116" s="169"/>
    </row>
    <row r="117" spans="1:14" hidden="1">
      <c r="A117" s="333" t="s">
        <v>2584</v>
      </c>
      <c r="B117" s="319" t="s">
        <v>924</v>
      </c>
      <c r="C117" s="320" t="s">
        <v>376</v>
      </c>
      <c r="D117" s="322" t="s">
        <v>773</v>
      </c>
      <c r="E117" s="320" t="s">
        <v>759</v>
      </c>
      <c r="F117" s="320" t="s">
        <v>376</v>
      </c>
      <c r="G117" s="322" t="s">
        <v>769</v>
      </c>
      <c r="H117" s="321" t="str">
        <f>IF(AND(ISBLANK('C5'!Y49),$I$117&lt;&gt;"Z"),"",'C5'!Y49)</f>
        <v/>
      </c>
      <c r="I117" s="321" t="str">
        <f>IF(ISBLANK('C5'!Z49),"",'C5'!Z49)</f>
        <v/>
      </c>
      <c r="J117" s="170" t="s">
        <v>759</v>
      </c>
      <c r="K117" s="321" t="str">
        <f>IF(AND(ISBLANK('C5'!V49),$L$117&lt;&gt;"Z"),"",'C5'!V49)</f>
        <v/>
      </c>
      <c r="L117" s="321" t="str">
        <f>IF(ISBLANK('C5'!W49),"",'C5'!W49)</f>
        <v/>
      </c>
      <c r="M117" s="168" t="str">
        <f t="shared" si="3"/>
        <v>OK</v>
      </c>
      <c r="N117" s="169"/>
    </row>
    <row r="118" spans="1:14" hidden="1">
      <c r="A118" s="333" t="s">
        <v>2584</v>
      </c>
      <c r="B118" s="319" t="s">
        <v>925</v>
      </c>
      <c r="C118" s="320" t="s">
        <v>376</v>
      </c>
      <c r="D118" s="322" t="s">
        <v>926</v>
      </c>
      <c r="E118" s="320" t="s">
        <v>759</v>
      </c>
      <c r="F118" s="320" t="s">
        <v>376</v>
      </c>
      <c r="G118" s="322" t="s">
        <v>927</v>
      </c>
      <c r="H118" s="321" t="str">
        <f>IF(AND(ISBLANK('C5'!Y50),$I$118&lt;&gt;"Z"),"",'C5'!Y50)</f>
        <v/>
      </c>
      <c r="I118" s="321" t="str">
        <f>IF(ISBLANK('C5'!Z50),"",'C5'!Z50)</f>
        <v/>
      </c>
      <c r="J118" s="170" t="s">
        <v>759</v>
      </c>
      <c r="K118" s="321" t="str">
        <f>IF(AND(ISBLANK('C5'!V50),$L$118&lt;&gt;"Z"),"",'C5'!V50)</f>
        <v/>
      </c>
      <c r="L118" s="321" t="str">
        <f>IF(ISBLANK('C5'!W50),"",'C5'!W50)</f>
        <v/>
      </c>
      <c r="M118" s="168" t="str">
        <f t="shared" si="3"/>
        <v>OK</v>
      </c>
      <c r="N118" s="169"/>
    </row>
    <row r="119" spans="1:14" hidden="1">
      <c r="A119" s="333" t="s">
        <v>2584</v>
      </c>
      <c r="B119" s="319" t="s">
        <v>928</v>
      </c>
      <c r="C119" s="320" t="s">
        <v>376</v>
      </c>
      <c r="D119" s="322" t="s">
        <v>929</v>
      </c>
      <c r="E119" s="320" t="s">
        <v>759</v>
      </c>
      <c r="F119" s="320" t="s">
        <v>376</v>
      </c>
      <c r="G119" s="322" t="s">
        <v>930</v>
      </c>
      <c r="H119" s="321" t="str">
        <f>IF(AND(ISBLANK('C5'!Y51),$I$119&lt;&gt;"Z"),"",'C5'!Y51)</f>
        <v/>
      </c>
      <c r="I119" s="321" t="str">
        <f>IF(ISBLANK('C5'!Z51),"",'C5'!Z51)</f>
        <v/>
      </c>
      <c r="J119" s="170" t="s">
        <v>759</v>
      </c>
      <c r="K119" s="321" t="str">
        <f>IF(AND(ISBLANK('C5'!V51),$L$119&lt;&gt;"Z"),"",'C5'!V51)</f>
        <v/>
      </c>
      <c r="L119" s="321" t="str">
        <f>IF(ISBLANK('C5'!W51),"",'C5'!W51)</f>
        <v/>
      </c>
      <c r="M119" s="168" t="str">
        <f t="shared" si="3"/>
        <v>OK</v>
      </c>
      <c r="N119" s="169"/>
    </row>
    <row r="120" spans="1:14" hidden="1">
      <c r="A120" s="333" t="s">
        <v>2584</v>
      </c>
      <c r="B120" s="319" t="s">
        <v>931</v>
      </c>
      <c r="C120" s="320" t="s">
        <v>376</v>
      </c>
      <c r="D120" s="322" t="s">
        <v>932</v>
      </c>
      <c r="E120" s="320" t="s">
        <v>759</v>
      </c>
      <c r="F120" s="320" t="s">
        <v>376</v>
      </c>
      <c r="G120" s="322" t="s">
        <v>933</v>
      </c>
      <c r="H120" s="321" t="str">
        <f>IF(AND(ISBLANK('C5'!Y52),$I$120&lt;&gt;"Z"),"",'C5'!Y52)</f>
        <v/>
      </c>
      <c r="I120" s="321" t="str">
        <f>IF(ISBLANK('C5'!Z52),"",'C5'!Z52)</f>
        <v/>
      </c>
      <c r="J120" s="170" t="s">
        <v>759</v>
      </c>
      <c r="K120" s="321" t="str">
        <f>IF(AND(ISBLANK('C5'!V52),$L$120&lt;&gt;"Z"),"",'C5'!V52)</f>
        <v/>
      </c>
      <c r="L120" s="321" t="str">
        <f>IF(ISBLANK('C5'!W52),"",'C5'!W52)</f>
        <v/>
      </c>
      <c r="M120" s="168" t="str">
        <f t="shared" si="3"/>
        <v>OK</v>
      </c>
      <c r="N120" s="169"/>
    </row>
    <row r="121" spans="1:14" hidden="1">
      <c r="A121" s="333" t="s">
        <v>2584</v>
      </c>
      <c r="B121" s="319" t="s">
        <v>934</v>
      </c>
      <c r="C121" s="320" t="s">
        <v>376</v>
      </c>
      <c r="D121" s="322" t="s">
        <v>935</v>
      </c>
      <c r="E121" s="320" t="s">
        <v>759</v>
      </c>
      <c r="F121" s="320" t="s">
        <v>376</v>
      </c>
      <c r="G121" s="322" t="s">
        <v>936</v>
      </c>
      <c r="H121" s="321" t="str">
        <f>IF(AND(ISBLANK('C5'!Y53),$I$121&lt;&gt;"Z"),"",'C5'!Y53)</f>
        <v/>
      </c>
      <c r="I121" s="321" t="str">
        <f>IF(ISBLANK('C5'!Z53),"",'C5'!Z53)</f>
        <v/>
      </c>
      <c r="J121" s="170" t="s">
        <v>759</v>
      </c>
      <c r="K121" s="321" t="str">
        <f>IF(AND(ISBLANK('C5'!V53),$L$121&lt;&gt;"Z"),"",'C5'!V53)</f>
        <v/>
      </c>
      <c r="L121" s="321" t="str">
        <f>IF(ISBLANK('C5'!W53),"",'C5'!W53)</f>
        <v/>
      </c>
      <c r="M121" s="168" t="str">
        <f t="shared" si="3"/>
        <v>OK</v>
      </c>
      <c r="N121" s="169"/>
    </row>
    <row r="122" spans="1:14" hidden="1">
      <c r="A122" s="333" t="s">
        <v>2584</v>
      </c>
      <c r="B122" s="319" t="s">
        <v>937</v>
      </c>
      <c r="C122" s="320" t="s">
        <v>376</v>
      </c>
      <c r="D122" s="322" t="s">
        <v>938</v>
      </c>
      <c r="E122" s="320" t="s">
        <v>759</v>
      </c>
      <c r="F122" s="320" t="s">
        <v>376</v>
      </c>
      <c r="G122" s="322" t="s">
        <v>939</v>
      </c>
      <c r="H122" s="321" t="str">
        <f>IF(AND(ISBLANK('C5'!Y54),$I$122&lt;&gt;"Z"),"",'C5'!Y54)</f>
        <v/>
      </c>
      <c r="I122" s="321" t="str">
        <f>IF(ISBLANK('C5'!Z54),"",'C5'!Z54)</f>
        <v/>
      </c>
      <c r="J122" s="170" t="s">
        <v>759</v>
      </c>
      <c r="K122" s="321" t="str">
        <f>IF(AND(ISBLANK('C5'!V54),$L$122&lt;&gt;"Z"),"",'C5'!V54)</f>
        <v/>
      </c>
      <c r="L122" s="321" t="str">
        <f>IF(ISBLANK('C5'!W54),"",'C5'!W54)</f>
        <v/>
      </c>
      <c r="M122" s="168" t="str">
        <f t="shared" si="3"/>
        <v>OK</v>
      </c>
      <c r="N122" s="169"/>
    </row>
    <row r="123" spans="1:14" hidden="1">
      <c r="A123" s="333" t="s">
        <v>2584</v>
      </c>
      <c r="B123" s="319" t="s">
        <v>940</v>
      </c>
      <c r="C123" s="320" t="s">
        <v>376</v>
      </c>
      <c r="D123" s="322" t="s">
        <v>941</v>
      </c>
      <c r="E123" s="320" t="s">
        <v>759</v>
      </c>
      <c r="F123" s="320" t="s">
        <v>376</v>
      </c>
      <c r="G123" s="322" t="s">
        <v>942</v>
      </c>
      <c r="H123" s="321" t="str">
        <f>IF(AND(ISBLANK('C5'!Y55),$I$123&lt;&gt;"Z"),"",'C5'!Y55)</f>
        <v/>
      </c>
      <c r="I123" s="321" t="str">
        <f>IF(ISBLANK('C5'!Z55),"",'C5'!Z55)</f>
        <v/>
      </c>
      <c r="J123" s="170" t="s">
        <v>759</v>
      </c>
      <c r="K123" s="321" t="str">
        <f>IF(AND(ISBLANK('C5'!V55),$L$123&lt;&gt;"Z"),"",'C5'!V55)</f>
        <v/>
      </c>
      <c r="L123" s="321" t="str">
        <f>IF(ISBLANK('C5'!W55),"",'C5'!W55)</f>
        <v/>
      </c>
      <c r="M123" s="168" t="str">
        <f t="shared" si="3"/>
        <v>OK</v>
      </c>
      <c r="N123" s="169"/>
    </row>
    <row r="124" spans="1:14" hidden="1">
      <c r="A124" s="333" t="s">
        <v>2584</v>
      </c>
      <c r="B124" s="319" t="s">
        <v>943</v>
      </c>
      <c r="C124" s="320" t="s">
        <v>376</v>
      </c>
      <c r="D124" s="322" t="s">
        <v>944</v>
      </c>
      <c r="E124" s="320" t="s">
        <v>759</v>
      </c>
      <c r="F124" s="320" t="s">
        <v>376</v>
      </c>
      <c r="G124" s="322" t="s">
        <v>945</v>
      </c>
      <c r="H124" s="321" t="str">
        <f>IF(AND(ISBLANK('C5'!Y56),$I$124&lt;&gt;"Z"),"",'C5'!Y56)</f>
        <v/>
      </c>
      <c r="I124" s="321" t="str">
        <f>IF(ISBLANK('C5'!Z56),"",'C5'!Z56)</f>
        <v/>
      </c>
      <c r="J124" s="170" t="s">
        <v>759</v>
      </c>
      <c r="K124" s="321" t="str">
        <f>IF(AND(ISBLANK('C5'!V56),$L$124&lt;&gt;"Z"),"",'C5'!V56)</f>
        <v/>
      </c>
      <c r="L124" s="321" t="str">
        <f>IF(ISBLANK('C5'!W56),"",'C5'!W56)</f>
        <v/>
      </c>
      <c r="M124" s="168" t="str">
        <f t="shared" si="3"/>
        <v>OK</v>
      </c>
      <c r="N124" s="169"/>
    </row>
    <row r="125" spans="1:14" hidden="1">
      <c r="A125" s="333" t="s">
        <v>2584</v>
      </c>
      <c r="B125" s="319" t="s">
        <v>946</v>
      </c>
      <c r="C125" s="320" t="s">
        <v>376</v>
      </c>
      <c r="D125" s="322" t="s">
        <v>947</v>
      </c>
      <c r="E125" s="320" t="s">
        <v>759</v>
      </c>
      <c r="F125" s="320" t="s">
        <v>376</v>
      </c>
      <c r="G125" s="322" t="s">
        <v>948</v>
      </c>
      <c r="H125" s="321" t="str">
        <f>IF(AND(ISBLANK('C5'!Y57),$I$125&lt;&gt;"Z"),"",'C5'!Y57)</f>
        <v/>
      </c>
      <c r="I125" s="321" t="str">
        <f>IF(ISBLANK('C5'!Z57),"",'C5'!Z57)</f>
        <v/>
      </c>
      <c r="J125" s="170" t="s">
        <v>759</v>
      </c>
      <c r="K125" s="321" t="str">
        <f>IF(AND(ISBLANK('C5'!V57),$L$125&lt;&gt;"Z"),"",'C5'!V57)</f>
        <v/>
      </c>
      <c r="L125" s="321" t="str">
        <f>IF(ISBLANK('C5'!W57),"",'C5'!W57)</f>
        <v/>
      </c>
      <c r="M125" s="168" t="str">
        <f t="shared" si="3"/>
        <v>OK</v>
      </c>
      <c r="N125" s="169"/>
    </row>
    <row r="126" spans="1:14" hidden="1">
      <c r="A126" s="333" t="s">
        <v>2584</v>
      </c>
      <c r="B126" s="319" t="s">
        <v>949</v>
      </c>
      <c r="C126" s="320" t="s">
        <v>376</v>
      </c>
      <c r="D126" s="322" t="s">
        <v>950</v>
      </c>
      <c r="E126" s="320" t="s">
        <v>759</v>
      </c>
      <c r="F126" s="320" t="s">
        <v>376</v>
      </c>
      <c r="G126" s="322" t="s">
        <v>951</v>
      </c>
      <c r="H126" s="321" t="str">
        <f>IF(AND(ISBLANK('C5'!Y58),$I$126&lt;&gt;"Z"),"",'C5'!Y58)</f>
        <v/>
      </c>
      <c r="I126" s="321" t="str">
        <f>IF(ISBLANK('C5'!Z58),"",'C5'!Z58)</f>
        <v/>
      </c>
      <c r="J126" s="170" t="s">
        <v>759</v>
      </c>
      <c r="K126" s="321" t="str">
        <f>IF(AND(ISBLANK('C5'!V58),$L$126&lt;&gt;"Z"),"",'C5'!V58)</f>
        <v/>
      </c>
      <c r="L126" s="321" t="str">
        <f>IF(ISBLANK('C5'!W58),"",'C5'!W58)</f>
        <v/>
      </c>
      <c r="M126" s="168" t="str">
        <f t="shared" si="3"/>
        <v>OK</v>
      </c>
      <c r="N126" s="169"/>
    </row>
    <row r="127" spans="1:14" hidden="1">
      <c r="A127" s="333" t="s">
        <v>2584</v>
      </c>
      <c r="B127" s="319" t="s">
        <v>952</v>
      </c>
      <c r="C127" s="320" t="s">
        <v>376</v>
      </c>
      <c r="D127" s="322" t="s">
        <v>953</v>
      </c>
      <c r="E127" s="320" t="s">
        <v>759</v>
      </c>
      <c r="F127" s="320" t="s">
        <v>376</v>
      </c>
      <c r="G127" s="322" t="s">
        <v>954</v>
      </c>
      <c r="H127" s="321" t="str">
        <f>IF(AND(ISBLANK('C5'!Y59),$I$127&lt;&gt;"Z"),"",'C5'!Y59)</f>
        <v/>
      </c>
      <c r="I127" s="321" t="str">
        <f>IF(ISBLANK('C5'!Z59),"",'C5'!Z59)</f>
        <v/>
      </c>
      <c r="J127" s="170" t="s">
        <v>759</v>
      </c>
      <c r="K127" s="321" t="str">
        <f>IF(AND(ISBLANK('C5'!V59),$L$127&lt;&gt;"Z"),"",'C5'!V59)</f>
        <v/>
      </c>
      <c r="L127" s="321" t="str">
        <f>IF(ISBLANK('C5'!W59),"",'C5'!W59)</f>
        <v/>
      </c>
      <c r="M127" s="168" t="str">
        <f t="shared" si="3"/>
        <v>OK</v>
      </c>
      <c r="N127" s="169"/>
    </row>
    <row r="128" spans="1:14" hidden="1">
      <c r="A128" s="333" t="s">
        <v>2584</v>
      </c>
      <c r="B128" s="319" t="s">
        <v>955</v>
      </c>
      <c r="C128" s="320" t="s">
        <v>376</v>
      </c>
      <c r="D128" s="322" t="s">
        <v>956</v>
      </c>
      <c r="E128" s="320" t="s">
        <v>759</v>
      </c>
      <c r="F128" s="320" t="s">
        <v>376</v>
      </c>
      <c r="G128" s="322" t="s">
        <v>957</v>
      </c>
      <c r="H128" s="321" t="str">
        <f>IF(AND(ISBLANK('C5'!Y60),$I$128&lt;&gt;"Z"),"",'C5'!Y60)</f>
        <v/>
      </c>
      <c r="I128" s="321" t="str">
        <f>IF(ISBLANK('C5'!Z60),"",'C5'!Z60)</f>
        <v/>
      </c>
      <c r="J128" s="170" t="s">
        <v>759</v>
      </c>
      <c r="K128" s="321" t="str">
        <f>IF(AND(ISBLANK('C5'!V60),$L$128&lt;&gt;"Z"),"",'C5'!V60)</f>
        <v/>
      </c>
      <c r="L128" s="321" t="str">
        <f>IF(ISBLANK('C5'!W60),"",'C5'!W60)</f>
        <v/>
      </c>
      <c r="M128" s="168" t="str">
        <f t="shared" si="3"/>
        <v>OK</v>
      </c>
      <c r="N128" s="169"/>
    </row>
    <row r="129" spans="1:14" hidden="1">
      <c r="A129" s="333" t="s">
        <v>2584</v>
      </c>
      <c r="B129" s="319" t="s">
        <v>958</v>
      </c>
      <c r="C129" s="320" t="s">
        <v>376</v>
      </c>
      <c r="D129" s="322" t="s">
        <v>959</v>
      </c>
      <c r="E129" s="320" t="s">
        <v>759</v>
      </c>
      <c r="F129" s="320" t="s">
        <v>376</v>
      </c>
      <c r="G129" s="322" t="s">
        <v>960</v>
      </c>
      <c r="H129" s="321" t="str">
        <f>IF(AND(ISBLANK('C5'!Y61),$I$129&lt;&gt;"Z"),"",'C5'!Y61)</f>
        <v/>
      </c>
      <c r="I129" s="321" t="str">
        <f>IF(ISBLANK('C5'!Z61),"",'C5'!Z61)</f>
        <v/>
      </c>
      <c r="J129" s="170" t="s">
        <v>759</v>
      </c>
      <c r="K129" s="321" t="str">
        <f>IF(AND(ISBLANK('C5'!V61),$L$129&lt;&gt;"Z"),"",'C5'!V61)</f>
        <v/>
      </c>
      <c r="L129" s="321" t="str">
        <f>IF(ISBLANK('C5'!W61),"",'C5'!W61)</f>
        <v/>
      </c>
      <c r="M129" s="168" t="str">
        <f t="shared" si="3"/>
        <v>OK</v>
      </c>
      <c r="N129" s="169"/>
    </row>
    <row r="130" spans="1:14" hidden="1">
      <c r="A130" s="333" t="s">
        <v>2584</v>
      </c>
      <c r="B130" s="319" t="s">
        <v>961</v>
      </c>
      <c r="C130" s="320" t="s">
        <v>376</v>
      </c>
      <c r="D130" s="322" t="s">
        <v>962</v>
      </c>
      <c r="E130" s="320" t="s">
        <v>759</v>
      </c>
      <c r="F130" s="320" t="s">
        <v>376</v>
      </c>
      <c r="G130" s="322" t="s">
        <v>963</v>
      </c>
      <c r="H130" s="321" t="str">
        <f>IF(AND(ISBLANK('C5'!Y62),$I$130&lt;&gt;"Z"),"",'C5'!Y62)</f>
        <v/>
      </c>
      <c r="I130" s="321" t="str">
        <f>IF(ISBLANK('C5'!Z62),"",'C5'!Z62)</f>
        <v/>
      </c>
      <c r="J130" s="170" t="s">
        <v>759</v>
      </c>
      <c r="K130" s="321" t="str">
        <f>IF(AND(ISBLANK('C5'!V62),$L$130&lt;&gt;"Z"),"",'C5'!V62)</f>
        <v/>
      </c>
      <c r="L130" s="321" t="str">
        <f>IF(ISBLANK('C5'!W62),"",'C5'!W62)</f>
        <v/>
      </c>
      <c r="M130" s="168" t="str">
        <f t="shared" si="3"/>
        <v>OK</v>
      </c>
      <c r="N130" s="169"/>
    </row>
    <row r="131" spans="1:14" hidden="1">
      <c r="A131" s="333" t="s">
        <v>2584</v>
      </c>
      <c r="B131" s="319" t="s">
        <v>964</v>
      </c>
      <c r="C131" s="320" t="s">
        <v>376</v>
      </c>
      <c r="D131" s="322" t="s">
        <v>965</v>
      </c>
      <c r="E131" s="320" t="s">
        <v>759</v>
      </c>
      <c r="F131" s="320" t="s">
        <v>376</v>
      </c>
      <c r="G131" s="322" t="s">
        <v>966</v>
      </c>
      <c r="H131" s="321" t="str">
        <f>IF(AND(ISBLANK('C5'!Y63),$I$131&lt;&gt;"Z"),"",'C5'!Y63)</f>
        <v/>
      </c>
      <c r="I131" s="321" t="str">
        <f>IF(ISBLANK('C5'!Z63),"",'C5'!Z63)</f>
        <v/>
      </c>
      <c r="J131" s="170" t="s">
        <v>759</v>
      </c>
      <c r="K131" s="321" t="str">
        <f>IF(AND(ISBLANK('C5'!V63),$L$131&lt;&gt;"Z"),"",'C5'!V63)</f>
        <v/>
      </c>
      <c r="L131" s="321" t="str">
        <f>IF(ISBLANK('C5'!W63),"",'C5'!W63)</f>
        <v/>
      </c>
      <c r="M131" s="168" t="str">
        <f t="shared" si="3"/>
        <v>OK</v>
      </c>
      <c r="N131" s="169"/>
    </row>
    <row r="132" spans="1:14" hidden="1">
      <c r="A132" s="333" t="s">
        <v>2584</v>
      </c>
      <c r="B132" s="319" t="s">
        <v>967</v>
      </c>
      <c r="C132" s="320" t="s">
        <v>376</v>
      </c>
      <c r="D132" s="322" t="s">
        <v>968</v>
      </c>
      <c r="E132" s="320" t="s">
        <v>759</v>
      </c>
      <c r="F132" s="320" t="s">
        <v>376</v>
      </c>
      <c r="G132" s="322" t="s">
        <v>969</v>
      </c>
      <c r="H132" s="321" t="str">
        <f>IF(AND(ISBLANK('C5'!Y64),$I$132&lt;&gt;"Z"),"",'C5'!Y64)</f>
        <v/>
      </c>
      <c r="I132" s="321" t="str">
        <f>IF(ISBLANK('C5'!Z64),"",'C5'!Z64)</f>
        <v/>
      </c>
      <c r="J132" s="170" t="s">
        <v>759</v>
      </c>
      <c r="K132" s="321" t="str">
        <f>IF(AND(ISBLANK('C5'!V64),$L$132&lt;&gt;"Z"),"",'C5'!V64)</f>
        <v/>
      </c>
      <c r="L132" s="321" t="str">
        <f>IF(ISBLANK('C5'!W64),"",'C5'!W64)</f>
        <v/>
      </c>
      <c r="M132" s="168" t="str">
        <f t="shared" si="3"/>
        <v>OK</v>
      </c>
      <c r="N132" s="169"/>
    </row>
    <row r="133" spans="1:14" hidden="1">
      <c r="A133" s="333" t="s">
        <v>2584</v>
      </c>
      <c r="B133" s="319" t="s">
        <v>970</v>
      </c>
      <c r="C133" s="320" t="s">
        <v>376</v>
      </c>
      <c r="D133" s="322" t="s">
        <v>971</v>
      </c>
      <c r="E133" s="320" t="s">
        <v>759</v>
      </c>
      <c r="F133" s="320" t="s">
        <v>376</v>
      </c>
      <c r="G133" s="322" t="s">
        <v>972</v>
      </c>
      <c r="H133" s="321" t="str">
        <f>IF(AND(ISBLANK('C5'!Y65),$I$133&lt;&gt;"Z"),"",'C5'!Y65)</f>
        <v/>
      </c>
      <c r="I133" s="321" t="str">
        <f>IF(ISBLANK('C5'!Z65),"",'C5'!Z65)</f>
        <v/>
      </c>
      <c r="J133" s="170" t="s">
        <v>759</v>
      </c>
      <c r="K133" s="321" t="str">
        <f>IF(AND(ISBLANK('C5'!V65),$L$133&lt;&gt;"Z"),"",'C5'!V65)</f>
        <v/>
      </c>
      <c r="L133" s="321" t="str">
        <f>IF(ISBLANK('C5'!W65),"",'C5'!W65)</f>
        <v/>
      </c>
      <c r="M133" s="168" t="str">
        <f t="shared" si="3"/>
        <v>OK</v>
      </c>
      <c r="N133" s="169"/>
    </row>
    <row r="134" spans="1:14" hidden="1">
      <c r="A134" s="333" t="s">
        <v>2584</v>
      </c>
      <c r="B134" s="319" t="s">
        <v>973</v>
      </c>
      <c r="C134" s="320" t="s">
        <v>376</v>
      </c>
      <c r="D134" s="322" t="s">
        <v>974</v>
      </c>
      <c r="E134" s="320" t="s">
        <v>759</v>
      </c>
      <c r="F134" s="320" t="s">
        <v>376</v>
      </c>
      <c r="G134" s="322" t="s">
        <v>975</v>
      </c>
      <c r="H134" s="321" t="str">
        <f>IF(AND(ISBLANK('C5'!Y66),$I$134&lt;&gt;"Z"),"",'C5'!Y66)</f>
        <v/>
      </c>
      <c r="I134" s="321" t="str">
        <f>IF(ISBLANK('C5'!Z66),"",'C5'!Z66)</f>
        <v/>
      </c>
      <c r="J134" s="170" t="s">
        <v>759</v>
      </c>
      <c r="K134" s="321" t="str">
        <f>IF(AND(ISBLANK('C5'!V66),$L$134&lt;&gt;"Z"),"",'C5'!V66)</f>
        <v/>
      </c>
      <c r="L134" s="321" t="str">
        <f>IF(ISBLANK('C5'!W66),"",'C5'!W66)</f>
        <v/>
      </c>
      <c r="M134" s="168" t="str">
        <f t="shared" si="3"/>
        <v>OK</v>
      </c>
      <c r="N134" s="169"/>
    </row>
    <row r="135" spans="1:14" hidden="1">
      <c r="A135" s="333" t="s">
        <v>2584</v>
      </c>
      <c r="B135" s="319" t="s">
        <v>976</v>
      </c>
      <c r="C135" s="320" t="s">
        <v>376</v>
      </c>
      <c r="D135" s="322" t="s">
        <v>977</v>
      </c>
      <c r="E135" s="320" t="s">
        <v>759</v>
      </c>
      <c r="F135" s="320" t="s">
        <v>376</v>
      </c>
      <c r="G135" s="322" t="s">
        <v>978</v>
      </c>
      <c r="H135" s="321" t="str">
        <f>IF(AND(ISBLANK('C5'!Y67),$I$135&lt;&gt;"Z"),"",'C5'!Y67)</f>
        <v/>
      </c>
      <c r="I135" s="321" t="str">
        <f>IF(ISBLANK('C5'!Z67),"",'C5'!Z67)</f>
        <v/>
      </c>
      <c r="J135" s="170" t="s">
        <v>759</v>
      </c>
      <c r="K135" s="321" t="str">
        <f>IF(AND(ISBLANK('C5'!V67),$L$135&lt;&gt;"Z"),"",'C5'!V67)</f>
        <v/>
      </c>
      <c r="L135" s="321" t="str">
        <f>IF(ISBLANK('C5'!W67),"",'C5'!W67)</f>
        <v/>
      </c>
      <c r="M135" s="168" t="str">
        <f t="shared" si="3"/>
        <v>OK</v>
      </c>
      <c r="N135" s="169"/>
    </row>
    <row r="136" spans="1:14" hidden="1">
      <c r="A136" s="333" t="s">
        <v>2584</v>
      </c>
      <c r="B136" s="319" t="s">
        <v>979</v>
      </c>
      <c r="C136" s="320" t="s">
        <v>376</v>
      </c>
      <c r="D136" s="322" t="s">
        <v>980</v>
      </c>
      <c r="E136" s="320" t="s">
        <v>759</v>
      </c>
      <c r="F136" s="320" t="s">
        <v>376</v>
      </c>
      <c r="G136" s="322" t="s">
        <v>981</v>
      </c>
      <c r="H136" s="321" t="str">
        <f>IF(AND(ISBLANK('C5'!Y68),$I$136&lt;&gt;"Z"),"",'C5'!Y68)</f>
        <v/>
      </c>
      <c r="I136" s="321" t="str">
        <f>IF(ISBLANK('C5'!Z68),"",'C5'!Z68)</f>
        <v/>
      </c>
      <c r="J136" s="170" t="s">
        <v>759</v>
      </c>
      <c r="K136" s="321" t="str">
        <f>IF(AND(ISBLANK('C5'!V68),$L$136&lt;&gt;"Z"),"",'C5'!V68)</f>
        <v/>
      </c>
      <c r="L136" s="321" t="str">
        <f>IF(ISBLANK('C5'!W68),"",'C5'!W68)</f>
        <v/>
      </c>
      <c r="M136" s="168" t="str">
        <f t="shared" si="3"/>
        <v>OK</v>
      </c>
      <c r="N136" s="169"/>
    </row>
    <row r="137" spans="1:14" hidden="1">
      <c r="A137" s="333" t="s">
        <v>2584</v>
      </c>
      <c r="B137" s="319" t="s">
        <v>982</v>
      </c>
      <c r="C137" s="320" t="s">
        <v>376</v>
      </c>
      <c r="D137" s="322" t="s">
        <v>983</v>
      </c>
      <c r="E137" s="320" t="s">
        <v>759</v>
      </c>
      <c r="F137" s="320" t="s">
        <v>376</v>
      </c>
      <c r="G137" s="322" t="s">
        <v>984</v>
      </c>
      <c r="H137" s="321" t="str">
        <f>IF(AND(ISBLANK('C5'!Y69),$I$137&lt;&gt;"Z"),"",'C5'!Y69)</f>
        <v/>
      </c>
      <c r="I137" s="321" t="str">
        <f>IF(ISBLANK('C5'!Z69),"",'C5'!Z69)</f>
        <v/>
      </c>
      <c r="J137" s="170" t="s">
        <v>759</v>
      </c>
      <c r="K137" s="321" t="str">
        <f>IF(AND(ISBLANK('C5'!V69),$L$137&lt;&gt;"Z"),"",'C5'!V69)</f>
        <v/>
      </c>
      <c r="L137" s="321" t="str">
        <f>IF(ISBLANK('C5'!W69),"",'C5'!W69)</f>
        <v/>
      </c>
      <c r="M137" s="168" t="str">
        <f t="shared" si="3"/>
        <v>OK</v>
      </c>
      <c r="N137" s="169"/>
    </row>
    <row r="138" spans="1:14" hidden="1">
      <c r="A138" s="333" t="s">
        <v>2584</v>
      </c>
      <c r="B138" s="319" t="s">
        <v>985</v>
      </c>
      <c r="C138" s="320" t="s">
        <v>376</v>
      </c>
      <c r="D138" s="322" t="s">
        <v>986</v>
      </c>
      <c r="E138" s="320" t="s">
        <v>759</v>
      </c>
      <c r="F138" s="320" t="s">
        <v>376</v>
      </c>
      <c r="G138" s="322" t="s">
        <v>987</v>
      </c>
      <c r="H138" s="321" t="str">
        <f>IF(AND(ISBLANK('C5'!Y70),$I$138&lt;&gt;"Z"),"",'C5'!Y70)</f>
        <v/>
      </c>
      <c r="I138" s="321" t="str">
        <f>IF(ISBLANK('C5'!Z70),"",'C5'!Z70)</f>
        <v/>
      </c>
      <c r="J138" s="170" t="s">
        <v>759</v>
      </c>
      <c r="K138" s="321" t="str">
        <f>IF(AND(ISBLANK('C5'!V70),$L$138&lt;&gt;"Z"),"",'C5'!V70)</f>
        <v/>
      </c>
      <c r="L138" s="321" t="str">
        <f>IF(ISBLANK('C5'!W70),"",'C5'!W70)</f>
        <v/>
      </c>
      <c r="M138" s="168" t="str">
        <f t="shared" si="3"/>
        <v>OK</v>
      </c>
      <c r="N138" s="169"/>
    </row>
    <row r="139" spans="1:14" hidden="1">
      <c r="A139" s="333" t="s">
        <v>2584</v>
      </c>
      <c r="B139" s="319" t="s">
        <v>988</v>
      </c>
      <c r="C139" s="320" t="s">
        <v>376</v>
      </c>
      <c r="D139" s="322" t="s">
        <v>989</v>
      </c>
      <c r="E139" s="320" t="s">
        <v>759</v>
      </c>
      <c r="F139" s="320" t="s">
        <v>376</v>
      </c>
      <c r="G139" s="322" t="s">
        <v>990</v>
      </c>
      <c r="H139" s="321" t="str">
        <f>IF(AND(ISBLANK('C5'!Y71),$I$139&lt;&gt;"Z"),"",'C5'!Y71)</f>
        <v/>
      </c>
      <c r="I139" s="321" t="str">
        <f>IF(ISBLANK('C5'!Z71),"",'C5'!Z71)</f>
        <v/>
      </c>
      <c r="J139" s="170" t="s">
        <v>759</v>
      </c>
      <c r="K139" s="321" t="str">
        <f>IF(AND(ISBLANK('C5'!V71),$L$139&lt;&gt;"Z"),"",'C5'!V71)</f>
        <v/>
      </c>
      <c r="L139" s="321" t="str">
        <f>IF(ISBLANK('C5'!W71),"",'C5'!W71)</f>
        <v/>
      </c>
      <c r="M139" s="168" t="str">
        <f t="shared" si="3"/>
        <v>OK</v>
      </c>
      <c r="N139" s="169"/>
    </row>
    <row r="140" spans="1:14" hidden="1">
      <c r="A140" s="333" t="s">
        <v>2584</v>
      </c>
      <c r="B140" s="319" t="s">
        <v>991</v>
      </c>
      <c r="C140" s="320" t="s">
        <v>376</v>
      </c>
      <c r="D140" s="322" t="s">
        <v>992</v>
      </c>
      <c r="E140" s="320" t="s">
        <v>759</v>
      </c>
      <c r="F140" s="320" t="s">
        <v>376</v>
      </c>
      <c r="G140" s="322" t="s">
        <v>783</v>
      </c>
      <c r="H140" s="321" t="str">
        <f>IF(AND(ISBLANK('C5'!Y72),$I$140&lt;&gt;"Z"),"",'C5'!Y72)</f>
        <v/>
      </c>
      <c r="I140" s="321" t="str">
        <f>IF(ISBLANK('C5'!Z72),"",'C5'!Z72)</f>
        <v/>
      </c>
      <c r="J140" s="170" t="s">
        <v>759</v>
      </c>
      <c r="K140" s="321" t="str">
        <f>IF(AND(ISBLANK('C5'!V72),$L$140&lt;&gt;"Z"),"",'C5'!V72)</f>
        <v/>
      </c>
      <c r="L140" s="321" t="str">
        <f>IF(ISBLANK('C5'!W72),"",'C5'!W72)</f>
        <v/>
      </c>
      <c r="M140" s="168" t="str">
        <f t="shared" si="3"/>
        <v>OK</v>
      </c>
      <c r="N140" s="169"/>
    </row>
    <row r="141" spans="1:14" hidden="1">
      <c r="A141" s="333" t="s">
        <v>2584</v>
      </c>
      <c r="B141" s="319" t="s">
        <v>993</v>
      </c>
      <c r="C141" s="320" t="s">
        <v>376</v>
      </c>
      <c r="D141" s="322" t="s">
        <v>994</v>
      </c>
      <c r="E141" s="320" t="s">
        <v>759</v>
      </c>
      <c r="F141" s="320" t="s">
        <v>376</v>
      </c>
      <c r="G141" s="322" t="s">
        <v>995</v>
      </c>
      <c r="H141" s="321" t="str">
        <f>IF(AND(ISBLANK('C5'!Y74),$I$141&lt;&gt;"Z"),"",'C5'!Y74)</f>
        <v/>
      </c>
      <c r="I141" s="321" t="str">
        <f>IF(ISBLANK('C5'!Z74),"",'C5'!Z74)</f>
        <v/>
      </c>
      <c r="J141" s="170" t="s">
        <v>759</v>
      </c>
      <c r="K141" s="321" t="str">
        <f>IF(AND(ISBLANK('C5'!V74),$L$141&lt;&gt;"Z"),"",'C5'!V74)</f>
        <v/>
      </c>
      <c r="L141" s="321" t="str">
        <f>IF(ISBLANK('C5'!W74),"",'C5'!W74)</f>
        <v/>
      </c>
      <c r="M141" s="168" t="str">
        <f t="shared" si="3"/>
        <v>OK</v>
      </c>
      <c r="N141" s="169"/>
    </row>
    <row r="142" spans="1:14" hidden="1">
      <c r="A142" s="333" t="s">
        <v>2584</v>
      </c>
      <c r="B142" s="319" t="s">
        <v>996</v>
      </c>
      <c r="C142" s="320" t="s">
        <v>376</v>
      </c>
      <c r="D142" s="322" t="s">
        <v>997</v>
      </c>
      <c r="E142" s="320" t="s">
        <v>759</v>
      </c>
      <c r="F142" s="320" t="s">
        <v>376</v>
      </c>
      <c r="G142" s="322" t="s">
        <v>998</v>
      </c>
      <c r="H142" s="321" t="str">
        <f>IF(AND(ISBLANK('C5'!Y75),$I$142&lt;&gt;"Z"),"",'C5'!Y75)</f>
        <v/>
      </c>
      <c r="I142" s="321" t="str">
        <f>IF(ISBLANK('C5'!Z75),"",'C5'!Z75)</f>
        <v/>
      </c>
      <c r="J142" s="170" t="s">
        <v>759</v>
      </c>
      <c r="K142" s="321" t="str">
        <f>IF(AND(ISBLANK('C5'!V75),$L$142&lt;&gt;"Z"),"",'C5'!V75)</f>
        <v/>
      </c>
      <c r="L142" s="321" t="str">
        <f>IF(ISBLANK('C5'!W75),"",'C5'!W75)</f>
        <v/>
      </c>
      <c r="M142" s="168" t="str">
        <f t="shared" si="3"/>
        <v>OK</v>
      </c>
      <c r="N142" s="169"/>
    </row>
    <row r="143" spans="1:14" hidden="1">
      <c r="A143" s="333" t="s">
        <v>2584</v>
      </c>
      <c r="B143" s="319" t="s">
        <v>999</v>
      </c>
      <c r="C143" s="320" t="s">
        <v>376</v>
      </c>
      <c r="D143" s="322" t="s">
        <v>1000</v>
      </c>
      <c r="E143" s="320" t="s">
        <v>759</v>
      </c>
      <c r="F143" s="320" t="s">
        <v>376</v>
      </c>
      <c r="G143" s="322" t="s">
        <v>1001</v>
      </c>
      <c r="H143" s="321" t="str">
        <f>IF(AND(ISBLANK('C5'!Y76),$I$143&lt;&gt;"Z"),"",'C5'!Y76)</f>
        <v/>
      </c>
      <c r="I143" s="321" t="str">
        <f>IF(ISBLANK('C5'!Z76),"",'C5'!Z76)</f>
        <v/>
      </c>
      <c r="J143" s="170" t="s">
        <v>759</v>
      </c>
      <c r="K143" s="321" t="str">
        <f>IF(AND(ISBLANK('C5'!V76),$L$143&lt;&gt;"Z"),"",'C5'!V76)</f>
        <v/>
      </c>
      <c r="L143" s="321" t="str">
        <f>IF(ISBLANK('C5'!W76),"",'C5'!W76)</f>
        <v/>
      </c>
      <c r="M143" s="168" t="str">
        <f t="shared" si="3"/>
        <v>OK</v>
      </c>
      <c r="N143" s="169"/>
    </row>
    <row r="144" spans="1:14" hidden="1">
      <c r="A144" s="333" t="s">
        <v>2584</v>
      </c>
      <c r="B144" s="319" t="s">
        <v>1002</v>
      </c>
      <c r="C144" s="320" t="s">
        <v>376</v>
      </c>
      <c r="D144" s="322" t="s">
        <v>1003</v>
      </c>
      <c r="E144" s="320" t="s">
        <v>759</v>
      </c>
      <c r="F144" s="320" t="s">
        <v>376</v>
      </c>
      <c r="G144" s="322" t="s">
        <v>1004</v>
      </c>
      <c r="H144" s="321" t="str">
        <f>IF(AND(ISBLANK('C5'!Y77),$I$144&lt;&gt;"Z"),"",'C5'!Y77)</f>
        <v/>
      </c>
      <c r="I144" s="321" t="str">
        <f>IF(ISBLANK('C5'!Z77),"",'C5'!Z77)</f>
        <v/>
      </c>
      <c r="J144" s="170" t="s">
        <v>759</v>
      </c>
      <c r="K144" s="321" t="str">
        <f>IF(AND(ISBLANK('C5'!V77),$L$144&lt;&gt;"Z"),"",'C5'!V77)</f>
        <v/>
      </c>
      <c r="L144" s="321" t="str">
        <f>IF(ISBLANK('C5'!W77),"",'C5'!W77)</f>
        <v/>
      </c>
      <c r="M144" s="168" t="str">
        <f t="shared" si="3"/>
        <v>OK</v>
      </c>
      <c r="N144" s="169"/>
    </row>
    <row r="145" spans="1:14" hidden="1">
      <c r="A145" s="333" t="s">
        <v>2584</v>
      </c>
      <c r="B145" s="319" t="s">
        <v>1005</v>
      </c>
      <c r="C145" s="320" t="s">
        <v>376</v>
      </c>
      <c r="D145" s="322" t="s">
        <v>1006</v>
      </c>
      <c r="E145" s="320" t="s">
        <v>759</v>
      </c>
      <c r="F145" s="320" t="s">
        <v>376</v>
      </c>
      <c r="G145" s="322" t="s">
        <v>1007</v>
      </c>
      <c r="H145" s="321" t="str">
        <f>IF(AND(ISBLANK('C5'!Y78),$I$145&lt;&gt;"Z"),"",'C5'!Y78)</f>
        <v/>
      </c>
      <c r="I145" s="321" t="str">
        <f>IF(ISBLANK('C5'!Z78),"",'C5'!Z78)</f>
        <v/>
      </c>
      <c r="J145" s="170" t="s">
        <v>759</v>
      </c>
      <c r="K145" s="321" t="str">
        <f>IF(AND(ISBLANK('C5'!V78),$L$145&lt;&gt;"Z"),"",'C5'!V78)</f>
        <v/>
      </c>
      <c r="L145" s="321" t="str">
        <f>IF(ISBLANK('C5'!W78),"",'C5'!W78)</f>
        <v/>
      </c>
      <c r="M145" s="168" t="str">
        <f t="shared" si="3"/>
        <v>OK</v>
      </c>
      <c r="N145" s="169"/>
    </row>
    <row r="146" spans="1:14" hidden="1">
      <c r="A146" s="333" t="s">
        <v>2584</v>
      </c>
      <c r="B146" s="319" t="s">
        <v>1008</v>
      </c>
      <c r="C146" s="320" t="s">
        <v>376</v>
      </c>
      <c r="D146" s="322" t="s">
        <v>1009</v>
      </c>
      <c r="E146" s="320" t="s">
        <v>759</v>
      </c>
      <c r="F146" s="320" t="s">
        <v>376</v>
      </c>
      <c r="G146" s="322" t="s">
        <v>1010</v>
      </c>
      <c r="H146" s="321" t="str">
        <f>IF(AND(ISBLANK('C5'!Y79),$I$146&lt;&gt;"Z"),"",'C5'!Y79)</f>
        <v/>
      </c>
      <c r="I146" s="321" t="str">
        <f>IF(ISBLANK('C5'!Z79),"",'C5'!Z79)</f>
        <v/>
      </c>
      <c r="J146" s="170" t="s">
        <v>759</v>
      </c>
      <c r="K146" s="321" t="str">
        <f>IF(AND(ISBLANK('C5'!V79),$L$146&lt;&gt;"Z"),"",'C5'!V79)</f>
        <v/>
      </c>
      <c r="L146" s="321" t="str">
        <f>IF(ISBLANK('C5'!W79),"",'C5'!W79)</f>
        <v/>
      </c>
      <c r="M146" s="168" t="str">
        <f t="shared" si="3"/>
        <v>OK</v>
      </c>
      <c r="N146" s="169"/>
    </row>
    <row r="147" spans="1:14" hidden="1">
      <c r="A147" s="333" t="s">
        <v>2584</v>
      </c>
      <c r="B147" s="319" t="s">
        <v>1011</v>
      </c>
      <c r="C147" s="320" t="s">
        <v>376</v>
      </c>
      <c r="D147" s="322" t="s">
        <v>1012</v>
      </c>
      <c r="E147" s="320" t="s">
        <v>759</v>
      </c>
      <c r="F147" s="320" t="s">
        <v>376</v>
      </c>
      <c r="G147" s="322" t="s">
        <v>1013</v>
      </c>
      <c r="H147" s="321" t="str">
        <f>IF(AND(ISBLANK('C5'!Y80),$I$147&lt;&gt;"Z"),"",'C5'!Y80)</f>
        <v/>
      </c>
      <c r="I147" s="321" t="str">
        <f>IF(ISBLANK('C5'!Z80),"",'C5'!Z80)</f>
        <v/>
      </c>
      <c r="J147" s="170" t="s">
        <v>759</v>
      </c>
      <c r="K147" s="321" t="str">
        <f>IF(AND(ISBLANK('C5'!V80),$L$147&lt;&gt;"Z"),"",'C5'!V80)</f>
        <v/>
      </c>
      <c r="L147" s="321" t="str">
        <f>IF(ISBLANK('C5'!W80),"",'C5'!W80)</f>
        <v/>
      </c>
      <c r="M147" s="168" t="str">
        <f t="shared" si="3"/>
        <v>OK</v>
      </c>
      <c r="N147" s="169"/>
    </row>
    <row r="148" spans="1:14" hidden="1">
      <c r="A148" s="333" t="s">
        <v>2584</v>
      </c>
      <c r="B148" s="319" t="s">
        <v>1014</v>
      </c>
      <c r="C148" s="320" t="s">
        <v>376</v>
      </c>
      <c r="D148" s="322" t="s">
        <v>1015</v>
      </c>
      <c r="E148" s="320" t="s">
        <v>759</v>
      </c>
      <c r="F148" s="320" t="s">
        <v>376</v>
      </c>
      <c r="G148" s="322" t="s">
        <v>1016</v>
      </c>
      <c r="H148" s="321" t="str">
        <f>IF(AND(ISBLANK('C5'!Y81),$I$148&lt;&gt;"Z"),"",'C5'!Y81)</f>
        <v/>
      </c>
      <c r="I148" s="321" t="str">
        <f>IF(ISBLANK('C5'!Z81),"",'C5'!Z81)</f>
        <v/>
      </c>
      <c r="J148" s="170" t="s">
        <v>759</v>
      </c>
      <c r="K148" s="321" t="str">
        <f>IF(AND(ISBLANK('C5'!V81),$L$148&lt;&gt;"Z"),"",'C5'!V81)</f>
        <v/>
      </c>
      <c r="L148" s="321" t="str">
        <f>IF(ISBLANK('C5'!W81),"",'C5'!W81)</f>
        <v/>
      </c>
      <c r="M148" s="168" t="str">
        <f t="shared" si="3"/>
        <v>OK</v>
      </c>
      <c r="N148" s="169"/>
    </row>
    <row r="149" spans="1:14" hidden="1">
      <c r="A149" s="333" t="s">
        <v>2584</v>
      </c>
      <c r="B149" s="319" t="s">
        <v>1017</v>
      </c>
      <c r="C149" s="320" t="s">
        <v>376</v>
      </c>
      <c r="D149" s="322" t="s">
        <v>1018</v>
      </c>
      <c r="E149" s="320" t="s">
        <v>759</v>
      </c>
      <c r="F149" s="320" t="s">
        <v>376</v>
      </c>
      <c r="G149" s="322" t="s">
        <v>1019</v>
      </c>
      <c r="H149" s="321" t="str">
        <f>IF(AND(ISBLANK('C5'!Y82),$I$149&lt;&gt;"Z"),"",'C5'!Y82)</f>
        <v/>
      </c>
      <c r="I149" s="321" t="str">
        <f>IF(ISBLANK('C5'!Z82),"",'C5'!Z82)</f>
        <v/>
      </c>
      <c r="J149" s="170" t="s">
        <v>759</v>
      </c>
      <c r="K149" s="321" t="str">
        <f>IF(AND(ISBLANK('C5'!V82),$L$149&lt;&gt;"Z"),"",'C5'!V82)</f>
        <v/>
      </c>
      <c r="L149" s="321" t="str">
        <f>IF(ISBLANK('C5'!W82),"",'C5'!W82)</f>
        <v/>
      </c>
      <c r="M149" s="168" t="str">
        <f t="shared" si="3"/>
        <v>OK</v>
      </c>
      <c r="N149" s="169"/>
    </row>
    <row r="150" spans="1:14" hidden="1">
      <c r="A150" s="333" t="s">
        <v>2584</v>
      </c>
      <c r="B150" s="319" t="s">
        <v>1020</v>
      </c>
      <c r="C150" s="320" t="s">
        <v>376</v>
      </c>
      <c r="D150" s="322" t="s">
        <v>1021</v>
      </c>
      <c r="E150" s="320" t="s">
        <v>759</v>
      </c>
      <c r="F150" s="320" t="s">
        <v>376</v>
      </c>
      <c r="G150" s="322" t="s">
        <v>1022</v>
      </c>
      <c r="H150" s="321" t="str">
        <f>IF(AND(ISBLANK('C5'!Y83),$I$150&lt;&gt;"Z"),"",'C5'!Y83)</f>
        <v/>
      </c>
      <c r="I150" s="321" t="str">
        <f>IF(ISBLANK('C5'!Z83),"",'C5'!Z83)</f>
        <v/>
      </c>
      <c r="J150" s="170" t="s">
        <v>759</v>
      </c>
      <c r="K150" s="321" t="str">
        <f>IF(AND(ISBLANK('C5'!V83),$L$150&lt;&gt;"Z"),"",'C5'!V83)</f>
        <v/>
      </c>
      <c r="L150" s="321" t="str">
        <f>IF(ISBLANK('C5'!W83),"",'C5'!W83)</f>
        <v/>
      </c>
      <c r="M150" s="168" t="str">
        <f t="shared" si="3"/>
        <v>OK</v>
      </c>
      <c r="N150" s="169"/>
    </row>
    <row r="151" spans="1:14" hidden="1">
      <c r="A151" s="333" t="s">
        <v>2584</v>
      </c>
      <c r="B151" s="319" t="s">
        <v>1023</v>
      </c>
      <c r="C151" s="320" t="s">
        <v>376</v>
      </c>
      <c r="D151" s="322" t="s">
        <v>1024</v>
      </c>
      <c r="E151" s="320" t="s">
        <v>759</v>
      </c>
      <c r="F151" s="320" t="s">
        <v>376</v>
      </c>
      <c r="G151" s="322" t="s">
        <v>1025</v>
      </c>
      <c r="H151" s="321" t="str">
        <f>IF(AND(ISBLANK('C5'!Y84),$I$151&lt;&gt;"Z"),"",'C5'!Y84)</f>
        <v/>
      </c>
      <c r="I151" s="321" t="str">
        <f>IF(ISBLANK('C5'!Z84),"",'C5'!Z84)</f>
        <v/>
      </c>
      <c r="J151" s="170" t="s">
        <v>759</v>
      </c>
      <c r="K151" s="321" t="str">
        <f>IF(AND(ISBLANK('C5'!V84),$L$151&lt;&gt;"Z"),"",'C5'!V84)</f>
        <v/>
      </c>
      <c r="L151" s="321" t="str">
        <f>IF(ISBLANK('C5'!W84),"",'C5'!W84)</f>
        <v/>
      </c>
      <c r="M151" s="168" t="str">
        <f t="shared" si="3"/>
        <v>OK</v>
      </c>
      <c r="N151" s="169"/>
    </row>
    <row r="152" spans="1:14" hidden="1">
      <c r="A152" s="333" t="s">
        <v>2584</v>
      </c>
      <c r="B152" s="319" t="s">
        <v>1026</v>
      </c>
      <c r="C152" s="320" t="s">
        <v>376</v>
      </c>
      <c r="D152" s="322" t="s">
        <v>1027</v>
      </c>
      <c r="E152" s="320" t="s">
        <v>759</v>
      </c>
      <c r="F152" s="320" t="s">
        <v>376</v>
      </c>
      <c r="G152" s="322" t="s">
        <v>1028</v>
      </c>
      <c r="H152" s="321" t="str">
        <f>IF(AND(ISBLANK('C5'!Y85),$I$152&lt;&gt;"Z"),"",'C5'!Y85)</f>
        <v/>
      </c>
      <c r="I152" s="321" t="str">
        <f>IF(ISBLANK('C5'!Z85),"",'C5'!Z85)</f>
        <v/>
      </c>
      <c r="J152" s="170" t="s">
        <v>759</v>
      </c>
      <c r="K152" s="321" t="str">
        <f>IF(AND(ISBLANK('C5'!V85),$L$152&lt;&gt;"Z"),"",'C5'!V85)</f>
        <v/>
      </c>
      <c r="L152" s="321" t="str">
        <f>IF(ISBLANK('C5'!W85),"",'C5'!W85)</f>
        <v/>
      </c>
      <c r="M152" s="168" t="str">
        <f t="shared" si="3"/>
        <v>OK</v>
      </c>
      <c r="N152" s="169"/>
    </row>
    <row r="153" spans="1:14" hidden="1">
      <c r="A153" s="333" t="s">
        <v>2584</v>
      </c>
      <c r="B153" s="319" t="s">
        <v>1029</v>
      </c>
      <c r="C153" s="320" t="s">
        <v>376</v>
      </c>
      <c r="D153" s="322" t="s">
        <v>1030</v>
      </c>
      <c r="E153" s="320" t="s">
        <v>759</v>
      </c>
      <c r="F153" s="320" t="s">
        <v>376</v>
      </c>
      <c r="G153" s="322" t="s">
        <v>1031</v>
      </c>
      <c r="H153" s="321" t="str">
        <f>IF(AND(ISBLANK('C5'!Y86),$I$153&lt;&gt;"Z"),"",'C5'!Y86)</f>
        <v/>
      </c>
      <c r="I153" s="321" t="str">
        <f>IF(ISBLANK('C5'!Z86),"",'C5'!Z86)</f>
        <v/>
      </c>
      <c r="J153" s="170" t="s">
        <v>759</v>
      </c>
      <c r="K153" s="321" t="str">
        <f>IF(AND(ISBLANK('C5'!V86),$L$153&lt;&gt;"Z"),"",'C5'!V86)</f>
        <v/>
      </c>
      <c r="L153" s="321" t="str">
        <f>IF(ISBLANK('C5'!W86),"",'C5'!W86)</f>
        <v/>
      </c>
      <c r="M153" s="168" t="str">
        <f t="shared" si="3"/>
        <v>OK</v>
      </c>
      <c r="N153" s="169"/>
    </row>
    <row r="154" spans="1:14" hidden="1">
      <c r="A154" s="333" t="s">
        <v>2584</v>
      </c>
      <c r="B154" s="319" t="s">
        <v>1032</v>
      </c>
      <c r="C154" s="320" t="s">
        <v>376</v>
      </c>
      <c r="D154" s="322" t="s">
        <v>1033</v>
      </c>
      <c r="E154" s="320" t="s">
        <v>759</v>
      </c>
      <c r="F154" s="320" t="s">
        <v>376</v>
      </c>
      <c r="G154" s="322" t="s">
        <v>1034</v>
      </c>
      <c r="H154" s="321" t="str">
        <f>IF(AND(ISBLANK('C5'!Y87),$I$154&lt;&gt;"Z"),"",'C5'!Y87)</f>
        <v/>
      </c>
      <c r="I154" s="321" t="str">
        <f>IF(ISBLANK('C5'!Z87),"",'C5'!Z87)</f>
        <v/>
      </c>
      <c r="J154" s="170" t="s">
        <v>759</v>
      </c>
      <c r="K154" s="321" t="str">
        <f>IF(AND(ISBLANK('C5'!V87),$L$154&lt;&gt;"Z"),"",'C5'!V87)</f>
        <v/>
      </c>
      <c r="L154" s="321" t="str">
        <f>IF(ISBLANK('C5'!W87),"",'C5'!W87)</f>
        <v/>
      </c>
      <c r="M154" s="168" t="str">
        <f t="shared" si="3"/>
        <v>OK</v>
      </c>
      <c r="N154" s="169"/>
    </row>
    <row r="155" spans="1:14" hidden="1">
      <c r="A155" s="333" t="s">
        <v>2584</v>
      </c>
      <c r="B155" s="319" t="s">
        <v>1035</v>
      </c>
      <c r="C155" s="320" t="s">
        <v>376</v>
      </c>
      <c r="D155" s="322" t="s">
        <v>1036</v>
      </c>
      <c r="E155" s="320" t="s">
        <v>759</v>
      </c>
      <c r="F155" s="320" t="s">
        <v>376</v>
      </c>
      <c r="G155" s="322" t="s">
        <v>1037</v>
      </c>
      <c r="H155" s="321" t="str">
        <f>IF(AND(ISBLANK('C5'!Y88),$I$155&lt;&gt;"Z"),"",'C5'!Y88)</f>
        <v/>
      </c>
      <c r="I155" s="321" t="str">
        <f>IF(ISBLANK('C5'!Z88),"",'C5'!Z88)</f>
        <v/>
      </c>
      <c r="J155" s="170" t="s">
        <v>759</v>
      </c>
      <c r="K155" s="321" t="str">
        <f>IF(AND(ISBLANK('C5'!V88),$L$155&lt;&gt;"Z"),"",'C5'!V88)</f>
        <v/>
      </c>
      <c r="L155" s="321" t="str">
        <f>IF(ISBLANK('C5'!W88),"",'C5'!W88)</f>
        <v/>
      </c>
      <c r="M155" s="168" t="str">
        <f t="shared" si="3"/>
        <v>OK</v>
      </c>
      <c r="N155" s="169"/>
    </row>
    <row r="156" spans="1:14" hidden="1">
      <c r="A156" s="333" t="s">
        <v>2584</v>
      </c>
      <c r="B156" s="319" t="s">
        <v>1038</v>
      </c>
      <c r="C156" s="320" t="s">
        <v>376</v>
      </c>
      <c r="D156" s="322" t="s">
        <v>1039</v>
      </c>
      <c r="E156" s="320" t="s">
        <v>759</v>
      </c>
      <c r="F156" s="320" t="s">
        <v>376</v>
      </c>
      <c r="G156" s="322" t="s">
        <v>1040</v>
      </c>
      <c r="H156" s="321" t="str">
        <f>IF(AND(ISBLANK('C5'!Y89),$I$156&lt;&gt;"Z"),"",'C5'!Y89)</f>
        <v/>
      </c>
      <c r="I156" s="321" t="str">
        <f>IF(ISBLANK('C5'!Z89),"",'C5'!Z89)</f>
        <v/>
      </c>
      <c r="J156" s="170" t="s">
        <v>759</v>
      </c>
      <c r="K156" s="321" t="str">
        <f>IF(AND(ISBLANK('C5'!V89),$L$156&lt;&gt;"Z"),"",'C5'!V89)</f>
        <v/>
      </c>
      <c r="L156" s="321" t="str">
        <f>IF(ISBLANK('C5'!W89),"",'C5'!W89)</f>
        <v/>
      </c>
      <c r="M156" s="168" t="str">
        <f t="shared" si="3"/>
        <v>OK</v>
      </c>
      <c r="N156" s="169"/>
    </row>
    <row r="157" spans="1:14" hidden="1">
      <c r="A157" s="333" t="s">
        <v>2584</v>
      </c>
      <c r="B157" s="319" t="s">
        <v>1041</v>
      </c>
      <c r="C157" s="320" t="s">
        <v>376</v>
      </c>
      <c r="D157" s="322" t="s">
        <v>1042</v>
      </c>
      <c r="E157" s="320" t="s">
        <v>759</v>
      </c>
      <c r="F157" s="320" t="s">
        <v>376</v>
      </c>
      <c r="G157" s="322" t="s">
        <v>1043</v>
      </c>
      <c r="H157" s="321" t="str">
        <f>IF(AND(ISBLANK('C5'!Y90),$I$157&lt;&gt;"Z"),"",'C5'!Y90)</f>
        <v/>
      </c>
      <c r="I157" s="321" t="str">
        <f>IF(ISBLANK('C5'!Z90),"",'C5'!Z90)</f>
        <v/>
      </c>
      <c r="J157" s="170" t="s">
        <v>759</v>
      </c>
      <c r="K157" s="321" t="str">
        <f>IF(AND(ISBLANK('C5'!V90),$L$157&lt;&gt;"Z"),"",'C5'!V90)</f>
        <v/>
      </c>
      <c r="L157" s="321" t="str">
        <f>IF(ISBLANK('C5'!W90),"",'C5'!W90)</f>
        <v/>
      </c>
      <c r="M157" s="168" t="str">
        <f t="shared" si="3"/>
        <v>OK</v>
      </c>
      <c r="N157" s="169"/>
    </row>
    <row r="158" spans="1:14" hidden="1">
      <c r="A158" s="333" t="s">
        <v>2584</v>
      </c>
      <c r="B158" s="319" t="s">
        <v>1044</v>
      </c>
      <c r="C158" s="320" t="s">
        <v>376</v>
      </c>
      <c r="D158" s="322" t="s">
        <v>1045</v>
      </c>
      <c r="E158" s="320" t="s">
        <v>759</v>
      </c>
      <c r="F158" s="320" t="s">
        <v>376</v>
      </c>
      <c r="G158" s="322" t="s">
        <v>1046</v>
      </c>
      <c r="H158" s="321" t="str">
        <f>IF(AND(ISBLANK('C5'!Y91),$I$158&lt;&gt;"Z"),"",'C5'!Y91)</f>
        <v/>
      </c>
      <c r="I158" s="321" t="str">
        <f>IF(ISBLANK('C5'!Z91),"",'C5'!Z91)</f>
        <v/>
      </c>
      <c r="J158" s="170" t="s">
        <v>759</v>
      </c>
      <c r="K158" s="321" t="str">
        <f>IF(AND(ISBLANK('C5'!V91),$L$158&lt;&gt;"Z"),"",'C5'!V91)</f>
        <v/>
      </c>
      <c r="L158" s="321" t="str">
        <f>IF(ISBLANK('C5'!W91),"",'C5'!W91)</f>
        <v/>
      </c>
      <c r="M158" s="168" t="str">
        <f t="shared" si="3"/>
        <v>OK</v>
      </c>
      <c r="N158" s="169"/>
    </row>
    <row r="159" spans="1:14" hidden="1">
      <c r="A159" s="333" t="s">
        <v>2584</v>
      </c>
      <c r="B159" s="319" t="s">
        <v>1047</v>
      </c>
      <c r="C159" s="320" t="s">
        <v>376</v>
      </c>
      <c r="D159" s="322" t="s">
        <v>1048</v>
      </c>
      <c r="E159" s="320" t="s">
        <v>759</v>
      </c>
      <c r="F159" s="320" t="s">
        <v>376</v>
      </c>
      <c r="G159" s="322" t="s">
        <v>1049</v>
      </c>
      <c r="H159" s="321" t="str">
        <f>IF(AND(ISBLANK('C5'!Y92),$I$159&lt;&gt;"Z"),"",'C5'!Y92)</f>
        <v/>
      </c>
      <c r="I159" s="321" t="str">
        <f>IF(ISBLANK('C5'!Z92),"",'C5'!Z92)</f>
        <v/>
      </c>
      <c r="J159" s="170" t="s">
        <v>759</v>
      </c>
      <c r="K159" s="321" t="str">
        <f>IF(AND(ISBLANK('C5'!V92),$L$159&lt;&gt;"Z"),"",'C5'!V92)</f>
        <v/>
      </c>
      <c r="L159" s="321" t="str">
        <f>IF(ISBLANK('C5'!W92),"",'C5'!W92)</f>
        <v/>
      </c>
      <c r="M159" s="168" t="str">
        <f t="shared" si="3"/>
        <v>OK</v>
      </c>
      <c r="N159" s="169"/>
    </row>
    <row r="160" spans="1:14" hidden="1">
      <c r="A160" s="333" t="s">
        <v>2584</v>
      </c>
      <c r="B160" s="319" t="s">
        <v>1050</v>
      </c>
      <c r="C160" s="320" t="s">
        <v>376</v>
      </c>
      <c r="D160" s="322" t="s">
        <v>1051</v>
      </c>
      <c r="E160" s="320" t="s">
        <v>759</v>
      </c>
      <c r="F160" s="320" t="s">
        <v>376</v>
      </c>
      <c r="G160" s="322" t="s">
        <v>1052</v>
      </c>
      <c r="H160" s="321" t="str">
        <f>IF(AND(ISBLANK('C5'!Y93),$I$160&lt;&gt;"Z"),"",'C5'!Y93)</f>
        <v/>
      </c>
      <c r="I160" s="321" t="str">
        <f>IF(ISBLANK('C5'!Z93),"",'C5'!Z93)</f>
        <v/>
      </c>
      <c r="J160" s="170" t="s">
        <v>759</v>
      </c>
      <c r="K160" s="321" t="str">
        <f>IF(AND(ISBLANK('C5'!V93),$L$160&lt;&gt;"Z"),"",'C5'!V93)</f>
        <v/>
      </c>
      <c r="L160" s="321" t="str">
        <f>IF(ISBLANK('C5'!W93),"",'C5'!W93)</f>
        <v/>
      </c>
      <c r="M160" s="168" t="str">
        <f t="shared" si="3"/>
        <v>OK</v>
      </c>
      <c r="N160" s="169"/>
    </row>
    <row r="161" spans="1:14" hidden="1">
      <c r="A161" s="333" t="s">
        <v>2584</v>
      </c>
      <c r="B161" s="319" t="s">
        <v>1053</v>
      </c>
      <c r="C161" s="320" t="s">
        <v>376</v>
      </c>
      <c r="D161" s="322" t="s">
        <v>1054</v>
      </c>
      <c r="E161" s="320" t="s">
        <v>759</v>
      </c>
      <c r="F161" s="320" t="s">
        <v>376</v>
      </c>
      <c r="G161" s="322" t="s">
        <v>1055</v>
      </c>
      <c r="H161" s="321" t="str">
        <f>IF(AND(ISBLANK('C5'!Y94),$I$161&lt;&gt;"Z"),"",'C5'!Y94)</f>
        <v/>
      </c>
      <c r="I161" s="321" t="str">
        <f>IF(ISBLANK('C5'!Z94),"",'C5'!Z94)</f>
        <v/>
      </c>
      <c r="J161" s="170" t="s">
        <v>759</v>
      </c>
      <c r="K161" s="321" t="str">
        <f>IF(AND(ISBLANK('C5'!V94),$L$161&lt;&gt;"Z"),"",'C5'!V94)</f>
        <v/>
      </c>
      <c r="L161" s="321" t="str">
        <f>IF(ISBLANK('C5'!W94),"",'C5'!W94)</f>
        <v/>
      </c>
      <c r="M161" s="168" t="str">
        <f t="shared" si="3"/>
        <v>OK</v>
      </c>
      <c r="N161" s="169"/>
    </row>
    <row r="162" spans="1:14" hidden="1">
      <c r="A162" s="333" t="s">
        <v>2584</v>
      </c>
      <c r="B162" s="319" t="s">
        <v>1056</v>
      </c>
      <c r="C162" s="320" t="s">
        <v>376</v>
      </c>
      <c r="D162" s="322" t="s">
        <v>1057</v>
      </c>
      <c r="E162" s="320" t="s">
        <v>759</v>
      </c>
      <c r="F162" s="320" t="s">
        <v>376</v>
      </c>
      <c r="G162" s="322" t="s">
        <v>1058</v>
      </c>
      <c r="H162" s="321" t="str">
        <f>IF(AND(ISBLANK('C5'!Y95),$I$162&lt;&gt;"Z"),"",'C5'!Y95)</f>
        <v/>
      </c>
      <c r="I162" s="321" t="str">
        <f>IF(ISBLANK('C5'!Z95),"",'C5'!Z95)</f>
        <v/>
      </c>
      <c r="J162" s="170" t="s">
        <v>759</v>
      </c>
      <c r="K162" s="321" t="str">
        <f>IF(AND(ISBLANK('C5'!V95),$L$162&lt;&gt;"Z"),"",'C5'!V95)</f>
        <v/>
      </c>
      <c r="L162" s="321" t="str">
        <f>IF(ISBLANK('C5'!W95),"",'C5'!W95)</f>
        <v/>
      </c>
      <c r="M162" s="168" t="str">
        <f t="shared" si="3"/>
        <v>OK</v>
      </c>
      <c r="N162" s="169"/>
    </row>
    <row r="163" spans="1:14" hidden="1">
      <c r="A163" s="333" t="s">
        <v>2584</v>
      </c>
      <c r="B163" s="319" t="s">
        <v>1059</v>
      </c>
      <c r="C163" s="320" t="s">
        <v>376</v>
      </c>
      <c r="D163" s="322" t="s">
        <v>1060</v>
      </c>
      <c r="E163" s="320" t="s">
        <v>759</v>
      </c>
      <c r="F163" s="320" t="s">
        <v>376</v>
      </c>
      <c r="G163" s="322" t="s">
        <v>1061</v>
      </c>
      <c r="H163" s="321" t="str">
        <f>IF(AND(ISBLANK('C5'!Y96),$I$163&lt;&gt;"Z"),"",'C5'!Y96)</f>
        <v/>
      </c>
      <c r="I163" s="321" t="str">
        <f>IF(ISBLANK('C5'!Z96),"",'C5'!Z96)</f>
        <v/>
      </c>
      <c r="J163" s="170" t="s">
        <v>759</v>
      </c>
      <c r="K163" s="321" t="str">
        <f>IF(AND(ISBLANK('C5'!V96),$L$163&lt;&gt;"Z"),"",'C5'!V96)</f>
        <v/>
      </c>
      <c r="L163" s="321" t="str">
        <f>IF(ISBLANK('C5'!W96),"",'C5'!W96)</f>
        <v/>
      </c>
      <c r="M163" s="168" t="str">
        <f t="shared" si="3"/>
        <v>OK</v>
      </c>
      <c r="N163" s="169"/>
    </row>
    <row r="164" spans="1:14" hidden="1">
      <c r="A164" s="333" t="s">
        <v>2584</v>
      </c>
      <c r="B164" s="319" t="s">
        <v>1062</v>
      </c>
      <c r="C164" s="320" t="s">
        <v>376</v>
      </c>
      <c r="D164" s="322" t="s">
        <v>1063</v>
      </c>
      <c r="E164" s="320" t="s">
        <v>759</v>
      </c>
      <c r="F164" s="320" t="s">
        <v>376</v>
      </c>
      <c r="G164" s="322" t="s">
        <v>1064</v>
      </c>
      <c r="H164" s="321" t="str">
        <f>IF(AND(ISBLANK('C5'!Y97),$I$164&lt;&gt;"Z"),"",'C5'!Y97)</f>
        <v/>
      </c>
      <c r="I164" s="321" t="str">
        <f>IF(ISBLANK('C5'!Z97),"",'C5'!Z97)</f>
        <v/>
      </c>
      <c r="J164" s="170" t="s">
        <v>759</v>
      </c>
      <c r="K164" s="321" t="str">
        <f>IF(AND(ISBLANK('C5'!V97),$L$164&lt;&gt;"Z"),"",'C5'!V97)</f>
        <v/>
      </c>
      <c r="L164" s="321" t="str">
        <f>IF(ISBLANK('C5'!W97),"",'C5'!W97)</f>
        <v/>
      </c>
      <c r="M164" s="168" t="str">
        <f t="shared" si="3"/>
        <v>OK</v>
      </c>
      <c r="N164" s="169"/>
    </row>
    <row r="165" spans="1:14" hidden="1">
      <c r="A165" s="333" t="s">
        <v>2584</v>
      </c>
      <c r="B165" s="319" t="s">
        <v>1065</v>
      </c>
      <c r="C165" s="320" t="s">
        <v>376</v>
      </c>
      <c r="D165" s="322" t="s">
        <v>1066</v>
      </c>
      <c r="E165" s="320" t="s">
        <v>759</v>
      </c>
      <c r="F165" s="320" t="s">
        <v>376</v>
      </c>
      <c r="G165" s="322" t="s">
        <v>1067</v>
      </c>
      <c r="H165" s="321" t="str">
        <f>IF(AND(ISBLANK('C5'!Y98),$I$165&lt;&gt;"Z"),"",'C5'!Y98)</f>
        <v/>
      </c>
      <c r="I165" s="321" t="str">
        <f>IF(ISBLANK('C5'!Z98),"",'C5'!Z98)</f>
        <v/>
      </c>
      <c r="J165" s="170" t="s">
        <v>759</v>
      </c>
      <c r="K165" s="321" t="str">
        <f>IF(AND(ISBLANK('C5'!V98),$L$165&lt;&gt;"Z"),"",'C5'!V98)</f>
        <v/>
      </c>
      <c r="L165" s="321" t="str">
        <f>IF(ISBLANK('C5'!W98),"",'C5'!W98)</f>
        <v/>
      </c>
      <c r="M165" s="168" t="str">
        <f t="shared" si="3"/>
        <v>OK</v>
      </c>
      <c r="N165" s="169"/>
    </row>
    <row r="166" spans="1:14" hidden="1">
      <c r="A166" s="333" t="s">
        <v>2584</v>
      </c>
      <c r="B166" s="319" t="s">
        <v>1068</v>
      </c>
      <c r="C166" s="320" t="s">
        <v>376</v>
      </c>
      <c r="D166" s="322" t="s">
        <v>1069</v>
      </c>
      <c r="E166" s="320" t="s">
        <v>759</v>
      </c>
      <c r="F166" s="320" t="s">
        <v>376</v>
      </c>
      <c r="G166" s="322" t="s">
        <v>1070</v>
      </c>
      <c r="H166" s="321" t="str">
        <f>IF(AND(ISBLANK('C5'!Y99),$I$166&lt;&gt;"Z"),"",'C5'!Y99)</f>
        <v/>
      </c>
      <c r="I166" s="321" t="str">
        <f>IF(ISBLANK('C5'!Z99),"",'C5'!Z99)</f>
        <v/>
      </c>
      <c r="J166" s="170" t="s">
        <v>759</v>
      </c>
      <c r="K166" s="321" t="str">
        <f>IF(AND(ISBLANK('C5'!V99),$L$166&lt;&gt;"Z"),"",'C5'!V99)</f>
        <v/>
      </c>
      <c r="L166" s="321" t="str">
        <f>IF(ISBLANK('C5'!W99),"",'C5'!W99)</f>
        <v/>
      </c>
      <c r="M166" s="168" t="str">
        <f t="shared" si="3"/>
        <v>OK</v>
      </c>
      <c r="N166" s="169"/>
    </row>
    <row r="167" spans="1:14" hidden="1">
      <c r="A167" s="333" t="s">
        <v>2584</v>
      </c>
      <c r="B167" s="319" t="s">
        <v>1071</v>
      </c>
      <c r="C167" s="320" t="s">
        <v>376</v>
      </c>
      <c r="D167" s="322" t="s">
        <v>1072</v>
      </c>
      <c r="E167" s="320" t="s">
        <v>759</v>
      </c>
      <c r="F167" s="320" t="s">
        <v>376</v>
      </c>
      <c r="G167" s="322" t="s">
        <v>1073</v>
      </c>
      <c r="H167" s="321" t="str">
        <f>IF(AND(ISBLANK('C5'!Y100),$I$167&lt;&gt;"Z"),"",'C5'!Y100)</f>
        <v/>
      </c>
      <c r="I167" s="321" t="str">
        <f>IF(ISBLANK('C5'!Z100),"",'C5'!Z100)</f>
        <v/>
      </c>
      <c r="J167" s="170" t="s">
        <v>759</v>
      </c>
      <c r="K167" s="321" t="str">
        <f>IF(AND(ISBLANK('C5'!V100),$L$167&lt;&gt;"Z"),"",'C5'!V100)</f>
        <v/>
      </c>
      <c r="L167" s="321" t="str">
        <f>IF(ISBLANK('C5'!W100),"",'C5'!W100)</f>
        <v/>
      </c>
      <c r="M167" s="168" t="str">
        <f t="shared" si="3"/>
        <v>OK</v>
      </c>
      <c r="N167" s="169"/>
    </row>
    <row r="168" spans="1:14" hidden="1">
      <c r="A168" s="333" t="s">
        <v>2584</v>
      </c>
      <c r="B168" s="319" t="s">
        <v>1074</v>
      </c>
      <c r="C168" s="320" t="s">
        <v>376</v>
      </c>
      <c r="D168" s="322" t="s">
        <v>1075</v>
      </c>
      <c r="E168" s="320" t="s">
        <v>759</v>
      </c>
      <c r="F168" s="320" t="s">
        <v>376</v>
      </c>
      <c r="G168" s="322" t="s">
        <v>1076</v>
      </c>
      <c r="H168" s="321" t="str">
        <f>IF(AND(ISBLANK('C5'!Y101),$I$168&lt;&gt;"Z"),"",'C5'!Y101)</f>
        <v/>
      </c>
      <c r="I168" s="321" t="str">
        <f>IF(ISBLANK('C5'!Z101),"",'C5'!Z101)</f>
        <v/>
      </c>
      <c r="J168" s="170" t="s">
        <v>759</v>
      </c>
      <c r="K168" s="321" t="str">
        <f>IF(AND(ISBLANK('C5'!V101),$L$168&lt;&gt;"Z"),"",'C5'!V101)</f>
        <v/>
      </c>
      <c r="L168" s="321" t="str">
        <f>IF(ISBLANK('C5'!W101),"",'C5'!W101)</f>
        <v/>
      </c>
      <c r="M168" s="168" t="str">
        <f t="shared" si="3"/>
        <v>OK</v>
      </c>
      <c r="N168" s="169"/>
    </row>
    <row r="169" spans="1:14" hidden="1">
      <c r="A169" s="333" t="s">
        <v>2584</v>
      </c>
      <c r="B169" s="319" t="s">
        <v>1077</v>
      </c>
      <c r="C169" s="320" t="s">
        <v>376</v>
      </c>
      <c r="D169" s="322" t="s">
        <v>1078</v>
      </c>
      <c r="E169" s="320" t="s">
        <v>759</v>
      </c>
      <c r="F169" s="320" t="s">
        <v>376</v>
      </c>
      <c r="G169" s="322" t="s">
        <v>772</v>
      </c>
      <c r="H169" s="321" t="str">
        <f>IF(AND(ISBLANK('C5'!Y102),$I$169&lt;&gt;"Z"),"",'C5'!Y102)</f>
        <v/>
      </c>
      <c r="I169" s="321" t="str">
        <f>IF(ISBLANK('C5'!Z102),"",'C5'!Z102)</f>
        <v/>
      </c>
      <c r="J169" s="170" t="s">
        <v>759</v>
      </c>
      <c r="K169" s="321" t="str">
        <f>IF(AND(ISBLANK('C5'!V102),$L$169&lt;&gt;"Z"),"",'C5'!V102)</f>
        <v/>
      </c>
      <c r="L169" s="321" t="str">
        <f>IF(ISBLANK('C5'!W102),"",'C5'!W102)</f>
        <v/>
      </c>
      <c r="M169" s="168" t="str">
        <f t="shared" si="3"/>
        <v>OK</v>
      </c>
      <c r="N169" s="169"/>
    </row>
    <row r="170" spans="1:14">
      <c r="A170" s="333" t="s">
        <v>2585</v>
      </c>
      <c r="B170" s="319" t="s">
        <v>2775</v>
      </c>
      <c r="C170" s="320" t="s">
        <v>683</v>
      </c>
      <c r="D170" s="322" t="s">
        <v>1079</v>
      </c>
      <c r="E170" s="320" t="s">
        <v>759</v>
      </c>
      <c r="F170" s="320" t="s">
        <v>342</v>
      </c>
      <c r="G170" s="322" t="s">
        <v>2623</v>
      </c>
      <c r="H170" s="321" t="str">
        <f>IF(AND(ISBLANK('C6'!V238),$I$170&lt;&gt;"Z"),"",'C6'!V238)</f>
        <v/>
      </c>
      <c r="I170" s="321" t="str">
        <f>IF(ISBLANK('C6'!W238),"",'C6'!W238)</f>
        <v/>
      </c>
      <c r="J170" s="170" t="s">
        <v>759</v>
      </c>
      <c r="K170" s="321" t="str">
        <f>IF(AND(ISBLANK('C2'!AQ20),$L$170&lt;&gt;"Z"),"",'C2'!AQ20)</f>
        <v/>
      </c>
      <c r="L170" s="321" t="str">
        <f>IF(ISBLANK('C2'!AR20),"",'C2'!AR20)</f>
        <v/>
      </c>
      <c r="M170" s="168" t="str">
        <f t="shared" si="3"/>
        <v>OK</v>
      </c>
      <c r="N170" s="169"/>
    </row>
    <row r="171" spans="1:14">
      <c r="A171" s="333" t="s">
        <v>2585</v>
      </c>
      <c r="B171" s="319" t="s">
        <v>2776</v>
      </c>
      <c r="C171" s="320" t="s">
        <v>683</v>
      </c>
      <c r="D171" s="322" t="s">
        <v>1080</v>
      </c>
      <c r="E171" s="320" t="s">
        <v>759</v>
      </c>
      <c r="F171" s="320" t="s">
        <v>342</v>
      </c>
      <c r="G171" s="322" t="s">
        <v>2626</v>
      </c>
      <c r="H171" s="321" t="str">
        <f>IF(AND(ISBLANK('C6'!V464),$I$171&lt;&gt;"Z"),"",'C6'!V464)</f>
        <v/>
      </c>
      <c r="I171" s="321" t="str">
        <f>IF(ISBLANK('C6'!W464),"",'C6'!W464)</f>
        <v/>
      </c>
      <c r="J171" s="170" t="s">
        <v>759</v>
      </c>
      <c r="K171" s="321" t="str">
        <f>IF(AND(ISBLANK('C2'!AQ21),$L$171&lt;&gt;"Z"),"",'C2'!AQ21)</f>
        <v/>
      </c>
      <c r="L171" s="321" t="str">
        <f>IF(ISBLANK('C2'!AR21),"",'C2'!AR21)</f>
        <v/>
      </c>
      <c r="M171" s="168" t="str">
        <f t="shared" si="3"/>
        <v>OK</v>
      </c>
      <c r="N171" s="169"/>
    </row>
    <row r="172" spans="1:14">
      <c r="A172" s="333" t="s">
        <v>2585</v>
      </c>
      <c r="B172" s="319" t="s">
        <v>2777</v>
      </c>
      <c r="C172" s="320" t="s">
        <v>683</v>
      </c>
      <c r="D172" s="322" t="s">
        <v>1081</v>
      </c>
      <c r="E172" s="320" t="s">
        <v>759</v>
      </c>
      <c r="F172" s="320" t="s">
        <v>342</v>
      </c>
      <c r="G172" s="322" t="s">
        <v>2629</v>
      </c>
      <c r="H172" s="321" t="str">
        <f>IF(AND(ISBLANK('C6'!V690),$I$172&lt;&gt;"Z"),"",'C6'!V690)</f>
        <v/>
      </c>
      <c r="I172" s="321" t="str">
        <f>IF(ISBLANK('C6'!W690),"",'C6'!W690)</f>
        <v/>
      </c>
      <c r="J172" s="170" t="s">
        <v>759</v>
      </c>
      <c r="K172" s="321" t="str">
        <f>IF(AND(ISBLANK('C2'!AQ22),$L$172&lt;&gt;"Z"),"",'C2'!AQ22)</f>
        <v/>
      </c>
      <c r="L172" s="321" t="str">
        <f>IF(ISBLANK('C2'!AR22),"",'C2'!AR22)</f>
        <v/>
      </c>
      <c r="M172" s="168" t="str">
        <f t="shared" ref="M172:M235" si="4">IF(OR(AND(I172="M",AND(L172&lt;&gt;"M",L172&lt;&gt;"X")),AND(I172="X",AND(L172&lt;&gt;"M",L172&lt;&gt;"X",L172&lt;&gt;"W",NOT(AND(AND(ISNUMBER(K172),K172&gt;0),L172="")))),AND(H172=0,ISNUMBER(H172),I172="",L172="Z"),AND(K172="",L172="",AND(OR(ISNUMBER(H172),I172="Z"),OR(AND(H172=0,I172=""),H172=0,H172=""))),AND(OR(L172="",L172="Z"),OR(AND(I172="",H172&lt;&gt;""),I172="W"),OR(NOT(ISNUMBER(K172)),AND(ISNUMBER(H172),K172&lt;H172))),AND(OR(I172="",I172="W"),OR(L172="",L172="W"),AND(ISNUMBER(H172),K172&lt;H172))),"Check","OK")</f>
        <v>OK</v>
      </c>
      <c r="N172" s="169"/>
    </row>
    <row r="173" spans="1:14" hidden="1">
      <c r="A173" s="333" t="s">
        <v>2586</v>
      </c>
      <c r="B173" s="319" t="s">
        <v>1082</v>
      </c>
      <c r="C173" s="320" t="s">
        <v>601</v>
      </c>
      <c r="D173" s="322" t="s">
        <v>761</v>
      </c>
      <c r="E173" s="320" t="s">
        <v>759</v>
      </c>
      <c r="F173" s="320" t="s">
        <v>600</v>
      </c>
      <c r="G173" s="322" t="s">
        <v>761</v>
      </c>
      <c r="H173" s="321" t="str">
        <f>IF(AND(ISBLANK('C7'!V14),$I$173&lt;&gt;"Z"),"",'C7'!V14)</f>
        <v/>
      </c>
      <c r="I173" s="321" t="str">
        <f>IF(ISBLANK('C7'!W14),"",'C7'!W14)</f>
        <v/>
      </c>
      <c r="J173" s="170" t="s">
        <v>759</v>
      </c>
      <c r="K173" s="321" t="str">
        <f>IF(AND(ISBLANK('C3'!V14),$L$173&lt;&gt;"Z"),"",'C3'!V14)</f>
        <v/>
      </c>
      <c r="L173" s="321" t="str">
        <f>IF(ISBLANK('C3'!W14),"",'C3'!W14)</f>
        <v/>
      </c>
      <c r="M173" s="168" t="str">
        <f t="shared" si="4"/>
        <v>OK</v>
      </c>
      <c r="N173" s="169"/>
    </row>
    <row r="174" spans="1:14" hidden="1">
      <c r="A174" s="333" t="s">
        <v>2586</v>
      </c>
      <c r="B174" s="319" t="s">
        <v>1083</v>
      </c>
      <c r="C174" s="320" t="s">
        <v>601</v>
      </c>
      <c r="D174" s="322" t="s">
        <v>838</v>
      </c>
      <c r="E174" s="320" t="s">
        <v>759</v>
      </c>
      <c r="F174" s="320" t="s">
        <v>600</v>
      </c>
      <c r="G174" s="322" t="s">
        <v>838</v>
      </c>
      <c r="H174" s="321" t="str">
        <f>IF(AND(ISBLANK('C7'!V15),$I$174&lt;&gt;"Z"),"",'C7'!V15)</f>
        <v/>
      </c>
      <c r="I174" s="321" t="str">
        <f>IF(ISBLANK('C7'!W15),"",'C7'!W15)</f>
        <v/>
      </c>
      <c r="J174" s="170" t="s">
        <v>759</v>
      </c>
      <c r="K174" s="321" t="str">
        <f>IF(AND(ISBLANK('C3'!V15),$L$174&lt;&gt;"Z"),"",'C3'!V15)</f>
        <v/>
      </c>
      <c r="L174" s="321" t="str">
        <f>IF(ISBLANK('C3'!W15),"",'C3'!W15)</f>
        <v/>
      </c>
      <c r="M174" s="168" t="str">
        <f t="shared" si="4"/>
        <v>OK</v>
      </c>
      <c r="N174" s="169"/>
    </row>
    <row r="175" spans="1:14" hidden="1">
      <c r="A175" s="333" t="s">
        <v>2586</v>
      </c>
      <c r="B175" s="319" t="s">
        <v>1084</v>
      </c>
      <c r="C175" s="320" t="s">
        <v>601</v>
      </c>
      <c r="D175" s="322" t="s">
        <v>840</v>
      </c>
      <c r="E175" s="320" t="s">
        <v>759</v>
      </c>
      <c r="F175" s="320" t="s">
        <v>600</v>
      </c>
      <c r="G175" s="322" t="s">
        <v>840</v>
      </c>
      <c r="H175" s="321" t="str">
        <f>IF(AND(ISBLANK('C7'!V16),$I$175&lt;&gt;"Z"),"",'C7'!V16)</f>
        <v/>
      </c>
      <c r="I175" s="321" t="str">
        <f>IF(ISBLANK('C7'!W16),"",'C7'!W16)</f>
        <v/>
      </c>
      <c r="J175" s="170" t="s">
        <v>759</v>
      </c>
      <c r="K175" s="321" t="str">
        <f>IF(AND(ISBLANK('C3'!V16),$L$175&lt;&gt;"Z"),"",'C3'!V16)</f>
        <v/>
      </c>
      <c r="L175" s="321" t="str">
        <f>IF(ISBLANK('C3'!W16),"",'C3'!W16)</f>
        <v/>
      </c>
      <c r="M175" s="168" t="str">
        <f t="shared" si="4"/>
        <v>OK</v>
      </c>
      <c r="N175" s="169"/>
    </row>
    <row r="176" spans="1:14" hidden="1">
      <c r="A176" s="333" t="s">
        <v>2586</v>
      </c>
      <c r="B176" s="319" t="s">
        <v>1085</v>
      </c>
      <c r="C176" s="320" t="s">
        <v>601</v>
      </c>
      <c r="D176" s="322" t="s">
        <v>858</v>
      </c>
      <c r="E176" s="320" t="s">
        <v>759</v>
      </c>
      <c r="F176" s="320" t="s">
        <v>600</v>
      </c>
      <c r="G176" s="322" t="s">
        <v>858</v>
      </c>
      <c r="H176" s="321" t="str">
        <f>IF(AND(ISBLANK('C7'!V17),$I$176&lt;&gt;"Z"),"",'C7'!V17)</f>
        <v/>
      </c>
      <c r="I176" s="321" t="str">
        <f>IF(ISBLANK('C7'!W17),"",'C7'!W17)</f>
        <v/>
      </c>
      <c r="J176" s="170" t="s">
        <v>759</v>
      </c>
      <c r="K176" s="321" t="str">
        <f>IF(AND(ISBLANK('C3'!V17),$L$176&lt;&gt;"Z"),"",'C3'!V17)</f>
        <v/>
      </c>
      <c r="L176" s="321" t="str">
        <f>IF(ISBLANK('C3'!W17),"",'C3'!W17)</f>
        <v/>
      </c>
      <c r="M176" s="168" t="str">
        <f t="shared" si="4"/>
        <v>OK</v>
      </c>
      <c r="N176" s="169"/>
    </row>
    <row r="177" spans="1:14" hidden="1">
      <c r="A177" s="333" t="s">
        <v>2586</v>
      </c>
      <c r="B177" s="319" t="s">
        <v>1086</v>
      </c>
      <c r="C177" s="320" t="s">
        <v>601</v>
      </c>
      <c r="D177" s="322" t="s">
        <v>860</v>
      </c>
      <c r="E177" s="320" t="s">
        <v>759</v>
      </c>
      <c r="F177" s="320" t="s">
        <v>600</v>
      </c>
      <c r="G177" s="322" t="s">
        <v>860</v>
      </c>
      <c r="H177" s="321" t="str">
        <f>IF(AND(ISBLANK('C7'!V18),$I$177&lt;&gt;"Z"),"",'C7'!V18)</f>
        <v/>
      </c>
      <c r="I177" s="321" t="str">
        <f>IF(ISBLANK('C7'!W18),"",'C7'!W18)</f>
        <v/>
      </c>
      <c r="J177" s="170" t="s">
        <v>759</v>
      </c>
      <c r="K177" s="321" t="str">
        <f>IF(AND(ISBLANK('C3'!V18),$L$177&lt;&gt;"Z"),"",'C3'!V18)</f>
        <v/>
      </c>
      <c r="L177" s="321" t="str">
        <f>IF(ISBLANK('C3'!W18),"",'C3'!W18)</f>
        <v/>
      </c>
      <c r="M177" s="168" t="str">
        <f t="shared" si="4"/>
        <v>OK</v>
      </c>
      <c r="N177" s="169"/>
    </row>
    <row r="178" spans="1:14" hidden="1">
      <c r="A178" s="333" t="s">
        <v>2586</v>
      </c>
      <c r="B178" s="319" t="s">
        <v>1087</v>
      </c>
      <c r="C178" s="320" t="s">
        <v>601</v>
      </c>
      <c r="D178" s="322" t="s">
        <v>862</v>
      </c>
      <c r="E178" s="320" t="s">
        <v>759</v>
      </c>
      <c r="F178" s="320" t="s">
        <v>600</v>
      </c>
      <c r="G178" s="322" t="s">
        <v>862</v>
      </c>
      <c r="H178" s="321" t="str">
        <f>IF(AND(ISBLANK('C7'!V19),$I$178&lt;&gt;"Z"),"",'C7'!V19)</f>
        <v/>
      </c>
      <c r="I178" s="321" t="str">
        <f>IF(ISBLANK('C7'!W19),"",'C7'!W19)</f>
        <v/>
      </c>
      <c r="J178" s="170" t="s">
        <v>759</v>
      </c>
      <c r="K178" s="321" t="str">
        <f>IF(AND(ISBLANK('C3'!V19),$L$178&lt;&gt;"Z"),"",'C3'!V19)</f>
        <v/>
      </c>
      <c r="L178" s="321" t="str">
        <f>IF(ISBLANK('C3'!W19),"",'C3'!W19)</f>
        <v/>
      </c>
      <c r="M178" s="168" t="str">
        <f t="shared" si="4"/>
        <v>OK</v>
      </c>
      <c r="N178" s="169"/>
    </row>
    <row r="179" spans="1:14" hidden="1">
      <c r="A179" s="333" t="s">
        <v>2586</v>
      </c>
      <c r="B179" s="319" t="s">
        <v>1088</v>
      </c>
      <c r="C179" s="320" t="s">
        <v>601</v>
      </c>
      <c r="D179" s="322" t="s">
        <v>790</v>
      </c>
      <c r="E179" s="320" t="s">
        <v>759</v>
      </c>
      <c r="F179" s="320" t="s">
        <v>600</v>
      </c>
      <c r="G179" s="322" t="s">
        <v>790</v>
      </c>
      <c r="H179" s="321" t="str">
        <f>IF(AND(ISBLANK('C7'!V20),$I$179&lt;&gt;"Z"),"",'C7'!V20)</f>
        <v/>
      </c>
      <c r="I179" s="321" t="str">
        <f>IF(ISBLANK('C7'!W20),"",'C7'!W20)</f>
        <v/>
      </c>
      <c r="J179" s="170" t="s">
        <v>759</v>
      </c>
      <c r="K179" s="321" t="str">
        <f>IF(AND(ISBLANK('C3'!V20),$L$179&lt;&gt;"Z"),"",'C3'!V20)</f>
        <v/>
      </c>
      <c r="L179" s="321" t="str">
        <f>IF(ISBLANK('C3'!W20),"",'C3'!W20)</f>
        <v/>
      </c>
      <c r="M179" s="168" t="str">
        <f t="shared" si="4"/>
        <v>OK</v>
      </c>
      <c r="N179" s="169"/>
    </row>
    <row r="180" spans="1:14" hidden="1">
      <c r="A180" s="333" t="s">
        <v>2586</v>
      </c>
      <c r="B180" s="319" t="s">
        <v>1089</v>
      </c>
      <c r="C180" s="320" t="s">
        <v>601</v>
      </c>
      <c r="D180" s="322" t="s">
        <v>779</v>
      </c>
      <c r="E180" s="320" t="s">
        <v>759</v>
      </c>
      <c r="F180" s="320" t="s">
        <v>600</v>
      </c>
      <c r="G180" s="322" t="s">
        <v>779</v>
      </c>
      <c r="H180" s="321" t="str">
        <f>IF(AND(ISBLANK('C7'!V21),$I$180&lt;&gt;"Z"),"",'C7'!V21)</f>
        <v/>
      </c>
      <c r="I180" s="321" t="str">
        <f>IF(ISBLANK('C7'!W21),"",'C7'!W21)</f>
        <v/>
      </c>
      <c r="J180" s="170" t="s">
        <v>759</v>
      </c>
      <c r="K180" s="321" t="str">
        <f>IF(AND(ISBLANK('C3'!V21),$L$180&lt;&gt;"Z"),"",'C3'!V21)</f>
        <v/>
      </c>
      <c r="L180" s="321" t="str">
        <f>IF(ISBLANK('C3'!W21),"",'C3'!W21)</f>
        <v/>
      </c>
      <c r="M180" s="168" t="str">
        <f t="shared" si="4"/>
        <v>OK</v>
      </c>
      <c r="N180" s="169"/>
    </row>
    <row r="181" spans="1:14" hidden="1">
      <c r="A181" s="333" t="s">
        <v>2586</v>
      </c>
      <c r="B181" s="319" t="s">
        <v>1090</v>
      </c>
      <c r="C181" s="320" t="s">
        <v>601</v>
      </c>
      <c r="D181" s="322" t="s">
        <v>768</v>
      </c>
      <c r="E181" s="320" t="s">
        <v>759</v>
      </c>
      <c r="F181" s="320" t="s">
        <v>600</v>
      </c>
      <c r="G181" s="322" t="s">
        <v>768</v>
      </c>
      <c r="H181" s="321" t="str">
        <f>IF(AND(ISBLANK('C7'!V22),$I$181&lt;&gt;"Z"),"",'C7'!V22)</f>
        <v/>
      </c>
      <c r="I181" s="321" t="str">
        <f>IF(ISBLANK('C7'!W22),"",'C7'!W22)</f>
        <v/>
      </c>
      <c r="J181" s="170" t="s">
        <v>759</v>
      </c>
      <c r="K181" s="321" t="str">
        <f>IF(AND(ISBLANK('C3'!V22),$L$181&lt;&gt;"Z"),"",'C3'!V22)</f>
        <v/>
      </c>
      <c r="L181" s="321" t="str">
        <f>IF(ISBLANK('C3'!W22),"",'C3'!W22)</f>
        <v/>
      </c>
      <c r="M181" s="168" t="str">
        <f t="shared" si="4"/>
        <v>OK</v>
      </c>
      <c r="N181" s="169"/>
    </row>
    <row r="182" spans="1:14" hidden="1">
      <c r="A182" s="333" t="s">
        <v>2586</v>
      </c>
      <c r="B182" s="319" t="s">
        <v>1091</v>
      </c>
      <c r="C182" s="320" t="s">
        <v>601</v>
      </c>
      <c r="D182" s="322" t="s">
        <v>828</v>
      </c>
      <c r="E182" s="320" t="s">
        <v>759</v>
      </c>
      <c r="F182" s="320" t="s">
        <v>600</v>
      </c>
      <c r="G182" s="322" t="s">
        <v>828</v>
      </c>
      <c r="H182" s="321" t="str">
        <f>IF(AND(ISBLANK('C7'!V23),$I$182&lt;&gt;"Z"),"",'C7'!V23)</f>
        <v/>
      </c>
      <c r="I182" s="321" t="str">
        <f>IF(ISBLANK('C7'!W23),"",'C7'!W23)</f>
        <v/>
      </c>
      <c r="J182" s="170" t="s">
        <v>759</v>
      </c>
      <c r="K182" s="321" t="str">
        <f>IF(AND(ISBLANK('C3'!V23),$L$182&lt;&gt;"Z"),"",'C3'!V23)</f>
        <v/>
      </c>
      <c r="L182" s="321" t="str">
        <f>IF(ISBLANK('C3'!W23),"",'C3'!W23)</f>
        <v/>
      </c>
      <c r="M182" s="168" t="str">
        <f t="shared" si="4"/>
        <v>OK</v>
      </c>
      <c r="N182" s="169"/>
    </row>
    <row r="183" spans="1:14" hidden="1">
      <c r="A183" s="333" t="s">
        <v>2586</v>
      </c>
      <c r="B183" s="319" t="s">
        <v>1092</v>
      </c>
      <c r="C183" s="320" t="s">
        <v>601</v>
      </c>
      <c r="D183" s="322" t="s">
        <v>868</v>
      </c>
      <c r="E183" s="320" t="s">
        <v>759</v>
      </c>
      <c r="F183" s="320" t="s">
        <v>600</v>
      </c>
      <c r="G183" s="322" t="s">
        <v>868</v>
      </c>
      <c r="H183" s="321" t="str">
        <f>IF(AND(ISBLANK('C7'!V24),$I$183&lt;&gt;"Z"),"",'C7'!V24)</f>
        <v/>
      </c>
      <c r="I183" s="321" t="str">
        <f>IF(ISBLANK('C7'!W24),"",'C7'!W24)</f>
        <v/>
      </c>
      <c r="J183" s="170" t="s">
        <v>759</v>
      </c>
      <c r="K183" s="321" t="str">
        <f>IF(AND(ISBLANK('C3'!V24),$L$183&lt;&gt;"Z"),"",'C3'!V24)</f>
        <v/>
      </c>
      <c r="L183" s="321" t="str">
        <f>IF(ISBLANK('C3'!W24),"",'C3'!W24)</f>
        <v/>
      </c>
      <c r="M183" s="168" t="str">
        <f t="shared" si="4"/>
        <v>OK</v>
      </c>
      <c r="N183" s="169"/>
    </row>
    <row r="184" spans="1:14" hidden="1">
      <c r="A184" s="333" t="s">
        <v>2586</v>
      </c>
      <c r="B184" s="319" t="s">
        <v>1093</v>
      </c>
      <c r="C184" s="320" t="s">
        <v>601</v>
      </c>
      <c r="D184" s="322" t="s">
        <v>791</v>
      </c>
      <c r="E184" s="320" t="s">
        <v>759</v>
      </c>
      <c r="F184" s="320" t="s">
        <v>600</v>
      </c>
      <c r="G184" s="322" t="s">
        <v>791</v>
      </c>
      <c r="H184" s="321" t="str">
        <f>IF(AND(ISBLANK('C7'!V25),$I$184&lt;&gt;"Z"),"",'C7'!V25)</f>
        <v/>
      </c>
      <c r="I184" s="321" t="str">
        <f>IF(ISBLANK('C7'!W25),"",'C7'!W25)</f>
        <v/>
      </c>
      <c r="J184" s="170" t="s">
        <v>759</v>
      </c>
      <c r="K184" s="321" t="str">
        <f>IF(AND(ISBLANK('C3'!V25),$L$184&lt;&gt;"Z"),"",'C3'!V25)</f>
        <v/>
      </c>
      <c r="L184" s="321" t="str">
        <f>IF(ISBLANK('C3'!W25),"",'C3'!W25)</f>
        <v/>
      </c>
      <c r="M184" s="168" t="str">
        <f t="shared" si="4"/>
        <v>OK</v>
      </c>
      <c r="N184" s="169"/>
    </row>
    <row r="185" spans="1:14" hidden="1">
      <c r="A185" s="333" t="s">
        <v>2586</v>
      </c>
      <c r="B185" s="319" t="s">
        <v>1094</v>
      </c>
      <c r="C185" s="320" t="s">
        <v>601</v>
      </c>
      <c r="D185" s="322" t="s">
        <v>871</v>
      </c>
      <c r="E185" s="320" t="s">
        <v>759</v>
      </c>
      <c r="F185" s="320" t="s">
        <v>600</v>
      </c>
      <c r="G185" s="322" t="s">
        <v>871</v>
      </c>
      <c r="H185" s="321" t="str">
        <f>IF(AND(ISBLANK('C7'!V26),$I$185&lt;&gt;"Z"),"",'C7'!V26)</f>
        <v/>
      </c>
      <c r="I185" s="321" t="str">
        <f>IF(ISBLANK('C7'!W26),"",'C7'!W26)</f>
        <v/>
      </c>
      <c r="J185" s="170" t="s">
        <v>759</v>
      </c>
      <c r="K185" s="321" t="str">
        <f>IF(AND(ISBLANK('C3'!V26),$L$185&lt;&gt;"Z"),"",'C3'!V26)</f>
        <v/>
      </c>
      <c r="L185" s="321" t="str">
        <f>IF(ISBLANK('C3'!W26),"",'C3'!W26)</f>
        <v/>
      </c>
      <c r="M185" s="168" t="str">
        <f t="shared" si="4"/>
        <v>OK</v>
      </c>
      <c r="N185" s="169"/>
    </row>
    <row r="186" spans="1:14" hidden="1">
      <c r="A186" s="333" t="s">
        <v>2586</v>
      </c>
      <c r="B186" s="319" t="s">
        <v>1095</v>
      </c>
      <c r="C186" s="320" t="s">
        <v>601</v>
      </c>
      <c r="D186" s="322" t="s">
        <v>873</v>
      </c>
      <c r="E186" s="320" t="s">
        <v>759</v>
      </c>
      <c r="F186" s="320" t="s">
        <v>600</v>
      </c>
      <c r="G186" s="322" t="s">
        <v>873</v>
      </c>
      <c r="H186" s="321" t="str">
        <f>IF(AND(ISBLANK('C7'!V27),$I$186&lt;&gt;"Z"),"",'C7'!V27)</f>
        <v/>
      </c>
      <c r="I186" s="321" t="str">
        <f>IF(ISBLANK('C7'!W27),"",'C7'!W27)</f>
        <v/>
      </c>
      <c r="J186" s="170" t="s">
        <v>759</v>
      </c>
      <c r="K186" s="321" t="str">
        <f>IF(AND(ISBLANK('C3'!V27),$L$186&lt;&gt;"Z"),"",'C3'!V27)</f>
        <v/>
      </c>
      <c r="L186" s="321" t="str">
        <f>IF(ISBLANK('C3'!W27),"",'C3'!W27)</f>
        <v/>
      </c>
      <c r="M186" s="168" t="str">
        <f t="shared" si="4"/>
        <v>OK</v>
      </c>
      <c r="N186" s="169"/>
    </row>
    <row r="187" spans="1:14" hidden="1">
      <c r="A187" s="333" t="s">
        <v>2586</v>
      </c>
      <c r="B187" s="319" t="s">
        <v>1096</v>
      </c>
      <c r="C187" s="320" t="s">
        <v>601</v>
      </c>
      <c r="D187" s="322" t="s">
        <v>875</v>
      </c>
      <c r="E187" s="320" t="s">
        <v>759</v>
      </c>
      <c r="F187" s="320" t="s">
        <v>600</v>
      </c>
      <c r="G187" s="322" t="s">
        <v>875</v>
      </c>
      <c r="H187" s="321" t="str">
        <f>IF(AND(ISBLANK('C7'!V28),$I$187&lt;&gt;"Z"),"",'C7'!V28)</f>
        <v/>
      </c>
      <c r="I187" s="321" t="str">
        <f>IF(ISBLANK('C7'!W28),"",'C7'!W28)</f>
        <v/>
      </c>
      <c r="J187" s="170" t="s">
        <v>759</v>
      </c>
      <c r="K187" s="321" t="str">
        <f>IF(AND(ISBLANK('C3'!V28),$L$187&lt;&gt;"Z"),"",'C3'!V28)</f>
        <v/>
      </c>
      <c r="L187" s="321" t="str">
        <f>IF(ISBLANK('C3'!W28),"",'C3'!W28)</f>
        <v/>
      </c>
      <c r="M187" s="168" t="str">
        <f t="shared" si="4"/>
        <v>OK</v>
      </c>
      <c r="N187" s="169"/>
    </row>
    <row r="188" spans="1:14" hidden="1">
      <c r="A188" s="333" t="s">
        <v>2586</v>
      </c>
      <c r="B188" s="319" t="s">
        <v>1097</v>
      </c>
      <c r="C188" s="320" t="s">
        <v>601</v>
      </c>
      <c r="D188" s="322" t="s">
        <v>877</v>
      </c>
      <c r="E188" s="320" t="s">
        <v>759</v>
      </c>
      <c r="F188" s="320" t="s">
        <v>600</v>
      </c>
      <c r="G188" s="322" t="s">
        <v>877</v>
      </c>
      <c r="H188" s="321" t="str">
        <f>IF(AND(ISBLANK('C7'!V29),$I$188&lt;&gt;"Z"),"",'C7'!V29)</f>
        <v/>
      </c>
      <c r="I188" s="321" t="str">
        <f>IF(ISBLANK('C7'!W29),"",'C7'!W29)</f>
        <v/>
      </c>
      <c r="J188" s="170" t="s">
        <v>759</v>
      </c>
      <c r="K188" s="321" t="str">
        <f>IF(AND(ISBLANK('C3'!V29),$L$188&lt;&gt;"Z"),"",'C3'!V29)</f>
        <v/>
      </c>
      <c r="L188" s="321" t="str">
        <f>IF(ISBLANK('C3'!W29),"",'C3'!W29)</f>
        <v/>
      </c>
      <c r="M188" s="168" t="str">
        <f t="shared" si="4"/>
        <v>OK</v>
      </c>
      <c r="N188" s="169"/>
    </row>
    <row r="189" spans="1:14" hidden="1">
      <c r="A189" s="333" t="s">
        <v>2586</v>
      </c>
      <c r="B189" s="319" t="s">
        <v>1098</v>
      </c>
      <c r="C189" s="320" t="s">
        <v>601</v>
      </c>
      <c r="D189" s="322" t="s">
        <v>879</v>
      </c>
      <c r="E189" s="320" t="s">
        <v>759</v>
      </c>
      <c r="F189" s="320" t="s">
        <v>600</v>
      </c>
      <c r="G189" s="322" t="s">
        <v>879</v>
      </c>
      <c r="H189" s="321" t="str">
        <f>IF(AND(ISBLANK('C7'!V30),$I$189&lt;&gt;"Z"),"",'C7'!V30)</f>
        <v/>
      </c>
      <c r="I189" s="321" t="str">
        <f>IF(ISBLANK('C7'!W30),"",'C7'!W30)</f>
        <v/>
      </c>
      <c r="J189" s="170" t="s">
        <v>759</v>
      </c>
      <c r="K189" s="321" t="str">
        <f>IF(AND(ISBLANK('C3'!V30),$L$189&lt;&gt;"Z"),"",'C3'!V30)</f>
        <v/>
      </c>
      <c r="L189" s="321" t="str">
        <f>IF(ISBLANK('C3'!W30),"",'C3'!W30)</f>
        <v/>
      </c>
      <c r="M189" s="168" t="str">
        <f t="shared" si="4"/>
        <v>OK</v>
      </c>
      <c r="N189" s="169"/>
    </row>
    <row r="190" spans="1:14" hidden="1">
      <c r="A190" s="333" t="s">
        <v>2586</v>
      </c>
      <c r="B190" s="319" t="s">
        <v>1099</v>
      </c>
      <c r="C190" s="320" t="s">
        <v>601</v>
      </c>
      <c r="D190" s="322" t="s">
        <v>881</v>
      </c>
      <c r="E190" s="320" t="s">
        <v>759</v>
      </c>
      <c r="F190" s="320" t="s">
        <v>600</v>
      </c>
      <c r="G190" s="322" t="s">
        <v>881</v>
      </c>
      <c r="H190" s="321" t="str">
        <f>IF(AND(ISBLANK('C7'!V31),$I$190&lt;&gt;"Z"),"",'C7'!V31)</f>
        <v/>
      </c>
      <c r="I190" s="321" t="str">
        <f>IF(ISBLANK('C7'!W31),"",'C7'!W31)</f>
        <v/>
      </c>
      <c r="J190" s="170" t="s">
        <v>759</v>
      </c>
      <c r="K190" s="321" t="str">
        <f>IF(AND(ISBLANK('C3'!V31),$L$190&lt;&gt;"Z"),"",'C3'!V31)</f>
        <v/>
      </c>
      <c r="L190" s="321" t="str">
        <f>IF(ISBLANK('C3'!W31),"",'C3'!W31)</f>
        <v/>
      </c>
      <c r="M190" s="168" t="str">
        <f t="shared" si="4"/>
        <v>OK</v>
      </c>
      <c r="N190" s="169"/>
    </row>
    <row r="191" spans="1:14" hidden="1">
      <c r="A191" s="333" t="s">
        <v>2586</v>
      </c>
      <c r="B191" s="319" t="s">
        <v>1100</v>
      </c>
      <c r="C191" s="320" t="s">
        <v>601</v>
      </c>
      <c r="D191" s="322" t="s">
        <v>883</v>
      </c>
      <c r="E191" s="320" t="s">
        <v>759</v>
      </c>
      <c r="F191" s="320" t="s">
        <v>600</v>
      </c>
      <c r="G191" s="322" t="s">
        <v>883</v>
      </c>
      <c r="H191" s="321" t="str">
        <f>IF(AND(ISBLANK('C7'!V32),$I$191&lt;&gt;"Z"),"",'C7'!V32)</f>
        <v/>
      </c>
      <c r="I191" s="321" t="str">
        <f>IF(ISBLANK('C7'!W32),"",'C7'!W32)</f>
        <v/>
      </c>
      <c r="J191" s="170" t="s">
        <v>759</v>
      </c>
      <c r="K191" s="321" t="str">
        <f>IF(AND(ISBLANK('C3'!V32),$L$191&lt;&gt;"Z"),"",'C3'!V32)</f>
        <v/>
      </c>
      <c r="L191" s="321" t="str">
        <f>IF(ISBLANK('C3'!W32),"",'C3'!W32)</f>
        <v/>
      </c>
      <c r="M191" s="168" t="str">
        <f t="shared" si="4"/>
        <v>OK</v>
      </c>
      <c r="N191" s="169"/>
    </row>
    <row r="192" spans="1:14" hidden="1">
      <c r="A192" s="333" t="s">
        <v>2586</v>
      </c>
      <c r="B192" s="319" t="s">
        <v>1101</v>
      </c>
      <c r="C192" s="320" t="s">
        <v>601</v>
      </c>
      <c r="D192" s="322" t="s">
        <v>885</v>
      </c>
      <c r="E192" s="320" t="s">
        <v>759</v>
      </c>
      <c r="F192" s="320" t="s">
        <v>600</v>
      </c>
      <c r="G192" s="322" t="s">
        <v>885</v>
      </c>
      <c r="H192" s="321" t="str">
        <f>IF(AND(ISBLANK('C7'!V33),$I$192&lt;&gt;"Z"),"",'C7'!V33)</f>
        <v/>
      </c>
      <c r="I192" s="321" t="str">
        <f>IF(ISBLANK('C7'!W33),"",'C7'!W33)</f>
        <v/>
      </c>
      <c r="J192" s="170" t="s">
        <v>759</v>
      </c>
      <c r="K192" s="321" t="str">
        <f>IF(AND(ISBLANK('C3'!V33),$L$192&lt;&gt;"Z"),"",'C3'!V33)</f>
        <v/>
      </c>
      <c r="L192" s="321" t="str">
        <f>IF(ISBLANK('C3'!W33),"",'C3'!W33)</f>
        <v/>
      </c>
      <c r="M192" s="168" t="str">
        <f t="shared" si="4"/>
        <v>OK</v>
      </c>
      <c r="N192" s="169"/>
    </row>
    <row r="193" spans="1:14" hidden="1">
      <c r="A193" s="333" t="s">
        <v>2586</v>
      </c>
      <c r="B193" s="319" t="s">
        <v>1102</v>
      </c>
      <c r="C193" s="320" t="s">
        <v>601</v>
      </c>
      <c r="D193" s="322" t="s">
        <v>887</v>
      </c>
      <c r="E193" s="320" t="s">
        <v>759</v>
      </c>
      <c r="F193" s="320" t="s">
        <v>600</v>
      </c>
      <c r="G193" s="322" t="s">
        <v>887</v>
      </c>
      <c r="H193" s="321" t="str">
        <f>IF(AND(ISBLANK('C7'!V34),$I$193&lt;&gt;"Z"),"",'C7'!V34)</f>
        <v/>
      </c>
      <c r="I193" s="321" t="str">
        <f>IF(ISBLANK('C7'!W34),"",'C7'!W34)</f>
        <v/>
      </c>
      <c r="J193" s="170" t="s">
        <v>759</v>
      </c>
      <c r="K193" s="321" t="str">
        <f>IF(AND(ISBLANK('C3'!V34),$L$193&lt;&gt;"Z"),"",'C3'!V34)</f>
        <v/>
      </c>
      <c r="L193" s="321" t="str">
        <f>IF(ISBLANK('C3'!W34),"",'C3'!W34)</f>
        <v/>
      </c>
      <c r="M193" s="168" t="str">
        <f t="shared" si="4"/>
        <v>OK</v>
      </c>
      <c r="N193" s="169"/>
    </row>
    <row r="194" spans="1:14" hidden="1">
      <c r="A194" s="333" t="s">
        <v>2586</v>
      </c>
      <c r="B194" s="319" t="s">
        <v>1103</v>
      </c>
      <c r="C194" s="320" t="s">
        <v>601</v>
      </c>
      <c r="D194" s="322" t="s">
        <v>890</v>
      </c>
      <c r="E194" s="320" t="s">
        <v>759</v>
      </c>
      <c r="F194" s="320" t="s">
        <v>600</v>
      </c>
      <c r="G194" s="322" t="s">
        <v>890</v>
      </c>
      <c r="H194" s="321" t="str">
        <f>IF(AND(ISBLANK('C7'!V35),$I$194&lt;&gt;"Z"),"",'C7'!V35)</f>
        <v/>
      </c>
      <c r="I194" s="321" t="str">
        <f>IF(ISBLANK('C7'!W35),"",'C7'!W35)</f>
        <v/>
      </c>
      <c r="J194" s="170" t="s">
        <v>759</v>
      </c>
      <c r="K194" s="321" t="str">
        <f>IF(AND(ISBLANK('C3'!V35),$L$194&lt;&gt;"Z"),"",'C3'!V35)</f>
        <v/>
      </c>
      <c r="L194" s="321" t="str">
        <f>IF(ISBLANK('C3'!W35),"",'C3'!W35)</f>
        <v/>
      </c>
      <c r="M194" s="168" t="str">
        <f t="shared" si="4"/>
        <v>OK</v>
      </c>
      <c r="N194" s="169"/>
    </row>
    <row r="195" spans="1:14" hidden="1">
      <c r="A195" s="333" t="s">
        <v>2586</v>
      </c>
      <c r="B195" s="319" t="s">
        <v>1104</v>
      </c>
      <c r="C195" s="320" t="s">
        <v>601</v>
      </c>
      <c r="D195" s="322" t="s">
        <v>893</v>
      </c>
      <c r="E195" s="320" t="s">
        <v>759</v>
      </c>
      <c r="F195" s="320" t="s">
        <v>600</v>
      </c>
      <c r="G195" s="322" t="s">
        <v>893</v>
      </c>
      <c r="H195" s="321" t="str">
        <f>IF(AND(ISBLANK('C7'!V36),$I$195&lt;&gt;"Z"),"",'C7'!V36)</f>
        <v/>
      </c>
      <c r="I195" s="321" t="str">
        <f>IF(ISBLANK('C7'!W36),"",'C7'!W36)</f>
        <v/>
      </c>
      <c r="J195" s="170" t="s">
        <v>759</v>
      </c>
      <c r="K195" s="321" t="str">
        <f>IF(AND(ISBLANK('C3'!V36),$L$195&lt;&gt;"Z"),"",'C3'!V36)</f>
        <v/>
      </c>
      <c r="L195" s="321" t="str">
        <f>IF(ISBLANK('C3'!W36),"",'C3'!W36)</f>
        <v/>
      </c>
      <c r="M195" s="168" t="str">
        <f t="shared" si="4"/>
        <v>OK</v>
      </c>
      <c r="N195" s="169"/>
    </row>
    <row r="196" spans="1:14" hidden="1">
      <c r="A196" s="333" t="s">
        <v>2586</v>
      </c>
      <c r="B196" s="319" t="s">
        <v>1105</v>
      </c>
      <c r="C196" s="320" t="s">
        <v>601</v>
      </c>
      <c r="D196" s="322" t="s">
        <v>780</v>
      </c>
      <c r="E196" s="320" t="s">
        <v>759</v>
      </c>
      <c r="F196" s="320" t="s">
        <v>600</v>
      </c>
      <c r="G196" s="322" t="s">
        <v>780</v>
      </c>
      <c r="H196" s="321" t="str">
        <f>IF(AND(ISBLANK('C7'!V37),$I$196&lt;&gt;"Z"),"",'C7'!V37)</f>
        <v/>
      </c>
      <c r="I196" s="321" t="str">
        <f>IF(ISBLANK('C7'!W37),"",'C7'!W37)</f>
        <v/>
      </c>
      <c r="J196" s="170" t="s">
        <v>759</v>
      </c>
      <c r="K196" s="321" t="str">
        <f>IF(AND(ISBLANK('C3'!V37),$L$196&lt;&gt;"Z"),"",'C3'!V37)</f>
        <v/>
      </c>
      <c r="L196" s="321" t="str">
        <f>IF(ISBLANK('C3'!W37),"",'C3'!W37)</f>
        <v/>
      </c>
      <c r="M196" s="168" t="str">
        <f t="shared" si="4"/>
        <v>OK</v>
      </c>
      <c r="N196" s="169"/>
    </row>
    <row r="197" spans="1:14" hidden="1">
      <c r="A197" s="333" t="s">
        <v>2586</v>
      </c>
      <c r="B197" s="319" t="s">
        <v>1106</v>
      </c>
      <c r="C197" s="320" t="s">
        <v>601</v>
      </c>
      <c r="D197" s="322" t="s">
        <v>897</v>
      </c>
      <c r="E197" s="320" t="s">
        <v>759</v>
      </c>
      <c r="F197" s="320" t="s">
        <v>600</v>
      </c>
      <c r="G197" s="322" t="s">
        <v>897</v>
      </c>
      <c r="H197" s="321" t="str">
        <f>IF(AND(ISBLANK('C7'!V38),$I$197&lt;&gt;"Z"),"",'C7'!V38)</f>
        <v/>
      </c>
      <c r="I197" s="321" t="str">
        <f>IF(ISBLANK('C7'!W38),"",'C7'!W38)</f>
        <v/>
      </c>
      <c r="J197" s="170" t="s">
        <v>759</v>
      </c>
      <c r="K197" s="321" t="str">
        <f>IF(AND(ISBLANK('C3'!V38),$L$197&lt;&gt;"Z"),"",'C3'!V38)</f>
        <v/>
      </c>
      <c r="L197" s="321" t="str">
        <f>IF(ISBLANK('C3'!W38),"",'C3'!W38)</f>
        <v/>
      </c>
      <c r="M197" s="168" t="str">
        <f t="shared" si="4"/>
        <v>OK</v>
      </c>
      <c r="N197" s="169"/>
    </row>
    <row r="198" spans="1:14" hidden="1">
      <c r="A198" s="333" t="s">
        <v>2586</v>
      </c>
      <c r="B198" s="319" t="s">
        <v>1107</v>
      </c>
      <c r="C198" s="320" t="s">
        <v>601</v>
      </c>
      <c r="D198" s="322" t="s">
        <v>900</v>
      </c>
      <c r="E198" s="320" t="s">
        <v>759</v>
      </c>
      <c r="F198" s="320" t="s">
        <v>600</v>
      </c>
      <c r="G198" s="322" t="s">
        <v>900</v>
      </c>
      <c r="H198" s="321" t="str">
        <f>IF(AND(ISBLANK('C7'!V39),$I$198&lt;&gt;"Z"),"",'C7'!V39)</f>
        <v/>
      </c>
      <c r="I198" s="321" t="str">
        <f>IF(ISBLANK('C7'!W39),"",'C7'!W39)</f>
        <v/>
      </c>
      <c r="J198" s="170" t="s">
        <v>759</v>
      </c>
      <c r="K198" s="321" t="str">
        <f>IF(AND(ISBLANK('C3'!V39),$L$198&lt;&gt;"Z"),"",'C3'!V39)</f>
        <v/>
      </c>
      <c r="L198" s="321" t="str">
        <f>IF(ISBLANK('C3'!W39),"",'C3'!W39)</f>
        <v/>
      </c>
      <c r="M198" s="168" t="str">
        <f t="shared" si="4"/>
        <v>OK</v>
      </c>
      <c r="N198" s="169"/>
    </row>
    <row r="199" spans="1:14" hidden="1">
      <c r="A199" s="333" t="s">
        <v>2586</v>
      </c>
      <c r="B199" s="319" t="s">
        <v>1108</v>
      </c>
      <c r="C199" s="320" t="s">
        <v>601</v>
      </c>
      <c r="D199" s="322" t="s">
        <v>903</v>
      </c>
      <c r="E199" s="320" t="s">
        <v>759</v>
      </c>
      <c r="F199" s="320" t="s">
        <v>600</v>
      </c>
      <c r="G199" s="322" t="s">
        <v>903</v>
      </c>
      <c r="H199" s="321" t="str">
        <f>IF(AND(ISBLANK('C7'!V40),$I$199&lt;&gt;"Z"),"",'C7'!V40)</f>
        <v/>
      </c>
      <c r="I199" s="321" t="str">
        <f>IF(ISBLANK('C7'!W40),"",'C7'!W40)</f>
        <v/>
      </c>
      <c r="J199" s="170" t="s">
        <v>759</v>
      </c>
      <c r="K199" s="321" t="str">
        <f>IF(AND(ISBLANK('C3'!V40),$L$199&lt;&gt;"Z"),"",'C3'!V40)</f>
        <v/>
      </c>
      <c r="L199" s="321" t="str">
        <f>IF(ISBLANK('C3'!W40),"",'C3'!W40)</f>
        <v/>
      </c>
      <c r="M199" s="168" t="str">
        <f t="shared" si="4"/>
        <v>OK</v>
      </c>
      <c r="N199" s="169"/>
    </row>
    <row r="200" spans="1:14" hidden="1">
      <c r="A200" s="333" t="s">
        <v>2586</v>
      </c>
      <c r="B200" s="319" t="s">
        <v>1109</v>
      </c>
      <c r="C200" s="320" t="s">
        <v>601</v>
      </c>
      <c r="D200" s="322" t="s">
        <v>906</v>
      </c>
      <c r="E200" s="320" t="s">
        <v>759</v>
      </c>
      <c r="F200" s="320" t="s">
        <v>600</v>
      </c>
      <c r="G200" s="322" t="s">
        <v>906</v>
      </c>
      <c r="H200" s="321" t="str">
        <f>IF(AND(ISBLANK('C7'!V41),$I$200&lt;&gt;"Z"),"",'C7'!V41)</f>
        <v/>
      </c>
      <c r="I200" s="321" t="str">
        <f>IF(ISBLANK('C7'!W41),"",'C7'!W41)</f>
        <v/>
      </c>
      <c r="J200" s="170" t="s">
        <v>759</v>
      </c>
      <c r="K200" s="321" t="str">
        <f>IF(AND(ISBLANK('C3'!V41),$L$200&lt;&gt;"Z"),"",'C3'!V41)</f>
        <v/>
      </c>
      <c r="L200" s="321" t="str">
        <f>IF(ISBLANK('C3'!W41),"",'C3'!W41)</f>
        <v/>
      </c>
      <c r="M200" s="168" t="str">
        <f t="shared" si="4"/>
        <v>OK</v>
      </c>
      <c r="N200" s="169"/>
    </row>
    <row r="201" spans="1:14" hidden="1">
      <c r="A201" s="333" t="s">
        <v>2586</v>
      </c>
      <c r="B201" s="319" t="s">
        <v>1110</v>
      </c>
      <c r="C201" s="320" t="s">
        <v>601</v>
      </c>
      <c r="D201" s="322" t="s">
        <v>794</v>
      </c>
      <c r="E201" s="320" t="s">
        <v>759</v>
      </c>
      <c r="F201" s="320" t="s">
        <v>600</v>
      </c>
      <c r="G201" s="322" t="s">
        <v>794</v>
      </c>
      <c r="H201" s="321" t="str">
        <f>IF(AND(ISBLANK('C7'!V42),$I$201&lt;&gt;"Z"),"",'C7'!V42)</f>
        <v/>
      </c>
      <c r="I201" s="321" t="str">
        <f>IF(ISBLANK('C7'!W42),"",'C7'!W42)</f>
        <v/>
      </c>
      <c r="J201" s="170" t="s">
        <v>759</v>
      </c>
      <c r="K201" s="321" t="str">
        <f>IF(AND(ISBLANK('C3'!V42),$L$201&lt;&gt;"Z"),"",'C3'!V42)</f>
        <v/>
      </c>
      <c r="L201" s="321" t="str">
        <f>IF(ISBLANK('C3'!W42),"",'C3'!W42)</f>
        <v/>
      </c>
      <c r="M201" s="168" t="str">
        <f t="shared" si="4"/>
        <v>OK</v>
      </c>
      <c r="N201" s="169"/>
    </row>
    <row r="202" spans="1:14" hidden="1">
      <c r="A202" s="333" t="s">
        <v>2586</v>
      </c>
      <c r="B202" s="319" t="s">
        <v>1111</v>
      </c>
      <c r="C202" s="320" t="s">
        <v>601</v>
      </c>
      <c r="D202" s="322" t="s">
        <v>1112</v>
      </c>
      <c r="E202" s="320" t="s">
        <v>759</v>
      </c>
      <c r="F202" s="320" t="s">
        <v>600</v>
      </c>
      <c r="G202" s="322" t="s">
        <v>1112</v>
      </c>
      <c r="H202" s="321" t="str">
        <f>IF(AND(ISBLANK('C7'!V43),$I$202&lt;&gt;"Z"),"",'C7'!V43)</f>
        <v/>
      </c>
      <c r="I202" s="321" t="str">
        <f>IF(ISBLANK('C7'!W43),"",'C7'!W43)</f>
        <v/>
      </c>
      <c r="J202" s="170" t="s">
        <v>759</v>
      </c>
      <c r="K202" s="321" t="str">
        <f>IF(AND(ISBLANK('C3'!V43),$L$202&lt;&gt;"Z"),"",'C3'!V43)</f>
        <v/>
      </c>
      <c r="L202" s="321" t="str">
        <f>IF(ISBLANK('C3'!W43),"",'C3'!W43)</f>
        <v/>
      </c>
      <c r="M202" s="168" t="str">
        <f t="shared" si="4"/>
        <v>OK</v>
      </c>
      <c r="N202" s="169"/>
    </row>
    <row r="203" spans="1:14" hidden="1">
      <c r="A203" s="333" t="s">
        <v>2586</v>
      </c>
      <c r="B203" s="319" t="s">
        <v>1113</v>
      </c>
      <c r="C203" s="320" t="s">
        <v>601</v>
      </c>
      <c r="D203" s="322" t="s">
        <v>911</v>
      </c>
      <c r="E203" s="320" t="s">
        <v>759</v>
      </c>
      <c r="F203" s="320" t="s">
        <v>600</v>
      </c>
      <c r="G203" s="322" t="s">
        <v>911</v>
      </c>
      <c r="H203" s="321" t="str">
        <f>IF(AND(ISBLANK('C7'!V44),$I$203&lt;&gt;"Z"),"",'C7'!V44)</f>
        <v/>
      </c>
      <c r="I203" s="321" t="str">
        <f>IF(ISBLANK('C7'!W44),"",'C7'!W44)</f>
        <v/>
      </c>
      <c r="J203" s="170" t="s">
        <v>759</v>
      </c>
      <c r="K203" s="321" t="str">
        <f>IF(AND(ISBLANK('C3'!V44),$L$203&lt;&gt;"Z"),"",'C3'!V44)</f>
        <v/>
      </c>
      <c r="L203" s="321" t="str">
        <f>IF(ISBLANK('C3'!W44),"",'C3'!W44)</f>
        <v/>
      </c>
      <c r="M203" s="168" t="str">
        <f t="shared" si="4"/>
        <v>OK</v>
      </c>
      <c r="N203" s="169"/>
    </row>
    <row r="204" spans="1:14" hidden="1">
      <c r="A204" s="333" t="s">
        <v>2586</v>
      </c>
      <c r="B204" s="319" t="s">
        <v>1114</v>
      </c>
      <c r="C204" s="320" t="s">
        <v>601</v>
      </c>
      <c r="D204" s="322" t="s">
        <v>914</v>
      </c>
      <c r="E204" s="320" t="s">
        <v>759</v>
      </c>
      <c r="F204" s="320" t="s">
        <v>600</v>
      </c>
      <c r="G204" s="322" t="s">
        <v>914</v>
      </c>
      <c r="H204" s="321" t="str">
        <f>IF(AND(ISBLANK('C7'!V45),$I$204&lt;&gt;"Z"),"",'C7'!V45)</f>
        <v/>
      </c>
      <c r="I204" s="321" t="str">
        <f>IF(ISBLANK('C7'!W45),"",'C7'!W45)</f>
        <v/>
      </c>
      <c r="J204" s="170" t="s">
        <v>759</v>
      </c>
      <c r="K204" s="321" t="str">
        <f>IF(AND(ISBLANK('C3'!V45),$L$204&lt;&gt;"Z"),"",'C3'!V45)</f>
        <v/>
      </c>
      <c r="L204" s="321" t="str">
        <f>IF(ISBLANK('C3'!W45),"",'C3'!W45)</f>
        <v/>
      </c>
      <c r="M204" s="168" t="str">
        <f t="shared" si="4"/>
        <v>OK</v>
      </c>
      <c r="N204" s="169"/>
    </row>
    <row r="205" spans="1:14" hidden="1">
      <c r="A205" s="333" t="s">
        <v>2586</v>
      </c>
      <c r="B205" s="319" t="s">
        <v>1115</v>
      </c>
      <c r="C205" s="320" t="s">
        <v>601</v>
      </c>
      <c r="D205" s="322" t="s">
        <v>917</v>
      </c>
      <c r="E205" s="320" t="s">
        <v>759</v>
      </c>
      <c r="F205" s="320" t="s">
        <v>600</v>
      </c>
      <c r="G205" s="322" t="s">
        <v>917</v>
      </c>
      <c r="H205" s="321" t="str">
        <f>IF(AND(ISBLANK('C7'!V46),$I$205&lt;&gt;"Z"),"",'C7'!V46)</f>
        <v/>
      </c>
      <c r="I205" s="321" t="str">
        <f>IF(ISBLANK('C7'!W46),"",'C7'!W46)</f>
        <v/>
      </c>
      <c r="J205" s="170" t="s">
        <v>759</v>
      </c>
      <c r="K205" s="321" t="str">
        <f>IF(AND(ISBLANK('C3'!V46),$L$205&lt;&gt;"Z"),"",'C3'!V46)</f>
        <v/>
      </c>
      <c r="L205" s="321" t="str">
        <f>IF(ISBLANK('C3'!W46),"",'C3'!W46)</f>
        <v/>
      </c>
      <c r="M205" s="168" t="str">
        <f t="shared" si="4"/>
        <v>OK</v>
      </c>
      <c r="N205" s="169"/>
    </row>
    <row r="206" spans="1:14" hidden="1">
      <c r="A206" s="333" t="s">
        <v>2586</v>
      </c>
      <c r="B206" s="319" t="s">
        <v>1116</v>
      </c>
      <c r="C206" s="320" t="s">
        <v>601</v>
      </c>
      <c r="D206" s="322" t="s">
        <v>920</v>
      </c>
      <c r="E206" s="320" t="s">
        <v>759</v>
      </c>
      <c r="F206" s="320" t="s">
        <v>600</v>
      </c>
      <c r="G206" s="322" t="s">
        <v>920</v>
      </c>
      <c r="H206" s="321" t="str">
        <f>IF(AND(ISBLANK('C7'!V47),$I$206&lt;&gt;"Z"),"",'C7'!V47)</f>
        <v/>
      </c>
      <c r="I206" s="321" t="str">
        <f>IF(ISBLANK('C7'!W47),"",'C7'!W47)</f>
        <v/>
      </c>
      <c r="J206" s="170" t="s">
        <v>759</v>
      </c>
      <c r="K206" s="321" t="str">
        <f>IF(AND(ISBLANK('C3'!V47),$L$206&lt;&gt;"Z"),"",'C3'!V47)</f>
        <v/>
      </c>
      <c r="L206" s="321" t="str">
        <f>IF(ISBLANK('C3'!W47),"",'C3'!W47)</f>
        <v/>
      </c>
      <c r="M206" s="168" t="str">
        <f t="shared" si="4"/>
        <v>OK</v>
      </c>
      <c r="N206" s="169"/>
    </row>
    <row r="207" spans="1:14" hidden="1">
      <c r="A207" s="333" t="s">
        <v>2586</v>
      </c>
      <c r="B207" s="319" t="s">
        <v>1117</v>
      </c>
      <c r="C207" s="320" t="s">
        <v>601</v>
      </c>
      <c r="D207" s="322" t="s">
        <v>923</v>
      </c>
      <c r="E207" s="320" t="s">
        <v>759</v>
      </c>
      <c r="F207" s="320" t="s">
        <v>600</v>
      </c>
      <c r="G207" s="322" t="s">
        <v>923</v>
      </c>
      <c r="H207" s="321" t="str">
        <f>IF(AND(ISBLANK('C7'!V48),$I$207&lt;&gt;"Z"),"",'C7'!V48)</f>
        <v/>
      </c>
      <c r="I207" s="321" t="str">
        <f>IF(ISBLANK('C7'!W48),"",'C7'!W48)</f>
        <v/>
      </c>
      <c r="J207" s="170" t="s">
        <v>759</v>
      </c>
      <c r="K207" s="321" t="str">
        <f>IF(AND(ISBLANK('C3'!V48),$L$207&lt;&gt;"Z"),"",'C3'!V48)</f>
        <v/>
      </c>
      <c r="L207" s="321" t="str">
        <f>IF(ISBLANK('C3'!W48),"",'C3'!W48)</f>
        <v/>
      </c>
      <c r="M207" s="168" t="str">
        <f t="shared" si="4"/>
        <v>OK</v>
      </c>
      <c r="N207" s="169"/>
    </row>
    <row r="208" spans="1:14" hidden="1">
      <c r="A208" s="333" t="s">
        <v>2586</v>
      </c>
      <c r="B208" s="319" t="s">
        <v>1118</v>
      </c>
      <c r="C208" s="320" t="s">
        <v>601</v>
      </c>
      <c r="D208" s="322" t="s">
        <v>769</v>
      </c>
      <c r="E208" s="320" t="s">
        <v>759</v>
      </c>
      <c r="F208" s="320" t="s">
        <v>600</v>
      </c>
      <c r="G208" s="322" t="s">
        <v>769</v>
      </c>
      <c r="H208" s="321" t="str">
        <f>IF(AND(ISBLANK('C7'!V49),$I$208&lt;&gt;"Z"),"",'C7'!V49)</f>
        <v/>
      </c>
      <c r="I208" s="321" t="str">
        <f>IF(ISBLANK('C7'!W49),"",'C7'!W49)</f>
        <v/>
      </c>
      <c r="J208" s="170" t="s">
        <v>759</v>
      </c>
      <c r="K208" s="321" t="str">
        <f>IF(AND(ISBLANK('C3'!V49),$L$208&lt;&gt;"Z"),"",'C3'!V49)</f>
        <v/>
      </c>
      <c r="L208" s="321" t="str">
        <f>IF(ISBLANK('C3'!W49),"",'C3'!W49)</f>
        <v/>
      </c>
      <c r="M208" s="168" t="str">
        <f t="shared" si="4"/>
        <v>OK</v>
      </c>
      <c r="N208" s="169"/>
    </row>
    <row r="209" spans="1:14" hidden="1">
      <c r="A209" s="333" t="s">
        <v>2586</v>
      </c>
      <c r="B209" s="319" t="s">
        <v>1119</v>
      </c>
      <c r="C209" s="320" t="s">
        <v>601</v>
      </c>
      <c r="D209" s="322" t="s">
        <v>800</v>
      </c>
      <c r="E209" s="320" t="s">
        <v>759</v>
      </c>
      <c r="F209" s="320" t="s">
        <v>600</v>
      </c>
      <c r="G209" s="322" t="s">
        <v>800</v>
      </c>
      <c r="H209" s="321" t="str">
        <f>IF(AND(ISBLANK('C7'!Y14),$I$209&lt;&gt;"Z"),"",'C7'!Y14)</f>
        <v/>
      </c>
      <c r="I209" s="321" t="str">
        <f>IF(ISBLANK('C7'!Z14),"",'C7'!Z14)</f>
        <v/>
      </c>
      <c r="J209" s="170" t="s">
        <v>759</v>
      </c>
      <c r="K209" s="321" t="str">
        <f>IF(AND(ISBLANK('C3'!Y14),$L$209&lt;&gt;"Z"),"",'C3'!Y14)</f>
        <v/>
      </c>
      <c r="L209" s="321" t="str">
        <f>IF(ISBLANK('C3'!Z14),"",'C3'!Z14)</f>
        <v/>
      </c>
      <c r="M209" s="168" t="str">
        <f t="shared" si="4"/>
        <v>OK</v>
      </c>
      <c r="N209" s="169"/>
    </row>
    <row r="210" spans="1:14" hidden="1">
      <c r="A210" s="333" t="s">
        <v>2586</v>
      </c>
      <c r="B210" s="319" t="s">
        <v>1120</v>
      </c>
      <c r="C210" s="320" t="s">
        <v>601</v>
      </c>
      <c r="D210" s="322" t="s">
        <v>640</v>
      </c>
      <c r="E210" s="320" t="s">
        <v>759</v>
      </c>
      <c r="F210" s="320" t="s">
        <v>600</v>
      </c>
      <c r="G210" s="322" t="s">
        <v>640</v>
      </c>
      <c r="H210" s="321" t="str">
        <f>IF(AND(ISBLANK('C7'!Y15),$I$210&lt;&gt;"Z"),"",'C7'!Y15)</f>
        <v/>
      </c>
      <c r="I210" s="321" t="str">
        <f>IF(ISBLANK('C7'!Z15),"",'C7'!Z15)</f>
        <v/>
      </c>
      <c r="J210" s="170" t="s">
        <v>759</v>
      </c>
      <c r="K210" s="321" t="str">
        <f>IF(AND(ISBLANK('C3'!Y15),$L$210&lt;&gt;"Z"),"",'C3'!Y15)</f>
        <v/>
      </c>
      <c r="L210" s="321" t="str">
        <f>IF(ISBLANK('C3'!Z15),"",'C3'!Z15)</f>
        <v/>
      </c>
      <c r="M210" s="168" t="str">
        <f t="shared" si="4"/>
        <v>OK</v>
      </c>
      <c r="N210" s="169"/>
    </row>
    <row r="211" spans="1:14" hidden="1">
      <c r="A211" s="333" t="s">
        <v>2586</v>
      </c>
      <c r="B211" s="319" t="s">
        <v>1121</v>
      </c>
      <c r="C211" s="320" t="s">
        <v>601</v>
      </c>
      <c r="D211" s="322" t="s">
        <v>347</v>
      </c>
      <c r="E211" s="320" t="s">
        <v>759</v>
      </c>
      <c r="F211" s="320" t="s">
        <v>600</v>
      </c>
      <c r="G211" s="322" t="s">
        <v>347</v>
      </c>
      <c r="H211" s="321" t="str">
        <f>IF(AND(ISBLANK('C7'!Y16),$I$211&lt;&gt;"Z"),"",'C7'!Y16)</f>
        <v/>
      </c>
      <c r="I211" s="321" t="str">
        <f>IF(ISBLANK('C7'!Z16),"",'C7'!Z16)</f>
        <v/>
      </c>
      <c r="J211" s="170" t="s">
        <v>759</v>
      </c>
      <c r="K211" s="321" t="str">
        <f>IF(AND(ISBLANK('C3'!Y16),$L$211&lt;&gt;"Z"),"",'C3'!Y16)</f>
        <v/>
      </c>
      <c r="L211" s="321" t="str">
        <f>IF(ISBLANK('C3'!Z16),"",'C3'!Z16)</f>
        <v/>
      </c>
      <c r="M211" s="168" t="str">
        <f t="shared" si="4"/>
        <v>OK</v>
      </c>
      <c r="N211" s="169"/>
    </row>
    <row r="212" spans="1:14" hidden="1">
      <c r="A212" s="333" t="s">
        <v>2586</v>
      </c>
      <c r="B212" s="319" t="s">
        <v>1122</v>
      </c>
      <c r="C212" s="320" t="s">
        <v>601</v>
      </c>
      <c r="D212" s="322" t="s">
        <v>348</v>
      </c>
      <c r="E212" s="320" t="s">
        <v>759</v>
      </c>
      <c r="F212" s="320" t="s">
        <v>600</v>
      </c>
      <c r="G212" s="322" t="s">
        <v>348</v>
      </c>
      <c r="H212" s="321" t="str">
        <f>IF(AND(ISBLANK('C7'!Y17),$I$212&lt;&gt;"Z"),"",'C7'!Y17)</f>
        <v/>
      </c>
      <c r="I212" s="321" t="str">
        <f>IF(ISBLANK('C7'!Z17),"",'C7'!Z17)</f>
        <v/>
      </c>
      <c r="J212" s="170" t="s">
        <v>759</v>
      </c>
      <c r="K212" s="321" t="str">
        <f>IF(AND(ISBLANK('C3'!Y17),$L$212&lt;&gt;"Z"),"",'C3'!Y17)</f>
        <v/>
      </c>
      <c r="L212" s="321" t="str">
        <f>IF(ISBLANK('C3'!Z17),"",'C3'!Z17)</f>
        <v/>
      </c>
      <c r="M212" s="168" t="str">
        <f t="shared" si="4"/>
        <v>OK</v>
      </c>
      <c r="N212" s="169"/>
    </row>
    <row r="213" spans="1:14" hidden="1">
      <c r="A213" s="333" t="s">
        <v>2586</v>
      </c>
      <c r="B213" s="319" t="s">
        <v>1123</v>
      </c>
      <c r="C213" s="320" t="s">
        <v>601</v>
      </c>
      <c r="D213" s="322" t="s">
        <v>349</v>
      </c>
      <c r="E213" s="320" t="s">
        <v>759</v>
      </c>
      <c r="F213" s="320" t="s">
        <v>600</v>
      </c>
      <c r="G213" s="322" t="s">
        <v>349</v>
      </c>
      <c r="H213" s="321" t="str">
        <f>IF(AND(ISBLANK('C7'!Y18),$I$213&lt;&gt;"Z"),"",'C7'!Y18)</f>
        <v/>
      </c>
      <c r="I213" s="321" t="str">
        <f>IF(ISBLANK('C7'!Z18),"",'C7'!Z18)</f>
        <v/>
      </c>
      <c r="J213" s="170" t="s">
        <v>759</v>
      </c>
      <c r="K213" s="321" t="str">
        <f>IF(AND(ISBLANK('C3'!Y18),$L$213&lt;&gt;"Z"),"",'C3'!Y18)</f>
        <v/>
      </c>
      <c r="L213" s="321" t="str">
        <f>IF(ISBLANK('C3'!Z18),"",'C3'!Z18)</f>
        <v/>
      </c>
      <c r="M213" s="168" t="str">
        <f t="shared" si="4"/>
        <v>OK</v>
      </c>
      <c r="N213" s="169"/>
    </row>
    <row r="214" spans="1:14" hidden="1">
      <c r="A214" s="333" t="s">
        <v>2586</v>
      </c>
      <c r="B214" s="319" t="s">
        <v>1124</v>
      </c>
      <c r="C214" s="320" t="s">
        <v>601</v>
      </c>
      <c r="D214" s="322" t="s">
        <v>350</v>
      </c>
      <c r="E214" s="320" t="s">
        <v>759</v>
      </c>
      <c r="F214" s="320" t="s">
        <v>600</v>
      </c>
      <c r="G214" s="322" t="s">
        <v>350</v>
      </c>
      <c r="H214" s="321" t="str">
        <f>IF(AND(ISBLANK('C7'!Y19),$I$214&lt;&gt;"Z"),"",'C7'!Y19)</f>
        <v/>
      </c>
      <c r="I214" s="321" t="str">
        <f>IF(ISBLANK('C7'!Z19),"",'C7'!Z19)</f>
        <v/>
      </c>
      <c r="J214" s="170" t="s">
        <v>759</v>
      </c>
      <c r="K214" s="321" t="str">
        <f>IF(AND(ISBLANK('C3'!Y19),$L$214&lt;&gt;"Z"),"",'C3'!Y19)</f>
        <v/>
      </c>
      <c r="L214" s="321" t="str">
        <f>IF(ISBLANK('C3'!Z19),"",'C3'!Z19)</f>
        <v/>
      </c>
      <c r="M214" s="168" t="str">
        <f t="shared" si="4"/>
        <v>OK</v>
      </c>
      <c r="N214" s="169"/>
    </row>
    <row r="215" spans="1:14" hidden="1">
      <c r="A215" s="333" t="s">
        <v>2586</v>
      </c>
      <c r="B215" s="319" t="s">
        <v>1125</v>
      </c>
      <c r="C215" s="320" t="s">
        <v>601</v>
      </c>
      <c r="D215" s="322" t="s">
        <v>351</v>
      </c>
      <c r="E215" s="320" t="s">
        <v>759</v>
      </c>
      <c r="F215" s="320" t="s">
        <v>600</v>
      </c>
      <c r="G215" s="322" t="s">
        <v>351</v>
      </c>
      <c r="H215" s="321" t="str">
        <f>IF(AND(ISBLANK('C7'!Y20),$I$215&lt;&gt;"Z"),"",'C7'!Y20)</f>
        <v/>
      </c>
      <c r="I215" s="321" t="str">
        <f>IF(ISBLANK('C7'!Z20),"",'C7'!Z20)</f>
        <v/>
      </c>
      <c r="J215" s="170" t="s">
        <v>759</v>
      </c>
      <c r="K215" s="321" t="str">
        <f>IF(AND(ISBLANK('C3'!Y20),$L$215&lt;&gt;"Z"),"",'C3'!Y20)</f>
        <v/>
      </c>
      <c r="L215" s="321" t="str">
        <f>IF(ISBLANK('C3'!Z20),"",'C3'!Z20)</f>
        <v/>
      </c>
      <c r="M215" s="168" t="str">
        <f t="shared" si="4"/>
        <v>OK</v>
      </c>
      <c r="N215" s="169"/>
    </row>
    <row r="216" spans="1:14" hidden="1">
      <c r="A216" s="333" t="s">
        <v>2586</v>
      </c>
      <c r="B216" s="319" t="s">
        <v>1126</v>
      </c>
      <c r="C216" s="320" t="s">
        <v>601</v>
      </c>
      <c r="D216" s="322" t="s">
        <v>352</v>
      </c>
      <c r="E216" s="320" t="s">
        <v>759</v>
      </c>
      <c r="F216" s="320" t="s">
        <v>600</v>
      </c>
      <c r="G216" s="322" t="s">
        <v>352</v>
      </c>
      <c r="H216" s="321" t="str">
        <f>IF(AND(ISBLANK('C7'!Y21),$I$216&lt;&gt;"Z"),"",'C7'!Y21)</f>
        <v/>
      </c>
      <c r="I216" s="321" t="str">
        <f>IF(ISBLANK('C7'!Z21),"",'C7'!Z21)</f>
        <v/>
      </c>
      <c r="J216" s="170" t="s">
        <v>759</v>
      </c>
      <c r="K216" s="321" t="str">
        <f>IF(AND(ISBLANK('C3'!Y21),$L$216&lt;&gt;"Z"),"",'C3'!Y21)</f>
        <v/>
      </c>
      <c r="L216" s="321" t="str">
        <f>IF(ISBLANK('C3'!Z21),"",'C3'!Z21)</f>
        <v/>
      </c>
      <c r="M216" s="168" t="str">
        <f t="shared" si="4"/>
        <v>OK</v>
      </c>
      <c r="N216" s="169"/>
    </row>
    <row r="217" spans="1:14" hidden="1">
      <c r="A217" s="333" t="s">
        <v>2586</v>
      </c>
      <c r="B217" s="319" t="s">
        <v>1127</v>
      </c>
      <c r="C217" s="320" t="s">
        <v>601</v>
      </c>
      <c r="D217" s="322" t="s">
        <v>353</v>
      </c>
      <c r="E217" s="320" t="s">
        <v>759</v>
      </c>
      <c r="F217" s="320" t="s">
        <v>600</v>
      </c>
      <c r="G217" s="322" t="s">
        <v>353</v>
      </c>
      <c r="H217" s="321" t="str">
        <f>IF(AND(ISBLANK('C7'!Y22),$I$217&lt;&gt;"Z"),"",'C7'!Y22)</f>
        <v/>
      </c>
      <c r="I217" s="321" t="str">
        <f>IF(ISBLANK('C7'!Z22),"",'C7'!Z22)</f>
        <v/>
      </c>
      <c r="J217" s="170" t="s">
        <v>759</v>
      </c>
      <c r="K217" s="321" t="str">
        <f>IF(AND(ISBLANK('C3'!Y22),$L$217&lt;&gt;"Z"),"",'C3'!Y22)</f>
        <v/>
      </c>
      <c r="L217" s="321" t="str">
        <f>IF(ISBLANK('C3'!Z22),"",'C3'!Z22)</f>
        <v/>
      </c>
      <c r="M217" s="168" t="str">
        <f t="shared" si="4"/>
        <v>OK</v>
      </c>
      <c r="N217" s="169"/>
    </row>
    <row r="218" spans="1:14" hidden="1">
      <c r="A218" s="333" t="s">
        <v>2586</v>
      </c>
      <c r="B218" s="319" t="s">
        <v>1128</v>
      </c>
      <c r="C218" s="320" t="s">
        <v>601</v>
      </c>
      <c r="D218" s="322" t="s">
        <v>354</v>
      </c>
      <c r="E218" s="320" t="s">
        <v>759</v>
      </c>
      <c r="F218" s="320" t="s">
        <v>600</v>
      </c>
      <c r="G218" s="322" t="s">
        <v>354</v>
      </c>
      <c r="H218" s="321" t="str">
        <f>IF(AND(ISBLANK('C7'!Y23),$I$218&lt;&gt;"Z"),"",'C7'!Y23)</f>
        <v/>
      </c>
      <c r="I218" s="321" t="str">
        <f>IF(ISBLANK('C7'!Z23),"",'C7'!Z23)</f>
        <v/>
      </c>
      <c r="J218" s="170" t="s">
        <v>759</v>
      </c>
      <c r="K218" s="321" t="str">
        <f>IF(AND(ISBLANK('C3'!Y23),$L$218&lt;&gt;"Z"),"",'C3'!Y23)</f>
        <v/>
      </c>
      <c r="L218" s="321" t="str">
        <f>IF(ISBLANK('C3'!Z23),"",'C3'!Z23)</f>
        <v/>
      </c>
      <c r="M218" s="168" t="str">
        <f t="shared" si="4"/>
        <v>OK</v>
      </c>
      <c r="N218" s="169"/>
    </row>
    <row r="219" spans="1:14" hidden="1">
      <c r="A219" s="333" t="s">
        <v>2586</v>
      </c>
      <c r="B219" s="319" t="s">
        <v>1129</v>
      </c>
      <c r="C219" s="320" t="s">
        <v>601</v>
      </c>
      <c r="D219" s="322" t="s">
        <v>355</v>
      </c>
      <c r="E219" s="320" t="s">
        <v>759</v>
      </c>
      <c r="F219" s="320" t="s">
        <v>600</v>
      </c>
      <c r="G219" s="322" t="s">
        <v>355</v>
      </c>
      <c r="H219" s="321" t="str">
        <f>IF(AND(ISBLANK('C7'!Y24),$I$219&lt;&gt;"Z"),"",'C7'!Y24)</f>
        <v/>
      </c>
      <c r="I219" s="321" t="str">
        <f>IF(ISBLANK('C7'!Z24),"",'C7'!Z24)</f>
        <v/>
      </c>
      <c r="J219" s="170" t="s">
        <v>759</v>
      </c>
      <c r="K219" s="321" t="str">
        <f>IF(AND(ISBLANK('C3'!Y24),$L$219&lt;&gt;"Z"),"",'C3'!Y24)</f>
        <v/>
      </c>
      <c r="L219" s="321" t="str">
        <f>IF(ISBLANK('C3'!Z24),"",'C3'!Z24)</f>
        <v/>
      </c>
      <c r="M219" s="168" t="str">
        <f t="shared" si="4"/>
        <v>OK</v>
      </c>
      <c r="N219" s="169"/>
    </row>
    <row r="220" spans="1:14" hidden="1">
      <c r="A220" s="333" t="s">
        <v>2586</v>
      </c>
      <c r="B220" s="319" t="s">
        <v>1130</v>
      </c>
      <c r="C220" s="320" t="s">
        <v>601</v>
      </c>
      <c r="D220" s="322" t="s">
        <v>356</v>
      </c>
      <c r="E220" s="320" t="s">
        <v>759</v>
      </c>
      <c r="F220" s="320" t="s">
        <v>600</v>
      </c>
      <c r="G220" s="322" t="s">
        <v>356</v>
      </c>
      <c r="H220" s="321" t="str">
        <f>IF(AND(ISBLANK('C7'!Y25),$I$220&lt;&gt;"Z"),"",'C7'!Y25)</f>
        <v/>
      </c>
      <c r="I220" s="321" t="str">
        <f>IF(ISBLANK('C7'!Z25),"",'C7'!Z25)</f>
        <v/>
      </c>
      <c r="J220" s="170" t="s">
        <v>759</v>
      </c>
      <c r="K220" s="321" t="str">
        <f>IF(AND(ISBLANK('C3'!Y25),$L$220&lt;&gt;"Z"),"",'C3'!Y25)</f>
        <v/>
      </c>
      <c r="L220" s="321" t="str">
        <f>IF(ISBLANK('C3'!Z25),"",'C3'!Z25)</f>
        <v/>
      </c>
      <c r="M220" s="168" t="str">
        <f t="shared" si="4"/>
        <v>OK</v>
      </c>
      <c r="N220" s="169"/>
    </row>
    <row r="221" spans="1:14" hidden="1">
      <c r="A221" s="333" t="s">
        <v>2586</v>
      </c>
      <c r="B221" s="319" t="s">
        <v>1131</v>
      </c>
      <c r="C221" s="320" t="s">
        <v>601</v>
      </c>
      <c r="D221" s="322" t="s">
        <v>357</v>
      </c>
      <c r="E221" s="320" t="s">
        <v>759</v>
      </c>
      <c r="F221" s="320" t="s">
        <v>600</v>
      </c>
      <c r="G221" s="322" t="s">
        <v>357</v>
      </c>
      <c r="H221" s="321" t="str">
        <f>IF(AND(ISBLANK('C7'!Y26),$I$221&lt;&gt;"Z"),"",'C7'!Y26)</f>
        <v/>
      </c>
      <c r="I221" s="321" t="str">
        <f>IF(ISBLANK('C7'!Z26),"",'C7'!Z26)</f>
        <v/>
      </c>
      <c r="J221" s="170" t="s">
        <v>759</v>
      </c>
      <c r="K221" s="321" t="str">
        <f>IF(AND(ISBLANK('C3'!Y26),$L$221&lt;&gt;"Z"),"",'C3'!Y26)</f>
        <v/>
      </c>
      <c r="L221" s="321" t="str">
        <f>IF(ISBLANK('C3'!Z26),"",'C3'!Z26)</f>
        <v/>
      </c>
      <c r="M221" s="168" t="str">
        <f t="shared" si="4"/>
        <v>OK</v>
      </c>
      <c r="N221" s="169"/>
    </row>
    <row r="222" spans="1:14" hidden="1">
      <c r="A222" s="333" t="s">
        <v>2586</v>
      </c>
      <c r="B222" s="319" t="s">
        <v>1132</v>
      </c>
      <c r="C222" s="320" t="s">
        <v>601</v>
      </c>
      <c r="D222" s="322" t="s">
        <v>358</v>
      </c>
      <c r="E222" s="320" t="s">
        <v>759</v>
      </c>
      <c r="F222" s="320" t="s">
        <v>600</v>
      </c>
      <c r="G222" s="322" t="s">
        <v>358</v>
      </c>
      <c r="H222" s="321" t="str">
        <f>IF(AND(ISBLANK('C7'!Y27),$I$222&lt;&gt;"Z"),"",'C7'!Y27)</f>
        <v/>
      </c>
      <c r="I222" s="321" t="str">
        <f>IF(ISBLANK('C7'!Z27),"",'C7'!Z27)</f>
        <v/>
      </c>
      <c r="J222" s="170" t="s">
        <v>759</v>
      </c>
      <c r="K222" s="321" t="str">
        <f>IF(AND(ISBLANK('C3'!Y27),$L$222&lt;&gt;"Z"),"",'C3'!Y27)</f>
        <v/>
      </c>
      <c r="L222" s="321" t="str">
        <f>IF(ISBLANK('C3'!Z27),"",'C3'!Z27)</f>
        <v/>
      </c>
      <c r="M222" s="168" t="str">
        <f t="shared" si="4"/>
        <v>OK</v>
      </c>
      <c r="N222" s="169"/>
    </row>
    <row r="223" spans="1:14" hidden="1">
      <c r="A223" s="333" t="s">
        <v>2586</v>
      </c>
      <c r="B223" s="319" t="s">
        <v>1133</v>
      </c>
      <c r="C223" s="320" t="s">
        <v>601</v>
      </c>
      <c r="D223" s="322" t="s">
        <v>359</v>
      </c>
      <c r="E223" s="320" t="s">
        <v>759</v>
      </c>
      <c r="F223" s="320" t="s">
        <v>600</v>
      </c>
      <c r="G223" s="322" t="s">
        <v>359</v>
      </c>
      <c r="H223" s="321" t="str">
        <f>IF(AND(ISBLANK('C7'!Y28),$I$223&lt;&gt;"Z"),"",'C7'!Y28)</f>
        <v/>
      </c>
      <c r="I223" s="321" t="str">
        <f>IF(ISBLANK('C7'!Z28),"",'C7'!Z28)</f>
        <v/>
      </c>
      <c r="J223" s="170" t="s">
        <v>759</v>
      </c>
      <c r="K223" s="321" t="str">
        <f>IF(AND(ISBLANK('C3'!Y28),$L$223&lt;&gt;"Z"),"",'C3'!Y28)</f>
        <v/>
      </c>
      <c r="L223" s="321" t="str">
        <f>IF(ISBLANK('C3'!Z28),"",'C3'!Z28)</f>
        <v/>
      </c>
      <c r="M223" s="168" t="str">
        <f t="shared" si="4"/>
        <v>OK</v>
      </c>
      <c r="N223" s="169"/>
    </row>
    <row r="224" spans="1:14" hidden="1">
      <c r="A224" s="333" t="s">
        <v>2586</v>
      </c>
      <c r="B224" s="319" t="s">
        <v>1134</v>
      </c>
      <c r="C224" s="320" t="s">
        <v>601</v>
      </c>
      <c r="D224" s="322" t="s">
        <v>360</v>
      </c>
      <c r="E224" s="320" t="s">
        <v>759</v>
      </c>
      <c r="F224" s="320" t="s">
        <v>600</v>
      </c>
      <c r="G224" s="322" t="s">
        <v>360</v>
      </c>
      <c r="H224" s="321" t="str">
        <f>IF(AND(ISBLANK('C7'!Y29),$I$224&lt;&gt;"Z"),"",'C7'!Y29)</f>
        <v/>
      </c>
      <c r="I224" s="321" t="str">
        <f>IF(ISBLANK('C7'!Z29),"",'C7'!Z29)</f>
        <v/>
      </c>
      <c r="J224" s="170" t="s">
        <v>759</v>
      </c>
      <c r="K224" s="321" t="str">
        <f>IF(AND(ISBLANK('C3'!Y29),$L$224&lt;&gt;"Z"),"",'C3'!Y29)</f>
        <v/>
      </c>
      <c r="L224" s="321" t="str">
        <f>IF(ISBLANK('C3'!Z29),"",'C3'!Z29)</f>
        <v/>
      </c>
      <c r="M224" s="168" t="str">
        <f t="shared" si="4"/>
        <v>OK</v>
      </c>
      <c r="N224" s="169"/>
    </row>
    <row r="225" spans="1:14" hidden="1">
      <c r="A225" s="333" t="s">
        <v>2586</v>
      </c>
      <c r="B225" s="319" t="s">
        <v>1135</v>
      </c>
      <c r="C225" s="320" t="s">
        <v>601</v>
      </c>
      <c r="D225" s="322" t="s">
        <v>361</v>
      </c>
      <c r="E225" s="320" t="s">
        <v>759</v>
      </c>
      <c r="F225" s="320" t="s">
        <v>600</v>
      </c>
      <c r="G225" s="322" t="s">
        <v>361</v>
      </c>
      <c r="H225" s="321" t="str">
        <f>IF(AND(ISBLANK('C7'!Y30),$I$225&lt;&gt;"Z"),"",'C7'!Y30)</f>
        <v/>
      </c>
      <c r="I225" s="321" t="str">
        <f>IF(ISBLANK('C7'!Z30),"",'C7'!Z30)</f>
        <v/>
      </c>
      <c r="J225" s="170" t="s">
        <v>759</v>
      </c>
      <c r="K225" s="321" t="str">
        <f>IF(AND(ISBLANK('C3'!Y30),$L$225&lt;&gt;"Z"),"",'C3'!Y30)</f>
        <v/>
      </c>
      <c r="L225" s="321" t="str">
        <f>IF(ISBLANK('C3'!Z30),"",'C3'!Z30)</f>
        <v/>
      </c>
      <c r="M225" s="168" t="str">
        <f t="shared" si="4"/>
        <v>OK</v>
      </c>
      <c r="N225" s="169"/>
    </row>
    <row r="226" spans="1:14" hidden="1">
      <c r="A226" s="333" t="s">
        <v>2586</v>
      </c>
      <c r="B226" s="319" t="s">
        <v>1136</v>
      </c>
      <c r="C226" s="320" t="s">
        <v>601</v>
      </c>
      <c r="D226" s="322" t="s">
        <v>362</v>
      </c>
      <c r="E226" s="320" t="s">
        <v>759</v>
      </c>
      <c r="F226" s="320" t="s">
        <v>600</v>
      </c>
      <c r="G226" s="322" t="s">
        <v>362</v>
      </c>
      <c r="H226" s="321" t="str">
        <f>IF(AND(ISBLANK('C7'!Y31),$I$226&lt;&gt;"Z"),"",'C7'!Y31)</f>
        <v/>
      </c>
      <c r="I226" s="321" t="str">
        <f>IF(ISBLANK('C7'!Z31),"",'C7'!Z31)</f>
        <v/>
      </c>
      <c r="J226" s="170" t="s">
        <v>759</v>
      </c>
      <c r="K226" s="321" t="str">
        <f>IF(AND(ISBLANK('C3'!Y31),$L$226&lt;&gt;"Z"),"",'C3'!Y31)</f>
        <v/>
      </c>
      <c r="L226" s="321" t="str">
        <f>IF(ISBLANK('C3'!Z31),"",'C3'!Z31)</f>
        <v/>
      </c>
      <c r="M226" s="168" t="str">
        <f t="shared" si="4"/>
        <v>OK</v>
      </c>
      <c r="N226" s="169"/>
    </row>
    <row r="227" spans="1:14" hidden="1">
      <c r="A227" s="333" t="s">
        <v>2586</v>
      </c>
      <c r="B227" s="319" t="s">
        <v>1137</v>
      </c>
      <c r="C227" s="320" t="s">
        <v>601</v>
      </c>
      <c r="D227" s="322" t="s">
        <v>363</v>
      </c>
      <c r="E227" s="320" t="s">
        <v>759</v>
      </c>
      <c r="F227" s="320" t="s">
        <v>600</v>
      </c>
      <c r="G227" s="322" t="s">
        <v>363</v>
      </c>
      <c r="H227" s="321" t="str">
        <f>IF(AND(ISBLANK('C7'!Y32),$I$227&lt;&gt;"Z"),"",'C7'!Y32)</f>
        <v/>
      </c>
      <c r="I227" s="321" t="str">
        <f>IF(ISBLANK('C7'!Z32),"",'C7'!Z32)</f>
        <v/>
      </c>
      <c r="J227" s="170" t="s">
        <v>759</v>
      </c>
      <c r="K227" s="321" t="str">
        <f>IF(AND(ISBLANK('C3'!Y32),$L$227&lt;&gt;"Z"),"",'C3'!Y32)</f>
        <v/>
      </c>
      <c r="L227" s="321" t="str">
        <f>IF(ISBLANK('C3'!Z32),"",'C3'!Z32)</f>
        <v/>
      </c>
      <c r="M227" s="168" t="str">
        <f t="shared" si="4"/>
        <v>OK</v>
      </c>
      <c r="N227" s="169"/>
    </row>
    <row r="228" spans="1:14" hidden="1">
      <c r="A228" s="333" t="s">
        <v>2586</v>
      </c>
      <c r="B228" s="319" t="s">
        <v>1138</v>
      </c>
      <c r="C228" s="320" t="s">
        <v>601</v>
      </c>
      <c r="D228" s="322" t="s">
        <v>364</v>
      </c>
      <c r="E228" s="320" t="s">
        <v>759</v>
      </c>
      <c r="F228" s="320" t="s">
        <v>600</v>
      </c>
      <c r="G228" s="322" t="s">
        <v>364</v>
      </c>
      <c r="H228" s="321" t="str">
        <f>IF(AND(ISBLANK('C7'!Y33),$I$228&lt;&gt;"Z"),"",'C7'!Y33)</f>
        <v/>
      </c>
      <c r="I228" s="321" t="str">
        <f>IF(ISBLANK('C7'!Z33),"",'C7'!Z33)</f>
        <v/>
      </c>
      <c r="J228" s="170" t="s">
        <v>759</v>
      </c>
      <c r="K228" s="321" t="str">
        <f>IF(AND(ISBLANK('C3'!Y33),$L$228&lt;&gt;"Z"),"",'C3'!Y33)</f>
        <v/>
      </c>
      <c r="L228" s="321" t="str">
        <f>IF(ISBLANK('C3'!Z33),"",'C3'!Z33)</f>
        <v/>
      </c>
      <c r="M228" s="168" t="str">
        <f t="shared" si="4"/>
        <v>OK</v>
      </c>
      <c r="N228" s="169"/>
    </row>
    <row r="229" spans="1:14" hidden="1">
      <c r="A229" s="333" t="s">
        <v>2586</v>
      </c>
      <c r="B229" s="319" t="s">
        <v>1139</v>
      </c>
      <c r="C229" s="320" t="s">
        <v>601</v>
      </c>
      <c r="D229" s="322" t="s">
        <v>365</v>
      </c>
      <c r="E229" s="320" t="s">
        <v>759</v>
      </c>
      <c r="F229" s="320" t="s">
        <v>600</v>
      </c>
      <c r="G229" s="322" t="s">
        <v>365</v>
      </c>
      <c r="H229" s="321" t="str">
        <f>IF(AND(ISBLANK('C7'!Y34),$I$229&lt;&gt;"Z"),"",'C7'!Y34)</f>
        <v/>
      </c>
      <c r="I229" s="321" t="str">
        <f>IF(ISBLANK('C7'!Z34),"",'C7'!Z34)</f>
        <v/>
      </c>
      <c r="J229" s="170" t="s">
        <v>759</v>
      </c>
      <c r="K229" s="321" t="str">
        <f>IF(AND(ISBLANK('C3'!Y34),$L$229&lt;&gt;"Z"),"",'C3'!Y34)</f>
        <v/>
      </c>
      <c r="L229" s="321" t="str">
        <f>IF(ISBLANK('C3'!Z34),"",'C3'!Z34)</f>
        <v/>
      </c>
      <c r="M229" s="168" t="str">
        <f t="shared" si="4"/>
        <v>OK</v>
      </c>
      <c r="N229" s="169"/>
    </row>
    <row r="230" spans="1:14" hidden="1">
      <c r="A230" s="333" t="s">
        <v>2586</v>
      </c>
      <c r="B230" s="319" t="s">
        <v>1140</v>
      </c>
      <c r="C230" s="320" t="s">
        <v>601</v>
      </c>
      <c r="D230" s="322" t="s">
        <v>889</v>
      </c>
      <c r="E230" s="320" t="s">
        <v>759</v>
      </c>
      <c r="F230" s="320" t="s">
        <v>600</v>
      </c>
      <c r="G230" s="322" t="s">
        <v>889</v>
      </c>
      <c r="H230" s="321" t="str">
        <f>IF(AND(ISBLANK('C7'!Y35),$I$230&lt;&gt;"Z"),"",'C7'!Y35)</f>
        <v/>
      </c>
      <c r="I230" s="321" t="str">
        <f>IF(ISBLANK('C7'!Z35),"",'C7'!Z35)</f>
        <v/>
      </c>
      <c r="J230" s="170" t="s">
        <v>759</v>
      </c>
      <c r="K230" s="321" t="str">
        <f>IF(AND(ISBLANK('C3'!Y35),$L$230&lt;&gt;"Z"),"",'C3'!Y35)</f>
        <v/>
      </c>
      <c r="L230" s="321" t="str">
        <f>IF(ISBLANK('C3'!Z35),"",'C3'!Z35)</f>
        <v/>
      </c>
      <c r="M230" s="168" t="str">
        <f t="shared" si="4"/>
        <v>OK</v>
      </c>
      <c r="N230" s="169"/>
    </row>
    <row r="231" spans="1:14" hidden="1">
      <c r="A231" s="333" t="s">
        <v>2586</v>
      </c>
      <c r="B231" s="319" t="s">
        <v>1141</v>
      </c>
      <c r="C231" s="320" t="s">
        <v>601</v>
      </c>
      <c r="D231" s="322" t="s">
        <v>892</v>
      </c>
      <c r="E231" s="320" t="s">
        <v>759</v>
      </c>
      <c r="F231" s="320" t="s">
        <v>600</v>
      </c>
      <c r="G231" s="322" t="s">
        <v>892</v>
      </c>
      <c r="H231" s="321" t="str">
        <f>IF(AND(ISBLANK('C7'!Y36),$I$231&lt;&gt;"Z"),"",'C7'!Y36)</f>
        <v/>
      </c>
      <c r="I231" s="321" t="str">
        <f>IF(ISBLANK('C7'!Z36),"",'C7'!Z36)</f>
        <v/>
      </c>
      <c r="J231" s="170" t="s">
        <v>759</v>
      </c>
      <c r="K231" s="321" t="str">
        <f>IF(AND(ISBLANK('C3'!Y36),$L$231&lt;&gt;"Z"),"",'C3'!Y36)</f>
        <v/>
      </c>
      <c r="L231" s="321" t="str">
        <f>IF(ISBLANK('C3'!Z36),"",'C3'!Z36)</f>
        <v/>
      </c>
      <c r="M231" s="168" t="str">
        <f t="shared" si="4"/>
        <v>OK</v>
      </c>
      <c r="N231" s="169"/>
    </row>
    <row r="232" spans="1:14" hidden="1">
      <c r="A232" s="333" t="s">
        <v>2586</v>
      </c>
      <c r="B232" s="319" t="s">
        <v>1142</v>
      </c>
      <c r="C232" s="320" t="s">
        <v>601</v>
      </c>
      <c r="D232" s="322" t="s">
        <v>784</v>
      </c>
      <c r="E232" s="320" t="s">
        <v>759</v>
      </c>
      <c r="F232" s="320" t="s">
        <v>600</v>
      </c>
      <c r="G232" s="322" t="s">
        <v>784</v>
      </c>
      <c r="H232" s="321" t="str">
        <f>IF(AND(ISBLANK('C7'!Y37),$I$232&lt;&gt;"Z"),"",'C7'!Y37)</f>
        <v/>
      </c>
      <c r="I232" s="321" t="str">
        <f>IF(ISBLANK('C7'!Z37),"",'C7'!Z37)</f>
        <v/>
      </c>
      <c r="J232" s="170" t="s">
        <v>759</v>
      </c>
      <c r="K232" s="321" t="str">
        <f>IF(AND(ISBLANK('C3'!Y37),$L$232&lt;&gt;"Z"),"",'C3'!Y37)</f>
        <v/>
      </c>
      <c r="L232" s="321" t="str">
        <f>IF(ISBLANK('C3'!Z37),"",'C3'!Z37)</f>
        <v/>
      </c>
      <c r="M232" s="168" t="str">
        <f t="shared" si="4"/>
        <v>OK</v>
      </c>
      <c r="N232" s="169"/>
    </row>
    <row r="233" spans="1:14" hidden="1">
      <c r="A233" s="333" t="s">
        <v>2586</v>
      </c>
      <c r="B233" s="319" t="s">
        <v>1143</v>
      </c>
      <c r="C233" s="320" t="s">
        <v>601</v>
      </c>
      <c r="D233" s="322" t="s">
        <v>896</v>
      </c>
      <c r="E233" s="320" t="s">
        <v>759</v>
      </c>
      <c r="F233" s="320" t="s">
        <v>600</v>
      </c>
      <c r="G233" s="322" t="s">
        <v>896</v>
      </c>
      <c r="H233" s="321" t="str">
        <f>IF(AND(ISBLANK('C7'!Y38),$I$233&lt;&gt;"Z"),"",'C7'!Y38)</f>
        <v/>
      </c>
      <c r="I233" s="321" t="str">
        <f>IF(ISBLANK('C7'!Z38),"",'C7'!Z38)</f>
        <v/>
      </c>
      <c r="J233" s="170" t="s">
        <v>759</v>
      </c>
      <c r="K233" s="321" t="str">
        <f>IF(AND(ISBLANK('C3'!Y38),$L$233&lt;&gt;"Z"),"",'C3'!Y38)</f>
        <v/>
      </c>
      <c r="L233" s="321" t="str">
        <f>IF(ISBLANK('C3'!Z38),"",'C3'!Z38)</f>
        <v/>
      </c>
      <c r="M233" s="168" t="str">
        <f t="shared" si="4"/>
        <v>OK</v>
      </c>
      <c r="N233" s="169"/>
    </row>
    <row r="234" spans="1:14" hidden="1">
      <c r="A234" s="333" t="s">
        <v>2586</v>
      </c>
      <c r="B234" s="319" t="s">
        <v>1144</v>
      </c>
      <c r="C234" s="320" t="s">
        <v>601</v>
      </c>
      <c r="D234" s="322" t="s">
        <v>899</v>
      </c>
      <c r="E234" s="320" t="s">
        <v>759</v>
      </c>
      <c r="F234" s="320" t="s">
        <v>600</v>
      </c>
      <c r="G234" s="322" t="s">
        <v>899</v>
      </c>
      <c r="H234" s="321" t="str">
        <f>IF(AND(ISBLANK('C7'!Y39),$I$234&lt;&gt;"Z"),"",'C7'!Y39)</f>
        <v/>
      </c>
      <c r="I234" s="321" t="str">
        <f>IF(ISBLANK('C7'!Z39),"",'C7'!Z39)</f>
        <v/>
      </c>
      <c r="J234" s="170" t="s">
        <v>759</v>
      </c>
      <c r="K234" s="321" t="str">
        <f>IF(AND(ISBLANK('C3'!Y39),$L$234&lt;&gt;"Z"),"",'C3'!Y39)</f>
        <v/>
      </c>
      <c r="L234" s="321" t="str">
        <f>IF(ISBLANK('C3'!Z39),"",'C3'!Z39)</f>
        <v/>
      </c>
      <c r="M234" s="168" t="str">
        <f t="shared" si="4"/>
        <v>OK</v>
      </c>
      <c r="N234" s="169"/>
    </row>
    <row r="235" spans="1:14" hidden="1">
      <c r="A235" s="333" t="s">
        <v>2586</v>
      </c>
      <c r="B235" s="319" t="s">
        <v>1145</v>
      </c>
      <c r="C235" s="320" t="s">
        <v>601</v>
      </c>
      <c r="D235" s="322" t="s">
        <v>902</v>
      </c>
      <c r="E235" s="320" t="s">
        <v>759</v>
      </c>
      <c r="F235" s="320" t="s">
        <v>600</v>
      </c>
      <c r="G235" s="322" t="s">
        <v>902</v>
      </c>
      <c r="H235" s="321" t="str">
        <f>IF(AND(ISBLANK('C7'!Y40),$I$235&lt;&gt;"Z"),"",'C7'!Y40)</f>
        <v/>
      </c>
      <c r="I235" s="321" t="str">
        <f>IF(ISBLANK('C7'!Z40),"",'C7'!Z40)</f>
        <v/>
      </c>
      <c r="J235" s="170" t="s">
        <v>759</v>
      </c>
      <c r="K235" s="321" t="str">
        <f>IF(AND(ISBLANK('C3'!Y40),$L$235&lt;&gt;"Z"),"",'C3'!Y40)</f>
        <v/>
      </c>
      <c r="L235" s="321" t="str">
        <f>IF(ISBLANK('C3'!Z40),"",'C3'!Z40)</f>
        <v/>
      </c>
      <c r="M235" s="168" t="str">
        <f t="shared" si="4"/>
        <v>OK</v>
      </c>
      <c r="N235" s="169"/>
    </row>
    <row r="236" spans="1:14" hidden="1">
      <c r="A236" s="333" t="s">
        <v>2586</v>
      </c>
      <c r="B236" s="319" t="s">
        <v>1146</v>
      </c>
      <c r="C236" s="320" t="s">
        <v>601</v>
      </c>
      <c r="D236" s="322" t="s">
        <v>905</v>
      </c>
      <c r="E236" s="320" t="s">
        <v>759</v>
      </c>
      <c r="F236" s="320" t="s">
        <v>600</v>
      </c>
      <c r="G236" s="322" t="s">
        <v>905</v>
      </c>
      <c r="H236" s="321" t="str">
        <f>IF(AND(ISBLANK('C7'!Y41),$I$236&lt;&gt;"Z"),"",'C7'!Y41)</f>
        <v/>
      </c>
      <c r="I236" s="321" t="str">
        <f>IF(ISBLANK('C7'!Z41),"",'C7'!Z41)</f>
        <v/>
      </c>
      <c r="J236" s="170" t="s">
        <v>759</v>
      </c>
      <c r="K236" s="321" t="str">
        <f>IF(AND(ISBLANK('C3'!Y41),$L$236&lt;&gt;"Z"),"",'C3'!Y41)</f>
        <v/>
      </c>
      <c r="L236" s="321" t="str">
        <f>IF(ISBLANK('C3'!Z41),"",'C3'!Z41)</f>
        <v/>
      </c>
      <c r="M236" s="168" t="str">
        <f t="shared" ref="M236:M299" si="5">IF(OR(AND(I236="M",AND(L236&lt;&gt;"M",L236&lt;&gt;"X")),AND(I236="X",AND(L236&lt;&gt;"M",L236&lt;&gt;"X",L236&lt;&gt;"W",NOT(AND(AND(ISNUMBER(K236),K236&gt;0),L236="")))),AND(H236=0,ISNUMBER(H236),I236="",L236="Z"),AND(K236="",L236="",AND(OR(ISNUMBER(H236),I236="Z"),OR(AND(H236=0,I236=""),H236=0,H236=""))),AND(OR(L236="",L236="Z"),OR(AND(I236="",H236&lt;&gt;""),I236="W"),OR(NOT(ISNUMBER(K236)),AND(ISNUMBER(H236),K236&lt;H236))),AND(OR(I236="",I236="W"),OR(L236="",L236="W"),AND(ISNUMBER(H236),K236&lt;H236))),"Check","OK")</f>
        <v>OK</v>
      </c>
      <c r="N236" s="169"/>
    </row>
    <row r="237" spans="1:14" hidden="1">
      <c r="A237" s="333" t="s">
        <v>2586</v>
      </c>
      <c r="B237" s="319" t="s">
        <v>1147</v>
      </c>
      <c r="C237" s="320" t="s">
        <v>601</v>
      </c>
      <c r="D237" s="322" t="s">
        <v>908</v>
      </c>
      <c r="E237" s="320" t="s">
        <v>759</v>
      </c>
      <c r="F237" s="320" t="s">
        <v>600</v>
      </c>
      <c r="G237" s="322" t="s">
        <v>908</v>
      </c>
      <c r="H237" s="321" t="str">
        <f>IF(AND(ISBLANK('C7'!Y42),$I$237&lt;&gt;"Z"),"",'C7'!Y42)</f>
        <v/>
      </c>
      <c r="I237" s="321" t="str">
        <f>IF(ISBLANK('C7'!Z42),"",'C7'!Z42)</f>
        <v/>
      </c>
      <c r="J237" s="170" t="s">
        <v>759</v>
      </c>
      <c r="K237" s="321" t="str">
        <f>IF(AND(ISBLANK('C3'!Y42),$L$237&lt;&gt;"Z"),"",'C3'!Y42)</f>
        <v/>
      </c>
      <c r="L237" s="321" t="str">
        <f>IF(ISBLANK('C3'!Z42),"",'C3'!Z42)</f>
        <v/>
      </c>
      <c r="M237" s="168" t="str">
        <f t="shared" si="5"/>
        <v>OK</v>
      </c>
      <c r="N237" s="169"/>
    </row>
    <row r="238" spans="1:14" hidden="1">
      <c r="A238" s="333" t="s">
        <v>2586</v>
      </c>
      <c r="B238" s="319" t="s">
        <v>1148</v>
      </c>
      <c r="C238" s="320" t="s">
        <v>601</v>
      </c>
      <c r="D238" s="322" t="s">
        <v>1149</v>
      </c>
      <c r="E238" s="320" t="s">
        <v>759</v>
      </c>
      <c r="F238" s="320" t="s">
        <v>600</v>
      </c>
      <c r="G238" s="322" t="s">
        <v>1149</v>
      </c>
      <c r="H238" s="321" t="str">
        <f>IF(AND(ISBLANK('C7'!Y43),$I$238&lt;&gt;"Z"),"",'C7'!Y43)</f>
        <v/>
      </c>
      <c r="I238" s="321" t="str">
        <f>IF(ISBLANK('C7'!Z43),"",'C7'!Z43)</f>
        <v/>
      </c>
      <c r="J238" s="170" t="s">
        <v>759</v>
      </c>
      <c r="K238" s="321" t="str">
        <f>IF(AND(ISBLANK('C3'!Y43),$L$238&lt;&gt;"Z"),"",'C3'!Y43)</f>
        <v/>
      </c>
      <c r="L238" s="321" t="str">
        <f>IF(ISBLANK('C3'!Z43),"",'C3'!Z43)</f>
        <v/>
      </c>
      <c r="M238" s="168" t="str">
        <f t="shared" si="5"/>
        <v>OK</v>
      </c>
      <c r="N238" s="169"/>
    </row>
    <row r="239" spans="1:14" hidden="1">
      <c r="A239" s="333" t="s">
        <v>2586</v>
      </c>
      <c r="B239" s="319" t="s">
        <v>1150</v>
      </c>
      <c r="C239" s="320" t="s">
        <v>601</v>
      </c>
      <c r="D239" s="322" t="s">
        <v>910</v>
      </c>
      <c r="E239" s="320" t="s">
        <v>759</v>
      </c>
      <c r="F239" s="320" t="s">
        <v>600</v>
      </c>
      <c r="G239" s="322" t="s">
        <v>910</v>
      </c>
      <c r="H239" s="321" t="str">
        <f>IF(AND(ISBLANK('C7'!Y44),$I$239&lt;&gt;"Z"),"",'C7'!Y44)</f>
        <v/>
      </c>
      <c r="I239" s="321" t="str">
        <f>IF(ISBLANK('C7'!Z44),"",'C7'!Z44)</f>
        <v/>
      </c>
      <c r="J239" s="170" t="s">
        <v>759</v>
      </c>
      <c r="K239" s="321" t="str">
        <f>IF(AND(ISBLANK('C3'!Y44),$L$239&lt;&gt;"Z"),"",'C3'!Y44)</f>
        <v/>
      </c>
      <c r="L239" s="321" t="str">
        <f>IF(ISBLANK('C3'!Z44),"",'C3'!Z44)</f>
        <v/>
      </c>
      <c r="M239" s="168" t="str">
        <f t="shared" si="5"/>
        <v>OK</v>
      </c>
      <c r="N239" s="169"/>
    </row>
    <row r="240" spans="1:14" hidden="1">
      <c r="A240" s="333" t="s">
        <v>2586</v>
      </c>
      <c r="B240" s="319" t="s">
        <v>1151</v>
      </c>
      <c r="C240" s="320" t="s">
        <v>601</v>
      </c>
      <c r="D240" s="322" t="s">
        <v>913</v>
      </c>
      <c r="E240" s="320" t="s">
        <v>759</v>
      </c>
      <c r="F240" s="320" t="s">
        <v>600</v>
      </c>
      <c r="G240" s="322" t="s">
        <v>913</v>
      </c>
      <c r="H240" s="321" t="str">
        <f>IF(AND(ISBLANK('C7'!Y45),$I$240&lt;&gt;"Z"),"",'C7'!Y45)</f>
        <v/>
      </c>
      <c r="I240" s="321" t="str">
        <f>IF(ISBLANK('C7'!Z45),"",'C7'!Z45)</f>
        <v/>
      </c>
      <c r="J240" s="170" t="s">
        <v>759</v>
      </c>
      <c r="K240" s="321" t="str">
        <f>IF(AND(ISBLANK('C3'!Y45),$L$240&lt;&gt;"Z"),"",'C3'!Y45)</f>
        <v/>
      </c>
      <c r="L240" s="321" t="str">
        <f>IF(ISBLANK('C3'!Z45),"",'C3'!Z45)</f>
        <v/>
      </c>
      <c r="M240" s="168" t="str">
        <f t="shared" si="5"/>
        <v>OK</v>
      </c>
      <c r="N240" s="169"/>
    </row>
    <row r="241" spans="1:14" hidden="1">
      <c r="A241" s="333" t="s">
        <v>2586</v>
      </c>
      <c r="B241" s="319" t="s">
        <v>1152</v>
      </c>
      <c r="C241" s="320" t="s">
        <v>601</v>
      </c>
      <c r="D241" s="322" t="s">
        <v>916</v>
      </c>
      <c r="E241" s="320" t="s">
        <v>759</v>
      </c>
      <c r="F241" s="320" t="s">
        <v>600</v>
      </c>
      <c r="G241" s="322" t="s">
        <v>916</v>
      </c>
      <c r="H241" s="321" t="str">
        <f>IF(AND(ISBLANK('C7'!Y46),$I$241&lt;&gt;"Z"),"",'C7'!Y46)</f>
        <v/>
      </c>
      <c r="I241" s="321" t="str">
        <f>IF(ISBLANK('C7'!Z46),"",'C7'!Z46)</f>
        <v/>
      </c>
      <c r="J241" s="170" t="s">
        <v>759</v>
      </c>
      <c r="K241" s="321" t="str">
        <f>IF(AND(ISBLANK('C3'!Y46),$L$241&lt;&gt;"Z"),"",'C3'!Y46)</f>
        <v/>
      </c>
      <c r="L241" s="321" t="str">
        <f>IF(ISBLANK('C3'!Z46),"",'C3'!Z46)</f>
        <v/>
      </c>
      <c r="M241" s="168" t="str">
        <f t="shared" si="5"/>
        <v>OK</v>
      </c>
      <c r="N241" s="169"/>
    </row>
    <row r="242" spans="1:14" hidden="1">
      <c r="A242" s="333" t="s">
        <v>2586</v>
      </c>
      <c r="B242" s="319" t="s">
        <v>1153</v>
      </c>
      <c r="C242" s="320" t="s">
        <v>601</v>
      </c>
      <c r="D242" s="322" t="s">
        <v>919</v>
      </c>
      <c r="E242" s="320" t="s">
        <v>759</v>
      </c>
      <c r="F242" s="320" t="s">
        <v>600</v>
      </c>
      <c r="G242" s="322" t="s">
        <v>919</v>
      </c>
      <c r="H242" s="321" t="str">
        <f>IF(AND(ISBLANK('C7'!Y47),$I$242&lt;&gt;"Z"),"",'C7'!Y47)</f>
        <v/>
      </c>
      <c r="I242" s="321" t="str">
        <f>IF(ISBLANK('C7'!Z47),"",'C7'!Z47)</f>
        <v/>
      </c>
      <c r="J242" s="170" t="s">
        <v>759</v>
      </c>
      <c r="K242" s="321" t="str">
        <f>IF(AND(ISBLANK('C3'!Y47),$L$242&lt;&gt;"Z"),"",'C3'!Y47)</f>
        <v/>
      </c>
      <c r="L242" s="321" t="str">
        <f>IF(ISBLANK('C3'!Z47),"",'C3'!Z47)</f>
        <v/>
      </c>
      <c r="M242" s="168" t="str">
        <f t="shared" si="5"/>
        <v>OK</v>
      </c>
      <c r="N242" s="169"/>
    </row>
    <row r="243" spans="1:14" hidden="1">
      <c r="A243" s="333" t="s">
        <v>2586</v>
      </c>
      <c r="B243" s="319" t="s">
        <v>1154</v>
      </c>
      <c r="C243" s="320" t="s">
        <v>601</v>
      </c>
      <c r="D243" s="322" t="s">
        <v>922</v>
      </c>
      <c r="E243" s="320" t="s">
        <v>759</v>
      </c>
      <c r="F243" s="320" t="s">
        <v>600</v>
      </c>
      <c r="G243" s="322" t="s">
        <v>922</v>
      </c>
      <c r="H243" s="321" t="str">
        <f>IF(AND(ISBLANK('C7'!Y48),$I$243&lt;&gt;"Z"),"",'C7'!Y48)</f>
        <v/>
      </c>
      <c r="I243" s="321" t="str">
        <f>IF(ISBLANK('C7'!Z48),"",'C7'!Z48)</f>
        <v/>
      </c>
      <c r="J243" s="170" t="s">
        <v>759</v>
      </c>
      <c r="K243" s="321" t="str">
        <f>IF(AND(ISBLANK('C3'!Y48),$L$243&lt;&gt;"Z"),"",'C3'!Y48)</f>
        <v/>
      </c>
      <c r="L243" s="321" t="str">
        <f>IF(ISBLANK('C3'!Z48),"",'C3'!Z48)</f>
        <v/>
      </c>
      <c r="M243" s="168" t="str">
        <f t="shared" si="5"/>
        <v>OK</v>
      </c>
      <c r="N243" s="169"/>
    </row>
    <row r="244" spans="1:14" hidden="1">
      <c r="A244" s="333" t="s">
        <v>2586</v>
      </c>
      <c r="B244" s="319" t="s">
        <v>1155</v>
      </c>
      <c r="C244" s="320" t="s">
        <v>601</v>
      </c>
      <c r="D244" s="322" t="s">
        <v>773</v>
      </c>
      <c r="E244" s="320" t="s">
        <v>759</v>
      </c>
      <c r="F244" s="320" t="s">
        <v>600</v>
      </c>
      <c r="G244" s="322" t="s">
        <v>773</v>
      </c>
      <c r="H244" s="321" t="str">
        <f>IF(AND(ISBLANK('C7'!Y49),$I$244&lt;&gt;"Z"),"",'C7'!Y49)</f>
        <v/>
      </c>
      <c r="I244" s="321" t="str">
        <f>IF(ISBLANK('C7'!Z49),"",'C7'!Z49)</f>
        <v/>
      </c>
      <c r="J244" s="170" t="s">
        <v>759</v>
      </c>
      <c r="K244" s="321" t="str">
        <f>IF(AND(ISBLANK('C3'!Y49),$L$244&lt;&gt;"Z"),"",'C3'!Y49)</f>
        <v/>
      </c>
      <c r="L244" s="321" t="str">
        <f>IF(ISBLANK('C3'!Z49),"",'C3'!Z49)</f>
        <v/>
      </c>
      <c r="M244" s="168" t="str">
        <f t="shared" si="5"/>
        <v>OK</v>
      </c>
      <c r="N244" s="169"/>
    </row>
    <row r="245" spans="1:14" hidden="1">
      <c r="A245" s="333" t="s">
        <v>2586</v>
      </c>
      <c r="B245" s="319" t="s">
        <v>1156</v>
      </c>
      <c r="C245" s="320" t="s">
        <v>601</v>
      </c>
      <c r="D245" s="322" t="s">
        <v>811</v>
      </c>
      <c r="E245" s="320" t="s">
        <v>759</v>
      </c>
      <c r="F245" s="320" t="s">
        <v>600</v>
      </c>
      <c r="G245" s="322" t="s">
        <v>799</v>
      </c>
      <c r="H245" s="321" t="str">
        <f>IF(AND(ISBLANK('C7'!AE14),$I$245&lt;&gt;"Z"),"",'C7'!AE14)</f>
        <v/>
      </c>
      <c r="I245" s="321" t="str">
        <f>IF(ISBLANK('C7'!AF14),"",'C7'!AF14)</f>
        <v/>
      </c>
      <c r="J245" s="170" t="s">
        <v>759</v>
      </c>
      <c r="K245" s="321" t="str">
        <f>IF(AND(ISBLANK('C3'!AB14),$L$245&lt;&gt;"Z"),"",'C3'!AB14)</f>
        <v/>
      </c>
      <c r="L245" s="321" t="str">
        <f>IF(ISBLANK('C3'!AC14),"",'C3'!AC14)</f>
        <v/>
      </c>
      <c r="M245" s="168" t="str">
        <f t="shared" si="5"/>
        <v>OK</v>
      </c>
      <c r="N245" s="169"/>
    </row>
    <row r="246" spans="1:14" hidden="1">
      <c r="A246" s="333" t="s">
        <v>2586</v>
      </c>
      <c r="B246" s="319" t="s">
        <v>1157</v>
      </c>
      <c r="C246" s="320" t="s">
        <v>601</v>
      </c>
      <c r="D246" s="322" t="s">
        <v>813</v>
      </c>
      <c r="E246" s="320" t="s">
        <v>759</v>
      </c>
      <c r="F246" s="320" t="s">
        <v>600</v>
      </c>
      <c r="G246" s="322" t="s">
        <v>801</v>
      </c>
      <c r="H246" s="321" t="str">
        <f>IF(AND(ISBLANK('C7'!AE15),$I$246&lt;&gt;"Z"),"",'C7'!AE15)</f>
        <v/>
      </c>
      <c r="I246" s="321" t="str">
        <f>IF(ISBLANK('C7'!AF15),"",'C7'!AF15)</f>
        <v/>
      </c>
      <c r="J246" s="170" t="s">
        <v>759</v>
      </c>
      <c r="K246" s="321" t="str">
        <f>IF(AND(ISBLANK('C3'!AB15),$L$246&lt;&gt;"Z"),"",'C3'!AB15)</f>
        <v/>
      </c>
      <c r="L246" s="321" t="str">
        <f>IF(ISBLANK('C3'!AC15),"",'C3'!AC15)</f>
        <v/>
      </c>
      <c r="M246" s="168" t="str">
        <f t="shared" si="5"/>
        <v>OK</v>
      </c>
      <c r="N246" s="169"/>
    </row>
    <row r="247" spans="1:14" hidden="1">
      <c r="A247" s="333" t="s">
        <v>2586</v>
      </c>
      <c r="B247" s="319" t="s">
        <v>1158</v>
      </c>
      <c r="C247" s="320" t="s">
        <v>601</v>
      </c>
      <c r="D247" s="322" t="s">
        <v>815</v>
      </c>
      <c r="E247" s="320" t="s">
        <v>759</v>
      </c>
      <c r="F247" s="320" t="s">
        <v>600</v>
      </c>
      <c r="G247" s="322" t="s">
        <v>802</v>
      </c>
      <c r="H247" s="321" t="str">
        <f>IF(AND(ISBLANK('C7'!AE16),$I$247&lt;&gt;"Z"),"",'C7'!AE16)</f>
        <v/>
      </c>
      <c r="I247" s="321" t="str">
        <f>IF(ISBLANK('C7'!AF16),"",'C7'!AF16)</f>
        <v/>
      </c>
      <c r="J247" s="170" t="s">
        <v>759</v>
      </c>
      <c r="K247" s="321" t="str">
        <f>IF(AND(ISBLANK('C3'!AB16),$L$247&lt;&gt;"Z"),"",'C3'!AB16)</f>
        <v/>
      </c>
      <c r="L247" s="321" t="str">
        <f>IF(ISBLANK('C3'!AC16),"",'C3'!AC16)</f>
        <v/>
      </c>
      <c r="M247" s="168" t="str">
        <f t="shared" si="5"/>
        <v>OK</v>
      </c>
      <c r="N247" s="169"/>
    </row>
    <row r="248" spans="1:14" hidden="1">
      <c r="A248" s="333" t="s">
        <v>2586</v>
      </c>
      <c r="B248" s="319" t="s">
        <v>1159</v>
      </c>
      <c r="C248" s="320" t="s">
        <v>601</v>
      </c>
      <c r="D248" s="322" t="s">
        <v>817</v>
      </c>
      <c r="E248" s="320" t="s">
        <v>759</v>
      </c>
      <c r="F248" s="320" t="s">
        <v>600</v>
      </c>
      <c r="G248" s="322" t="s">
        <v>803</v>
      </c>
      <c r="H248" s="321" t="str">
        <f>IF(AND(ISBLANK('C7'!AE17),$I$248&lt;&gt;"Z"),"",'C7'!AE17)</f>
        <v/>
      </c>
      <c r="I248" s="321" t="str">
        <f>IF(ISBLANK('C7'!AF17),"",'C7'!AF17)</f>
        <v/>
      </c>
      <c r="J248" s="170" t="s">
        <v>759</v>
      </c>
      <c r="K248" s="321" t="str">
        <f>IF(AND(ISBLANK('C3'!AB17),$L$248&lt;&gt;"Z"),"",'C3'!AB17)</f>
        <v/>
      </c>
      <c r="L248" s="321" t="str">
        <f>IF(ISBLANK('C3'!AC17),"",'C3'!AC17)</f>
        <v/>
      </c>
      <c r="M248" s="168" t="str">
        <f t="shared" si="5"/>
        <v>OK</v>
      </c>
      <c r="N248" s="169"/>
    </row>
    <row r="249" spans="1:14" hidden="1">
      <c r="A249" s="333" t="s">
        <v>2586</v>
      </c>
      <c r="B249" s="319" t="s">
        <v>1160</v>
      </c>
      <c r="C249" s="320" t="s">
        <v>601</v>
      </c>
      <c r="D249" s="322" t="s">
        <v>819</v>
      </c>
      <c r="E249" s="320" t="s">
        <v>759</v>
      </c>
      <c r="F249" s="320" t="s">
        <v>600</v>
      </c>
      <c r="G249" s="322" t="s">
        <v>804</v>
      </c>
      <c r="H249" s="321" t="str">
        <f>IF(AND(ISBLANK('C7'!AE18),$I$249&lt;&gt;"Z"),"",'C7'!AE18)</f>
        <v/>
      </c>
      <c r="I249" s="321" t="str">
        <f>IF(ISBLANK('C7'!AF18),"",'C7'!AF18)</f>
        <v/>
      </c>
      <c r="J249" s="170" t="s">
        <v>759</v>
      </c>
      <c r="K249" s="321" t="str">
        <f>IF(AND(ISBLANK('C3'!AB18),$L$249&lt;&gt;"Z"),"",'C3'!AB18)</f>
        <v/>
      </c>
      <c r="L249" s="321" t="str">
        <f>IF(ISBLANK('C3'!AC18),"",'C3'!AC18)</f>
        <v/>
      </c>
      <c r="M249" s="168" t="str">
        <f t="shared" si="5"/>
        <v>OK</v>
      </c>
      <c r="N249" s="169"/>
    </row>
    <row r="250" spans="1:14" hidden="1">
      <c r="A250" s="333" t="s">
        <v>2586</v>
      </c>
      <c r="B250" s="319" t="s">
        <v>1161</v>
      </c>
      <c r="C250" s="320" t="s">
        <v>601</v>
      </c>
      <c r="D250" s="322" t="s">
        <v>821</v>
      </c>
      <c r="E250" s="320" t="s">
        <v>759</v>
      </c>
      <c r="F250" s="320" t="s">
        <v>600</v>
      </c>
      <c r="G250" s="322" t="s">
        <v>805</v>
      </c>
      <c r="H250" s="321" t="str">
        <f>IF(AND(ISBLANK('C7'!AE19),$I$250&lt;&gt;"Z"),"",'C7'!AE19)</f>
        <v/>
      </c>
      <c r="I250" s="321" t="str">
        <f>IF(ISBLANK('C7'!AF19),"",'C7'!AF19)</f>
        <v/>
      </c>
      <c r="J250" s="170" t="s">
        <v>759</v>
      </c>
      <c r="K250" s="321" t="str">
        <f>IF(AND(ISBLANK('C3'!AB19),$L$250&lt;&gt;"Z"),"",'C3'!AB19)</f>
        <v/>
      </c>
      <c r="L250" s="321" t="str">
        <f>IF(ISBLANK('C3'!AC19),"",'C3'!AC19)</f>
        <v/>
      </c>
      <c r="M250" s="168" t="str">
        <f t="shared" si="5"/>
        <v>OK</v>
      </c>
      <c r="N250" s="169"/>
    </row>
    <row r="251" spans="1:14" hidden="1">
      <c r="A251" s="333" t="s">
        <v>2586</v>
      </c>
      <c r="B251" s="319" t="s">
        <v>1162</v>
      </c>
      <c r="C251" s="320" t="s">
        <v>601</v>
      </c>
      <c r="D251" s="322" t="s">
        <v>795</v>
      </c>
      <c r="E251" s="320" t="s">
        <v>759</v>
      </c>
      <c r="F251" s="320" t="s">
        <v>600</v>
      </c>
      <c r="G251" s="322" t="s">
        <v>806</v>
      </c>
      <c r="H251" s="321" t="str">
        <f>IF(AND(ISBLANK('C7'!AE20),$I$251&lt;&gt;"Z"),"",'C7'!AE20)</f>
        <v/>
      </c>
      <c r="I251" s="321" t="str">
        <f>IF(ISBLANK('C7'!AF20),"",'C7'!AF20)</f>
        <v/>
      </c>
      <c r="J251" s="170" t="s">
        <v>759</v>
      </c>
      <c r="K251" s="321" t="str">
        <f>IF(AND(ISBLANK('C3'!AB20),$L$251&lt;&gt;"Z"),"",'C3'!AB20)</f>
        <v/>
      </c>
      <c r="L251" s="321" t="str">
        <f>IF(ISBLANK('C3'!AC20),"",'C3'!AC20)</f>
        <v/>
      </c>
      <c r="M251" s="168" t="str">
        <f t="shared" si="5"/>
        <v>OK</v>
      </c>
      <c r="N251" s="169"/>
    </row>
    <row r="252" spans="1:14" hidden="1">
      <c r="A252" s="333" t="s">
        <v>2586</v>
      </c>
      <c r="B252" s="319" t="s">
        <v>1163</v>
      </c>
      <c r="C252" s="320" t="s">
        <v>601</v>
      </c>
      <c r="D252" s="322" t="s">
        <v>785</v>
      </c>
      <c r="E252" s="320" t="s">
        <v>759</v>
      </c>
      <c r="F252" s="320" t="s">
        <v>600</v>
      </c>
      <c r="G252" s="322" t="s">
        <v>807</v>
      </c>
      <c r="H252" s="321" t="str">
        <f>IF(AND(ISBLANK('C7'!AE21),$I$252&lt;&gt;"Z"),"",'C7'!AE21)</f>
        <v/>
      </c>
      <c r="I252" s="321" t="str">
        <f>IF(ISBLANK('C7'!AF21),"",'C7'!AF21)</f>
        <v/>
      </c>
      <c r="J252" s="170" t="s">
        <v>759</v>
      </c>
      <c r="K252" s="321" t="str">
        <f>IF(AND(ISBLANK('C3'!AB21),$L$252&lt;&gt;"Z"),"",'C3'!AB21)</f>
        <v/>
      </c>
      <c r="L252" s="321" t="str">
        <f>IF(ISBLANK('C3'!AC21),"",'C3'!AC21)</f>
        <v/>
      </c>
      <c r="M252" s="168" t="str">
        <f t="shared" si="5"/>
        <v>OK</v>
      </c>
      <c r="N252" s="169"/>
    </row>
    <row r="253" spans="1:14" hidden="1">
      <c r="A253" s="333" t="s">
        <v>2586</v>
      </c>
      <c r="B253" s="319" t="s">
        <v>1164</v>
      </c>
      <c r="C253" s="320" t="s">
        <v>601</v>
      </c>
      <c r="D253" s="322" t="s">
        <v>774</v>
      </c>
      <c r="E253" s="320" t="s">
        <v>759</v>
      </c>
      <c r="F253" s="320" t="s">
        <v>600</v>
      </c>
      <c r="G253" s="322" t="s">
        <v>808</v>
      </c>
      <c r="H253" s="321" t="str">
        <f>IF(AND(ISBLANK('C7'!AE22),$I$253&lt;&gt;"Z"),"",'C7'!AE22)</f>
        <v/>
      </c>
      <c r="I253" s="321" t="str">
        <f>IF(ISBLANK('C7'!AF22),"",'C7'!AF22)</f>
        <v/>
      </c>
      <c r="J253" s="170" t="s">
        <v>759</v>
      </c>
      <c r="K253" s="321" t="str">
        <f>IF(AND(ISBLANK('C3'!AB22),$L$253&lt;&gt;"Z"),"",'C3'!AB22)</f>
        <v/>
      </c>
      <c r="L253" s="321" t="str">
        <f>IF(ISBLANK('C3'!AC22),"",'C3'!AC22)</f>
        <v/>
      </c>
      <c r="M253" s="168" t="str">
        <f t="shared" si="5"/>
        <v>OK</v>
      </c>
      <c r="N253" s="169"/>
    </row>
    <row r="254" spans="1:14" hidden="1">
      <c r="A254" s="333" t="s">
        <v>2586</v>
      </c>
      <c r="B254" s="319" t="s">
        <v>1165</v>
      </c>
      <c r="C254" s="320" t="s">
        <v>601</v>
      </c>
      <c r="D254" s="322" t="s">
        <v>826</v>
      </c>
      <c r="E254" s="320" t="s">
        <v>759</v>
      </c>
      <c r="F254" s="320" t="s">
        <v>600</v>
      </c>
      <c r="G254" s="322" t="s">
        <v>809</v>
      </c>
      <c r="H254" s="321" t="str">
        <f>IF(AND(ISBLANK('C7'!AE23),$I$254&lt;&gt;"Z"),"",'C7'!AE23)</f>
        <v/>
      </c>
      <c r="I254" s="321" t="str">
        <f>IF(ISBLANK('C7'!AF23),"",'C7'!AF23)</f>
        <v/>
      </c>
      <c r="J254" s="170" t="s">
        <v>759</v>
      </c>
      <c r="K254" s="321" t="str">
        <f>IF(AND(ISBLANK('C3'!AB23),$L$254&lt;&gt;"Z"),"",'C3'!AB23)</f>
        <v/>
      </c>
      <c r="L254" s="321" t="str">
        <f>IF(ISBLANK('C3'!AC23),"",'C3'!AC23)</f>
        <v/>
      </c>
      <c r="M254" s="168" t="str">
        <f t="shared" si="5"/>
        <v>OK</v>
      </c>
      <c r="N254" s="169"/>
    </row>
    <row r="255" spans="1:14" hidden="1">
      <c r="A255" s="333" t="s">
        <v>2586</v>
      </c>
      <c r="B255" s="319" t="s">
        <v>1166</v>
      </c>
      <c r="C255" s="320" t="s">
        <v>601</v>
      </c>
      <c r="D255" s="322" t="s">
        <v>1167</v>
      </c>
      <c r="E255" s="320" t="s">
        <v>759</v>
      </c>
      <c r="F255" s="320" t="s">
        <v>600</v>
      </c>
      <c r="G255" s="322" t="s">
        <v>1168</v>
      </c>
      <c r="H255" s="321" t="str">
        <f>IF(AND(ISBLANK('C7'!AE24),$I$255&lt;&gt;"Z"),"",'C7'!AE24)</f>
        <v/>
      </c>
      <c r="I255" s="321" t="str">
        <f>IF(ISBLANK('C7'!AF24),"",'C7'!AF24)</f>
        <v/>
      </c>
      <c r="J255" s="170" t="s">
        <v>759</v>
      </c>
      <c r="K255" s="321" t="str">
        <f>IF(AND(ISBLANK('C3'!AB24),$L$255&lt;&gt;"Z"),"",'C3'!AB24)</f>
        <v/>
      </c>
      <c r="L255" s="321" t="str">
        <f>IF(ISBLANK('C3'!AC24),"",'C3'!AC24)</f>
        <v/>
      </c>
      <c r="M255" s="168" t="str">
        <f t="shared" si="5"/>
        <v>OK</v>
      </c>
      <c r="N255" s="169"/>
    </row>
    <row r="256" spans="1:14" hidden="1">
      <c r="A256" s="333" t="s">
        <v>2586</v>
      </c>
      <c r="B256" s="319" t="s">
        <v>1169</v>
      </c>
      <c r="C256" s="320" t="s">
        <v>601</v>
      </c>
      <c r="D256" s="322" t="s">
        <v>798</v>
      </c>
      <c r="E256" s="320" t="s">
        <v>759</v>
      </c>
      <c r="F256" s="320" t="s">
        <v>600</v>
      </c>
      <c r="G256" s="322" t="s">
        <v>796</v>
      </c>
      <c r="H256" s="321" t="str">
        <f>IF(AND(ISBLANK('C7'!AE25),$I$256&lt;&gt;"Z"),"",'C7'!AE25)</f>
        <v/>
      </c>
      <c r="I256" s="321" t="str">
        <f>IF(ISBLANK('C7'!AF25),"",'C7'!AF25)</f>
        <v/>
      </c>
      <c r="J256" s="170" t="s">
        <v>759</v>
      </c>
      <c r="K256" s="321" t="str">
        <f>IF(AND(ISBLANK('C3'!AB25),$L$256&lt;&gt;"Z"),"",'C3'!AB25)</f>
        <v/>
      </c>
      <c r="L256" s="321" t="str">
        <f>IF(ISBLANK('C3'!AC25),"",'C3'!AC25)</f>
        <v/>
      </c>
      <c r="M256" s="168" t="str">
        <f t="shared" si="5"/>
        <v>OK</v>
      </c>
      <c r="N256" s="169"/>
    </row>
    <row r="257" spans="1:14" hidden="1">
      <c r="A257" s="333" t="s">
        <v>2586</v>
      </c>
      <c r="B257" s="319" t="s">
        <v>1170</v>
      </c>
      <c r="C257" s="320" t="s">
        <v>601</v>
      </c>
      <c r="D257" s="322" t="s">
        <v>1171</v>
      </c>
      <c r="E257" s="320" t="s">
        <v>759</v>
      </c>
      <c r="F257" s="320" t="s">
        <v>600</v>
      </c>
      <c r="G257" s="322" t="s">
        <v>1172</v>
      </c>
      <c r="H257" s="321" t="str">
        <f>IF(AND(ISBLANK('C7'!AE26),$I$257&lt;&gt;"Z"),"",'C7'!AE26)</f>
        <v/>
      </c>
      <c r="I257" s="321" t="str">
        <f>IF(ISBLANK('C7'!AF26),"",'C7'!AF26)</f>
        <v/>
      </c>
      <c r="J257" s="170" t="s">
        <v>759</v>
      </c>
      <c r="K257" s="321" t="str">
        <f>IF(AND(ISBLANK('C3'!AB26),$L$257&lt;&gt;"Z"),"",'C3'!AB26)</f>
        <v/>
      </c>
      <c r="L257" s="321" t="str">
        <f>IF(ISBLANK('C3'!AC26),"",'C3'!AC26)</f>
        <v/>
      </c>
      <c r="M257" s="168" t="str">
        <f t="shared" si="5"/>
        <v>OK</v>
      </c>
      <c r="N257" s="169"/>
    </row>
    <row r="258" spans="1:14" hidden="1">
      <c r="A258" s="333" t="s">
        <v>2586</v>
      </c>
      <c r="B258" s="319" t="s">
        <v>1173</v>
      </c>
      <c r="C258" s="320" t="s">
        <v>601</v>
      </c>
      <c r="D258" s="322" t="s">
        <v>1174</v>
      </c>
      <c r="E258" s="320" t="s">
        <v>759</v>
      </c>
      <c r="F258" s="320" t="s">
        <v>600</v>
      </c>
      <c r="G258" s="322" t="s">
        <v>1175</v>
      </c>
      <c r="H258" s="321" t="str">
        <f>IF(AND(ISBLANK('C7'!AE27),$I$258&lt;&gt;"Z"),"",'C7'!AE27)</f>
        <v/>
      </c>
      <c r="I258" s="321" t="str">
        <f>IF(ISBLANK('C7'!AF27),"",'C7'!AF27)</f>
        <v/>
      </c>
      <c r="J258" s="170" t="s">
        <v>759</v>
      </c>
      <c r="K258" s="321" t="str">
        <f>IF(AND(ISBLANK('C3'!AB27),$L$258&lt;&gt;"Z"),"",'C3'!AB27)</f>
        <v/>
      </c>
      <c r="L258" s="321" t="str">
        <f>IF(ISBLANK('C3'!AC27),"",'C3'!AC27)</f>
        <v/>
      </c>
      <c r="M258" s="168" t="str">
        <f t="shared" si="5"/>
        <v>OK</v>
      </c>
      <c r="N258" s="169"/>
    </row>
    <row r="259" spans="1:14" hidden="1">
      <c r="A259" s="333" t="s">
        <v>2586</v>
      </c>
      <c r="B259" s="319" t="s">
        <v>1176</v>
      </c>
      <c r="C259" s="320" t="s">
        <v>601</v>
      </c>
      <c r="D259" s="322" t="s">
        <v>1177</v>
      </c>
      <c r="E259" s="320" t="s">
        <v>759</v>
      </c>
      <c r="F259" s="320" t="s">
        <v>600</v>
      </c>
      <c r="G259" s="322" t="s">
        <v>1178</v>
      </c>
      <c r="H259" s="321" t="str">
        <f>IF(AND(ISBLANK('C7'!AE28),$I$259&lt;&gt;"Z"),"",'C7'!AE28)</f>
        <v/>
      </c>
      <c r="I259" s="321" t="str">
        <f>IF(ISBLANK('C7'!AF28),"",'C7'!AF28)</f>
        <v/>
      </c>
      <c r="J259" s="170" t="s">
        <v>759</v>
      </c>
      <c r="K259" s="321" t="str">
        <f>IF(AND(ISBLANK('C3'!AB28),$L$259&lt;&gt;"Z"),"",'C3'!AB28)</f>
        <v/>
      </c>
      <c r="L259" s="321" t="str">
        <f>IF(ISBLANK('C3'!AC28),"",'C3'!AC28)</f>
        <v/>
      </c>
      <c r="M259" s="168" t="str">
        <f t="shared" si="5"/>
        <v>OK</v>
      </c>
      <c r="N259" s="169"/>
    </row>
    <row r="260" spans="1:14" hidden="1">
      <c r="A260" s="333" t="s">
        <v>2586</v>
      </c>
      <c r="B260" s="319" t="s">
        <v>1179</v>
      </c>
      <c r="C260" s="320" t="s">
        <v>601</v>
      </c>
      <c r="D260" s="322" t="s">
        <v>1180</v>
      </c>
      <c r="E260" s="320" t="s">
        <v>759</v>
      </c>
      <c r="F260" s="320" t="s">
        <v>600</v>
      </c>
      <c r="G260" s="322" t="s">
        <v>1181</v>
      </c>
      <c r="H260" s="321" t="str">
        <f>IF(AND(ISBLANK('C7'!AE29),$I$260&lt;&gt;"Z"),"",'C7'!AE29)</f>
        <v/>
      </c>
      <c r="I260" s="321" t="str">
        <f>IF(ISBLANK('C7'!AF29),"",'C7'!AF29)</f>
        <v/>
      </c>
      <c r="J260" s="170" t="s">
        <v>759</v>
      </c>
      <c r="K260" s="321" t="str">
        <f>IF(AND(ISBLANK('C3'!AB29),$L$260&lt;&gt;"Z"),"",'C3'!AB29)</f>
        <v/>
      </c>
      <c r="L260" s="321" t="str">
        <f>IF(ISBLANK('C3'!AC29),"",'C3'!AC29)</f>
        <v/>
      </c>
      <c r="M260" s="168" t="str">
        <f t="shared" si="5"/>
        <v>OK</v>
      </c>
      <c r="N260" s="169"/>
    </row>
    <row r="261" spans="1:14" hidden="1">
      <c r="A261" s="333" t="s">
        <v>2586</v>
      </c>
      <c r="B261" s="319" t="s">
        <v>1182</v>
      </c>
      <c r="C261" s="320" t="s">
        <v>601</v>
      </c>
      <c r="D261" s="322" t="s">
        <v>1183</v>
      </c>
      <c r="E261" s="320" t="s">
        <v>759</v>
      </c>
      <c r="F261" s="320" t="s">
        <v>600</v>
      </c>
      <c r="G261" s="322" t="s">
        <v>1184</v>
      </c>
      <c r="H261" s="321" t="str">
        <f>IF(AND(ISBLANK('C7'!AE30),$I$261&lt;&gt;"Z"),"",'C7'!AE30)</f>
        <v/>
      </c>
      <c r="I261" s="321" t="str">
        <f>IF(ISBLANK('C7'!AF30),"",'C7'!AF30)</f>
        <v/>
      </c>
      <c r="J261" s="170" t="s">
        <v>759</v>
      </c>
      <c r="K261" s="321" t="str">
        <f>IF(AND(ISBLANK('C3'!AB30),$L$261&lt;&gt;"Z"),"",'C3'!AB30)</f>
        <v/>
      </c>
      <c r="L261" s="321" t="str">
        <f>IF(ISBLANK('C3'!AC30),"",'C3'!AC30)</f>
        <v/>
      </c>
      <c r="M261" s="168" t="str">
        <f t="shared" si="5"/>
        <v>OK</v>
      </c>
      <c r="N261" s="169"/>
    </row>
    <row r="262" spans="1:14" hidden="1">
      <c r="A262" s="333" t="s">
        <v>2586</v>
      </c>
      <c r="B262" s="319" t="s">
        <v>1185</v>
      </c>
      <c r="C262" s="320" t="s">
        <v>601</v>
      </c>
      <c r="D262" s="322" t="s">
        <v>1186</v>
      </c>
      <c r="E262" s="320" t="s">
        <v>759</v>
      </c>
      <c r="F262" s="320" t="s">
        <v>600</v>
      </c>
      <c r="G262" s="322" t="s">
        <v>1187</v>
      </c>
      <c r="H262" s="321" t="str">
        <f>IF(AND(ISBLANK('C7'!AE31),$I$262&lt;&gt;"Z"),"",'C7'!AE31)</f>
        <v/>
      </c>
      <c r="I262" s="321" t="str">
        <f>IF(ISBLANK('C7'!AF31),"",'C7'!AF31)</f>
        <v/>
      </c>
      <c r="J262" s="170" t="s">
        <v>759</v>
      </c>
      <c r="K262" s="321" t="str">
        <f>IF(AND(ISBLANK('C3'!AB31),$L$262&lt;&gt;"Z"),"",'C3'!AB31)</f>
        <v/>
      </c>
      <c r="L262" s="321" t="str">
        <f>IF(ISBLANK('C3'!AC31),"",'C3'!AC31)</f>
        <v/>
      </c>
      <c r="M262" s="168" t="str">
        <f t="shared" si="5"/>
        <v>OK</v>
      </c>
      <c r="N262" s="169"/>
    </row>
    <row r="263" spans="1:14" hidden="1">
      <c r="A263" s="333" t="s">
        <v>2586</v>
      </c>
      <c r="B263" s="319" t="s">
        <v>1188</v>
      </c>
      <c r="C263" s="320" t="s">
        <v>601</v>
      </c>
      <c r="D263" s="322" t="s">
        <v>1189</v>
      </c>
      <c r="E263" s="320" t="s">
        <v>759</v>
      </c>
      <c r="F263" s="320" t="s">
        <v>600</v>
      </c>
      <c r="G263" s="322" t="s">
        <v>1190</v>
      </c>
      <c r="H263" s="321" t="str">
        <f>IF(AND(ISBLANK('C7'!AE32),$I$263&lt;&gt;"Z"),"",'C7'!AE32)</f>
        <v/>
      </c>
      <c r="I263" s="321" t="str">
        <f>IF(ISBLANK('C7'!AF32),"",'C7'!AF32)</f>
        <v/>
      </c>
      <c r="J263" s="170" t="s">
        <v>759</v>
      </c>
      <c r="K263" s="321" t="str">
        <f>IF(AND(ISBLANK('C3'!AB32),$L$263&lt;&gt;"Z"),"",'C3'!AB32)</f>
        <v/>
      </c>
      <c r="L263" s="321" t="str">
        <f>IF(ISBLANK('C3'!AC32),"",'C3'!AC32)</f>
        <v/>
      </c>
      <c r="M263" s="168" t="str">
        <f t="shared" si="5"/>
        <v>OK</v>
      </c>
      <c r="N263" s="169"/>
    </row>
    <row r="264" spans="1:14" hidden="1">
      <c r="A264" s="333" t="s">
        <v>2586</v>
      </c>
      <c r="B264" s="319" t="s">
        <v>1191</v>
      </c>
      <c r="C264" s="320" t="s">
        <v>601</v>
      </c>
      <c r="D264" s="322" t="s">
        <v>1192</v>
      </c>
      <c r="E264" s="320" t="s">
        <v>759</v>
      </c>
      <c r="F264" s="320" t="s">
        <v>600</v>
      </c>
      <c r="G264" s="322" t="s">
        <v>1193</v>
      </c>
      <c r="H264" s="321" t="str">
        <f>IF(AND(ISBLANK('C7'!AE33),$I$264&lt;&gt;"Z"),"",'C7'!AE33)</f>
        <v/>
      </c>
      <c r="I264" s="321" t="str">
        <f>IF(ISBLANK('C7'!AF33),"",'C7'!AF33)</f>
        <v/>
      </c>
      <c r="J264" s="170" t="s">
        <v>759</v>
      </c>
      <c r="K264" s="321" t="str">
        <f>IF(AND(ISBLANK('C3'!AB33),$L$264&lt;&gt;"Z"),"",'C3'!AB33)</f>
        <v/>
      </c>
      <c r="L264" s="321" t="str">
        <f>IF(ISBLANK('C3'!AC33),"",'C3'!AC33)</f>
        <v/>
      </c>
      <c r="M264" s="168" t="str">
        <f t="shared" si="5"/>
        <v>OK</v>
      </c>
      <c r="N264" s="169"/>
    </row>
    <row r="265" spans="1:14" hidden="1">
      <c r="A265" s="333" t="s">
        <v>2586</v>
      </c>
      <c r="B265" s="319" t="s">
        <v>1194</v>
      </c>
      <c r="C265" s="320" t="s">
        <v>601</v>
      </c>
      <c r="D265" s="322" t="s">
        <v>1195</v>
      </c>
      <c r="E265" s="320" t="s">
        <v>759</v>
      </c>
      <c r="F265" s="320" t="s">
        <v>600</v>
      </c>
      <c r="G265" s="322" t="s">
        <v>1196</v>
      </c>
      <c r="H265" s="321" t="str">
        <f>IF(AND(ISBLANK('C7'!AE34),$I$265&lt;&gt;"Z"),"",'C7'!AE34)</f>
        <v/>
      </c>
      <c r="I265" s="321" t="str">
        <f>IF(ISBLANK('C7'!AF34),"",'C7'!AF34)</f>
        <v/>
      </c>
      <c r="J265" s="170" t="s">
        <v>759</v>
      </c>
      <c r="K265" s="321" t="str">
        <f>IF(AND(ISBLANK('C3'!AB34),$L$265&lt;&gt;"Z"),"",'C3'!AB34)</f>
        <v/>
      </c>
      <c r="L265" s="321" t="str">
        <f>IF(ISBLANK('C3'!AC34),"",'C3'!AC34)</f>
        <v/>
      </c>
      <c r="M265" s="168" t="str">
        <f t="shared" si="5"/>
        <v>OK</v>
      </c>
      <c r="N265" s="169"/>
    </row>
    <row r="266" spans="1:14" hidden="1">
      <c r="A266" s="333" t="s">
        <v>2586</v>
      </c>
      <c r="B266" s="319" t="s">
        <v>1197</v>
      </c>
      <c r="C266" s="320" t="s">
        <v>601</v>
      </c>
      <c r="D266" s="322" t="s">
        <v>1198</v>
      </c>
      <c r="E266" s="320" t="s">
        <v>759</v>
      </c>
      <c r="F266" s="320" t="s">
        <v>600</v>
      </c>
      <c r="G266" s="322" t="s">
        <v>1199</v>
      </c>
      <c r="H266" s="321" t="str">
        <f>IF(AND(ISBLANK('C7'!AE35),$I$266&lt;&gt;"Z"),"",'C7'!AE35)</f>
        <v/>
      </c>
      <c r="I266" s="321" t="str">
        <f>IF(ISBLANK('C7'!AF35),"",'C7'!AF35)</f>
        <v/>
      </c>
      <c r="J266" s="170" t="s">
        <v>759</v>
      </c>
      <c r="K266" s="321" t="str">
        <f>IF(AND(ISBLANK('C3'!AB35),$L$266&lt;&gt;"Z"),"",'C3'!AB35)</f>
        <v/>
      </c>
      <c r="L266" s="321" t="str">
        <f>IF(ISBLANK('C3'!AC35),"",'C3'!AC35)</f>
        <v/>
      </c>
      <c r="M266" s="168" t="str">
        <f t="shared" si="5"/>
        <v>OK</v>
      </c>
      <c r="N266" s="169"/>
    </row>
    <row r="267" spans="1:14" hidden="1">
      <c r="A267" s="333" t="s">
        <v>2586</v>
      </c>
      <c r="B267" s="319" t="s">
        <v>1200</v>
      </c>
      <c r="C267" s="320" t="s">
        <v>601</v>
      </c>
      <c r="D267" s="322" t="s">
        <v>1201</v>
      </c>
      <c r="E267" s="320" t="s">
        <v>759</v>
      </c>
      <c r="F267" s="320" t="s">
        <v>600</v>
      </c>
      <c r="G267" s="322" t="s">
        <v>1202</v>
      </c>
      <c r="H267" s="321" t="str">
        <f>IF(AND(ISBLANK('C7'!AE36),$I$267&lt;&gt;"Z"),"",'C7'!AE36)</f>
        <v/>
      </c>
      <c r="I267" s="321" t="str">
        <f>IF(ISBLANK('C7'!AF36),"",'C7'!AF36)</f>
        <v/>
      </c>
      <c r="J267" s="170" t="s">
        <v>759</v>
      </c>
      <c r="K267" s="321" t="str">
        <f>IF(AND(ISBLANK('C3'!AB36),$L$267&lt;&gt;"Z"),"",'C3'!AB36)</f>
        <v/>
      </c>
      <c r="L267" s="321" t="str">
        <f>IF(ISBLANK('C3'!AC36),"",'C3'!AC36)</f>
        <v/>
      </c>
      <c r="M267" s="168" t="str">
        <f t="shared" si="5"/>
        <v>OK</v>
      </c>
      <c r="N267" s="169"/>
    </row>
    <row r="268" spans="1:14" hidden="1">
      <c r="A268" s="333" t="s">
        <v>2586</v>
      </c>
      <c r="B268" s="319" t="s">
        <v>1203</v>
      </c>
      <c r="C268" s="320" t="s">
        <v>601</v>
      </c>
      <c r="D268" s="322" t="s">
        <v>788</v>
      </c>
      <c r="E268" s="320" t="s">
        <v>759</v>
      </c>
      <c r="F268" s="320" t="s">
        <v>600</v>
      </c>
      <c r="G268" s="322" t="s">
        <v>786</v>
      </c>
      <c r="H268" s="321" t="str">
        <f>IF(AND(ISBLANK('C7'!AE37),$I$268&lt;&gt;"Z"),"",'C7'!AE37)</f>
        <v/>
      </c>
      <c r="I268" s="321" t="str">
        <f>IF(ISBLANK('C7'!AF37),"",'C7'!AF37)</f>
        <v/>
      </c>
      <c r="J268" s="170" t="s">
        <v>759</v>
      </c>
      <c r="K268" s="321" t="str">
        <f>IF(AND(ISBLANK('C3'!AB37),$L$268&lt;&gt;"Z"),"",'C3'!AB37)</f>
        <v/>
      </c>
      <c r="L268" s="321" t="str">
        <f>IF(ISBLANK('C3'!AC37),"",'C3'!AC37)</f>
        <v/>
      </c>
      <c r="M268" s="168" t="str">
        <f t="shared" si="5"/>
        <v>OK</v>
      </c>
      <c r="N268" s="169"/>
    </row>
    <row r="269" spans="1:14" hidden="1">
      <c r="A269" s="333" t="s">
        <v>2586</v>
      </c>
      <c r="B269" s="319" t="s">
        <v>1204</v>
      </c>
      <c r="C269" s="320" t="s">
        <v>601</v>
      </c>
      <c r="D269" s="322" t="s">
        <v>1205</v>
      </c>
      <c r="E269" s="320" t="s">
        <v>759</v>
      </c>
      <c r="F269" s="320" t="s">
        <v>600</v>
      </c>
      <c r="G269" s="322" t="s">
        <v>1206</v>
      </c>
      <c r="H269" s="321" t="str">
        <f>IF(AND(ISBLANK('C7'!AE38),$I$269&lt;&gt;"Z"),"",'C7'!AE38)</f>
        <v/>
      </c>
      <c r="I269" s="321" t="str">
        <f>IF(ISBLANK('C7'!AF38),"",'C7'!AF38)</f>
        <v/>
      </c>
      <c r="J269" s="170" t="s">
        <v>759</v>
      </c>
      <c r="K269" s="321" t="str">
        <f>IF(AND(ISBLANK('C3'!AB38),$L$269&lt;&gt;"Z"),"",'C3'!AB38)</f>
        <v/>
      </c>
      <c r="L269" s="321" t="str">
        <f>IF(ISBLANK('C3'!AC38),"",'C3'!AC38)</f>
        <v/>
      </c>
      <c r="M269" s="168" t="str">
        <f t="shared" si="5"/>
        <v>OK</v>
      </c>
      <c r="N269" s="169"/>
    </row>
    <row r="270" spans="1:14" hidden="1">
      <c r="A270" s="333" t="s">
        <v>2586</v>
      </c>
      <c r="B270" s="319" t="s">
        <v>1207</v>
      </c>
      <c r="C270" s="320" t="s">
        <v>601</v>
      </c>
      <c r="D270" s="322" t="s">
        <v>1208</v>
      </c>
      <c r="E270" s="320" t="s">
        <v>759</v>
      </c>
      <c r="F270" s="320" t="s">
        <v>600</v>
      </c>
      <c r="G270" s="322" t="s">
        <v>1209</v>
      </c>
      <c r="H270" s="321" t="str">
        <f>IF(AND(ISBLANK('C7'!AE39),$I$270&lt;&gt;"Z"),"",'C7'!AE39)</f>
        <v/>
      </c>
      <c r="I270" s="321" t="str">
        <f>IF(ISBLANK('C7'!AF39),"",'C7'!AF39)</f>
        <v/>
      </c>
      <c r="J270" s="170" t="s">
        <v>759</v>
      </c>
      <c r="K270" s="321" t="str">
        <f>IF(AND(ISBLANK('C3'!AB39),$L$270&lt;&gt;"Z"),"",'C3'!AB39)</f>
        <v/>
      </c>
      <c r="L270" s="321" t="str">
        <f>IF(ISBLANK('C3'!AC39),"",'C3'!AC39)</f>
        <v/>
      </c>
      <c r="M270" s="168" t="str">
        <f t="shared" si="5"/>
        <v>OK</v>
      </c>
      <c r="N270" s="169"/>
    </row>
    <row r="271" spans="1:14" hidden="1">
      <c r="A271" s="333" t="s">
        <v>2586</v>
      </c>
      <c r="B271" s="319" t="s">
        <v>1210</v>
      </c>
      <c r="C271" s="320" t="s">
        <v>601</v>
      </c>
      <c r="D271" s="322" t="s">
        <v>1211</v>
      </c>
      <c r="E271" s="320" t="s">
        <v>759</v>
      </c>
      <c r="F271" s="320" t="s">
        <v>600</v>
      </c>
      <c r="G271" s="322" t="s">
        <v>1212</v>
      </c>
      <c r="H271" s="321" t="str">
        <f>IF(AND(ISBLANK('C7'!AE40),$I$271&lt;&gt;"Z"),"",'C7'!AE40)</f>
        <v/>
      </c>
      <c r="I271" s="321" t="str">
        <f>IF(ISBLANK('C7'!AF40),"",'C7'!AF40)</f>
        <v/>
      </c>
      <c r="J271" s="170" t="s">
        <v>759</v>
      </c>
      <c r="K271" s="321" t="str">
        <f>IF(AND(ISBLANK('C3'!AB40),$L$271&lt;&gt;"Z"),"",'C3'!AB40)</f>
        <v/>
      </c>
      <c r="L271" s="321" t="str">
        <f>IF(ISBLANK('C3'!AC40),"",'C3'!AC40)</f>
        <v/>
      </c>
      <c r="M271" s="168" t="str">
        <f t="shared" si="5"/>
        <v>OK</v>
      </c>
      <c r="N271" s="169"/>
    </row>
    <row r="272" spans="1:14" hidden="1">
      <c r="A272" s="333" t="s">
        <v>2586</v>
      </c>
      <c r="B272" s="319" t="s">
        <v>1213</v>
      </c>
      <c r="C272" s="320" t="s">
        <v>601</v>
      </c>
      <c r="D272" s="322" t="s">
        <v>1214</v>
      </c>
      <c r="E272" s="320" t="s">
        <v>759</v>
      </c>
      <c r="F272" s="320" t="s">
        <v>600</v>
      </c>
      <c r="G272" s="322" t="s">
        <v>1215</v>
      </c>
      <c r="H272" s="321" t="str">
        <f>IF(AND(ISBLANK('C7'!AE41),$I$272&lt;&gt;"Z"),"",'C7'!AE41)</f>
        <v/>
      </c>
      <c r="I272" s="321" t="str">
        <f>IF(ISBLANK('C7'!AF41),"",'C7'!AF41)</f>
        <v/>
      </c>
      <c r="J272" s="170" t="s">
        <v>759</v>
      </c>
      <c r="K272" s="321" t="str">
        <f>IF(AND(ISBLANK('C3'!AB41),$L$272&lt;&gt;"Z"),"",'C3'!AB41)</f>
        <v/>
      </c>
      <c r="L272" s="321" t="str">
        <f>IF(ISBLANK('C3'!AC41),"",'C3'!AC41)</f>
        <v/>
      </c>
      <c r="M272" s="168" t="str">
        <f t="shared" si="5"/>
        <v>OK</v>
      </c>
      <c r="N272" s="169"/>
    </row>
    <row r="273" spans="1:14" hidden="1">
      <c r="A273" s="333" t="s">
        <v>2586</v>
      </c>
      <c r="B273" s="319" t="s">
        <v>1216</v>
      </c>
      <c r="C273" s="320" t="s">
        <v>601</v>
      </c>
      <c r="D273" s="322" t="s">
        <v>1217</v>
      </c>
      <c r="E273" s="320" t="s">
        <v>759</v>
      </c>
      <c r="F273" s="320" t="s">
        <v>600</v>
      </c>
      <c r="G273" s="322" t="s">
        <v>1218</v>
      </c>
      <c r="H273" s="321" t="str">
        <f>IF(AND(ISBLANK('C7'!AE42),$I$273&lt;&gt;"Z"),"",'C7'!AE42)</f>
        <v/>
      </c>
      <c r="I273" s="321" t="str">
        <f>IF(ISBLANK('C7'!AF42),"",'C7'!AF42)</f>
        <v/>
      </c>
      <c r="J273" s="170" t="s">
        <v>759</v>
      </c>
      <c r="K273" s="321" t="str">
        <f>IF(AND(ISBLANK('C3'!AB42),$L$273&lt;&gt;"Z"),"",'C3'!AB42)</f>
        <v/>
      </c>
      <c r="L273" s="321" t="str">
        <f>IF(ISBLANK('C3'!AC42),"",'C3'!AC42)</f>
        <v/>
      </c>
      <c r="M273" s="168" t="str">
        <f t="shared" si="5"/>
        <v>OK</v>
      </c>
      <c r="N273" s="169"/>
    </row>
    <row r="274" spans="1:14" hidden="1">
      <c r="A274" s="333" t="s">
        <v>2586</v>
      </c>
      <c r="B274" s="319" t="s">
        <v>1219</v>
      </c>
      <c r="C274" s="320" t="s">
        <v>601</v>
      </c>
      <c r="D274" s="322" t="s">
        <v>1220</v>
      </c>
      <c r="E274" s="320" t="s">
        <v>759</v>
      </c>
      <c r="F274" s="320" t="s">
        <v>600</v>
      </c>
      <c r="G274" s="322" t="s">
        <v>1221</v>
      </c>
      <c r="H274" s="321" t="str">
        <f>IF(AND(ISBLANK('C7'!AE43),$I$274&lt;&gt;"Z"),"",'C7'!AE43)</f>
        <v/>
      </c>
      <c r="I274" s="321" t="str">
        <f>IF(ISBLANK('C7'!AF43),"",'C7'!AF43)</f>
        <v/>
      </c>
      <c r="J274" s="170" t="s">
        <v>759</v>
      </c>
      <c r="K274" s="321" t="str">
        <f>IF(AND(ISBLANK('C3'!AB43),$L$274&lt;&gt;"Z"),"",'C3'!AB43)</f>
        <v/>
      </c>
      <c r="L274" s="321" t="str">
        <f>IF(ISBLANK('C3'!AC43),"",'C3'!AC43)</f>
        <v/>
      </c>
      <c r="M274" s="168" t="str">
        <f t="shared" si="5"/>
        <v>OK</v>
      </c>
      <c r="N274" s="169"/>
    </row>
    <row r="275" spans="1:14" hidden="1">
      <c r="A275" s="333" t="s">
        <v>2586</v>
      </c>
      <c r="B275" s="319" t="s">
        <v>1222</v>
      </c>
      <c r="C275" s="320" t="s">
        <v>601</v>
      </c>
      <c r="D275" s="322" t="s">
        <v>1223</v>
      </c>
      <c r="E275" s="320" t="s">
        <v>759</v>
      </c>
      <c r="F275" s="320" t="s">
        <v>600</v>
      </c>
      <c r="G275" s="322" t="s">
        <v>1224</v>
      </c>
      <c r="H275" s="321" t="str">
        <f>IF(AND(ISBLANK('C7'!AE44),$I$275&lt;&gt;"Z"),"",'C7'!AE44)</f>
        <v/>
      </c>
      <c r="I275" s="321" t="str">
        <f>IF(ISBLANK('C7'!AF44),"",'C7'!AF44)</f>
        <v/>
      </c>
      <c r="J275" s="170" t="s">
        <v>759</v>
      </c>
      <c r="K275" s="321" t="str">
        <f>IF(AND(ISBLANK('C3'!AB44),$L$275&lt;&gt;"Z"),"",'C3'!AB44)</f>
        <v/>
      </c>
      <c r="L275" s="321" t="str">
        <f>IF(ISBLANK('C3'!AC44),"",'C3'!AC44)</f>
        <v/>
      </c>
      <c r="M275" s="168" t="str">
        <f t="shared" si="5"/>
        <v>OK</v>
      </c>
      <c r="N275" s="169"/>
    </row>
    <row r="276" spans="1:14" hidden="1">
      <c r="A276" s="333" t="s">
        <v>2586</v>
      </c>
      <c r="B276" s="319" t="s">
        <v>1225</v>
      </c>
      <c r="C276" s="320" t="s">
        <v>601</v>
      </c>
      <c r="D276" s="322" t="s">
        <v>1226</v>
      </c>
      <c r="E276" s="320" t="s">
        <v>759</v>
      </c>
      <c r="F276" s="320" t="s">
        <v>600</v>
      </c>
      <c r="G276" s="322" t="s">
        <v>1227</v>
      </c>
      <c r="H276" s="321" t="str">
        <f>IF(AND(ISBLANK('C7'!AE45),$I$276&lt;&gt;"Z"),"",'C7'!AE45)</f>
        <v/>
      </c>
      <c r="I276" s="321" t="str">
        <f>IF(ISBLANK('C7'!AF45),"",'C7'!AF45)</f>
        <v/>
      </c>
      <c r="J276" s="170" t="s">
        <v>759</v>
      </c>
      <c r="K276" s="321" t="str">
        <f>IF(AND(ISBLANK('C3'!AB45),$L$276&lt;&gt;"Z"),"",'C3'!AB45)</f>
        <v/>
      </c>
      <c r="L276" s="321" t="str">
        <f>IF(ISBLANK('C3'!AC45),"",'C3'!AC45)</f>
        <v/>
      </c>
      <c r="M276" s="168" t="str">
        <f t="shared" si="5"/>
        <v>OK</v>
      </c>
      <c r="N276" s="169"/>
    </row>
    <row r="277" spans="1:14" hidden="1">
      <c r="A277" s="333" t="s">
        <v>2586</v>
      </c>
      <c r="B277" s="319" t="s">
        <v>1228</v>
      </c>
      <c r="C277" s="320" t="s">
        <v>601</v>
      </c>
      <c r="D277" s="322" t="s">
        <v>1229</v>
      </c>
      <c r="E277" s="320" t="s">
        <v>759</v>
      </c>
      <c r="F277" s="320" t="s">
        <v>600</v>
      </c>
      <c r="G277" s="322" t="s">
        <v>1230</v>
      </c>
      <c r="H277" s="321" t="str">
        <f>IF(AND(ISBLANK('C7'!AE46),$I$277&lt;&gt;"Z"),"",'C7'!AE46)</f>
        <v/>
      </c>
      <c r="I277" s="321" t="str">
        <f>IF(ISBLANK('C7'!AF46),"",'C7'!AF46)</f>
        <v/>
      </c>
      <c r="J277" s="170" t="s">
        <v>759</v>
      </c>
      <c r="K277" s="321" t="str">
        <f>IF(AND(ISBLANK('C3'!AB46),$L$277&lt;&gt;"Z"),"",'C3'!AB46)</f>
        <v/>
      </c>
      <c r="L277" s="321" t="str">
        <f>IF(ISBLANK('C3'!AC46),"",'C3'!AC46)</f>
        <v/>
      </c>
      <c r="M277" s="168" t="str">
        <f t="shared" si="5"/>
        <v>OK</v>
      </c>
      <c r="N277" s="169"/>
    </row>
    <row r="278" spans="1:14" hidden="1">
      <c r="A278" s="333" t="s">
        <v>2586</v>
      </c>
      <c r="B278" s="319" t="s">
        <v>1231</v>
      </c>
      <c r="C278" s="320" t="s">
        <v>601</v>
      </c>
      <c r="D278" s="322" t="s">
        <v>1232</v>
      </c>
      <c r="E278" s="320" t="s">
        <v>759</v>
      </c>
      <c r="F278" s="320" t="s">
        <v>600</v>
      </c>
      <c r="G278" s="322" t="s">
        <v>1233</v>
      </c>
      <c r="H278" s="321" t="str">
        <f>IF(AND(ISBLANK('C7'!AE47),$I$278&lt;&gt;"Z"),"",'C7'!AE47)</f>
        <v/>
      </c>
      <c r="I278" s="321" t="str">
        <f>IF(ISBLANK('C7'!AF47),"",'C7'!AF47)</f>
        <v/>
      </c>
      <c r="J278" s="170" t="s">
        <v>759</v>
      </c>
      <c r="K278" s="321" t="str">
        <f>IF(AND(ISBLANK('C3'!AB47),$L$278&lt;&gt;"Z"),"",'C3'!AB47)</f>
        <v/>
      </c>
      <c r="L278" s="321" t="str">
        <f>IF(ISBLANK('C3'!AC47),"",'C3'!AC47)</f>
        <v/>
      </c>
      <c r="M278" s="168" t="str">
        <f t="shared" si="5"/>
        <v>OK</v>
      </c>
      <c r="N278" s="169"/>
    </row>
    <row r="279" spans="1:14" hidden="1">
      <c r="A279" s="333" t="s">
        <v>2586</v>
      </c>
      <c r="B279" s="319" t="s">
        <v>1234</v>
      </c>
      <c r="C279" s="320" t="s">
        <v>601</v>
      </c>
      <c r="D279" s="322" t="s">
        <v>1235</v>
      </c>
      <c r="E279" s="320" t="s">
        <v>759</v>
      </c>
      <c r="F279" s="320" t="s">
        <v>600</v>
      </c>
      <c r="G279" s="322" t="s">
        <v>1236</v>
      </c>
      <c r="H279" s="321" t="str">
        <f>IF(AND(ISBLANK('C7'!AE48),$I$279&lt;&gt;"Z"),"",'C7'!AE48)</f>
        <v/>
      </c>
      <c r="I279" s="321" t="str">
        <f>IF(ISBLANK('C7'!AF48),"",'C7'!AF48)</f>
        <v/>
      </c>
      <c r="J279" s="170" t="s">
        <v>759</v>
      </c>
      <c r="K279" s="321" t="str">
        <f>IF(AND(ISBLANK('C3'!AB48),$L$279&lt;&gt;"Z"),"",'C3'!AB48)</f>
        <v/>
      </c>
      <c r="L279" s="321" t="str">
        <f>IF(ISBLANK('C3'!AC48),"",'C3'!AC48)</f>
        <v/>
      </c>
      <c r="M279" s="168" t="str">
        <f t="shared" si="5"/>
        <v>OK</v>
      </c>
      <c r="N279" s="169"/>
    </row>
    <row r="280" spans="1:14" hidden="1">
      <c r="A280" s="333" t="s">
        <v>2586</v>
      </c>
      <c r="B280" s="319" t="s">
        <v>1237</v>
      </c>
      <c r="C280" s="320" t="s">
        <v>601</v>
      </c>
      <c r="D280" s="322" t="s">
        <v>777</v>
      </c>
      <c r="E280" s="320" t="s">
        <v>759</v>
      </c>
      <c r="F280" s="320" t="s">
        <v>600</v>
      </c>
      <c r="G280" s="322" t="s">
        <v>775</v>
      </c>
      <c r="H280" s="321" t="str">
        <f>IF(AND(ISBLANK('C7'!AE49),$I$280&lt;&gt;"Z"),"",'C7'!AE49)</f>
        <v/>
      </c>
      <c r="I280" s="321" t="str">
        <f>IF(ISBLANK('C7'!AF49),"",'C7'!AF49)</f>
        <v/>
      </c>
      <c r="J280" s="170" t="s">
        <v>759</v>
      </c>
      <c r="K280" s="321" t="str">
        <f>IF(AND(ISBLANK('C3'!AB49),$L$280&lt;&gt;"Z"),"",'C3'!AB49)</f>
        <v/>
      </c>
      <c r="L280" s="321" t="str">
        <f>IF(ISBLANK('C3'!AC49),"",'C3'!AC49)</f>
        <v/>
      </c>
      <c r="M280" s="168" t="str">
        <f t="shared" si="5"/>
        <v>OK</v>
      </c>
      <c r="N280" s="169"/>
    </row>
    <row r="281" spans="1:14" hidden="1">
      <c r="A281" s="333" t="s">
        <v>2586</v>
      </c>
      <c r="B281" s="319" t="s">
        <v>1238</v>
      </c>
      <c r="C281" s="320" t="s">
        <v>601</v>
      </c>
      <c r="D281" s="322" t="s">
        <v>842</v>
      </c>
      <c r="E281" s="320" t="s">
        <v>759</v>
      </c>
      <c r="F281" s="320" t="s">
        <v>600</v>
      </c>
      <c r="G281" s="322" t="s">
        <v>811</v>
      </c>
      <c r="H281" s="321" t="str">
        <f>IF(AND(ISBLANK('C7'!AK14),$I$281&lt;&gt;"Z"),"",'C7'!AK14)</f>
        <v/>
      </c>
      <c r="I281" s="321" t="str">
        <f>IF(ISBLANK('C7'!AL14),"",'C7'!AL14)</f>
        <v/>
      </c>
      <c r="J281" s="170" t="s">
        <v>759</v>
      </c>
      <c r="K281" s="321" t="str">
        <f>IF(AND(ISBLANK('C3'!AE14),$L$281&lt;&gt;"Z"),"",'C3'!AE14)</f>
        <v/>
      </c>
      <c r="L281" s="321" t="str">
        <f>IF(ISBLANK('C3'!AF14),"",'C3'!AF14)</f>
        <v/>
      </c>
      <c r="M281" s="168" t="str">
        <f t="shared" si="5"/>
        <v>OK</v>
      </c>
      <c r="N281" s="169"/>
    </row>
    <row r="282" spans="1:14" hidden="1">
      <c r="A282" s="333" t="s">
        <v>2586</v>
      </c>
      <c r="B282" s="319" t="s">
        <v>1239</v>
      </c>
      <c r="C282" s="320" t="s">
        <v>601</v>
      </c>
      <c r="D282" s="322" t="s">
        <v>844</v>
      </c>
      <c r="E282" s="320" t="s">
        <v>759</v>
      </c>
      <c r="F282" s="320" t="s">
        <v>600</v>
      </c>
      <c r="G282" s="322" t="s">
        <v>813</v>
      </c>
      <c r="H282" s="321" t="str">
        <f>IF(AND(ISBLANK('C7'!AK15),$I$282&lt;&gt;"Z"),"",'C7'!AK15)</f>
        <v/>
      </c>
      <c r="I282" s="321" t="str">
        <f>IF(ISBLANK('C7'!AL15),"",'C7'!AL15)</f>
        <v/>
      </c>
      <c r="J282" s="170" t="s">
        <v>759</v>
      </c>
      <c r="K282" s="321" t="str">
        <f>IF(AND(ISBLANK('C3'!AE15),$L$282&lt;&gt;"Z"),"",'C3'!AE15)</f>
        <v/>
      </c>
      <c r="L282" s="321" t="str">
        <f>IF(ISBLANK('C3'!AF15),"",'C3'!AF15)</f>
        <v/>
      </c>
      <c r="M282" s="168" t="str">
        <f t="shared" si="5"/>
        <v>OK</v>
      </c>
      <c r="N282" s="169"/>
    </row>
    <row r="283" spans="1:14" hidden="1">
      <c r="A283" s="333" t="s">
        <v>2586</v>
      </c>
      <c r="B283" s="319" t="s">
        <v>1240</v>
      </c>
      <c r="C283" s="320" t="s">
        <v>601</v>
      </c>
      <c r="D283" s="322" t="s">
        <v>846</v>
      </c>
      <c r="E283" s="320" t="s">
        <v>759</v>
      </c>
      <c r="F283" s="320" t="s">
        <v>600</v>
      </c>
      <c r="G283" s="322" t="s">
        <v>815</v>
      </c>
      <c r="H283" s="321" t="str">
        <f>IF(AND(ISBLANK('C7'!AK16),$I$283&lt;&gt;"Z"),"",'C7'!AK16)</f>
        <v/>
      </c>
      <c r="I283" s="321" t="str">
        <f>IF(ISBLANK('C7'!AL16),"",'C7'!AL16)</f>
        <v/>
      </c>
      <c r="J283" s="170" t="s">
        <v>759</v>
      </c>
      <c r="K283" s="321" t="str">
        <f>IF(AND(ISBLANK('C3'!AE16),$L$283&lt;&gt;"Z"),"",'C3'!AE16)</f>
        <v/>
      </c>
      <c r="L283" s="321" t="str">
        <f>IF(ISBLANK('C3'!AF16),"",'C3'!AF16)</f>
        <v/>
      </c>
      <c r="M283" s="168" t="str">
        <f t="shared" si="5"/>
        <v>OK</v>
      </c>
      <c r="N283" s="169"/>
    </row>
    <row r="284" spans="1:14" hidden="1">
      <c r="A284" s="333" t="s">
        <v>2586</v>
      </c>
      <c r="B284" s="319" t="s">
        <v>1241</v>
      </c>
      <c r="C284" s="320" t="s">
        <v>601</v>
      </c>
      <c r="D284" s="322" t="s">
        <v>1242</v>
      </c>
      <c r="E284" s="320" t="s">
        <v>759</v>
      </c>
      <c r="F284" s="320" t="s">
        <v>600</v>
      </c>
      <c r="G284" s="322" t="s">
        <v>817</v>
      </c>
      <c r="H284" s="321" t="str">
        <f>IF(AND(ISBLANK('C7'!AK17),$I$284&lt;&gt;"Z"),"",'C7'!AK17)</f>
        <v/>
      </c>
      <c r="I284" s="321" t="str">
        <f>IF(ISBLANK('C7'!AL17),"",'C7'!AL17)</f>
        <v/>
      </c>
      <c r="J284" s="170" t="s">
        <v>759</v>
      </c>
      <c r="K284" s="321" t="str">
        <f>IF(AND(ISBLANK('C3'!AE17),$L$284&lt;&gt;"Z"),"",'C3'!AE17)</f>
        <v/>
      </c>
      <c r="L284" s="321" t="str">
        <f>IF(ISBLANK('C3'!AF17),"",'C3'!AF17)</f>
        <v/>
      </c>
      <c r="M284" s="168" t="str">
        <f t="shared" si="5"/>
        <v>OK</v>
      </c>
      <c r="N284" s="169"/>
    </row>
    <row r="285" spans="1:14" hidden="1">
      <c r="A285" s="333" t="s">
        <v>2586</v>
      </c>
      <c r="B285" s="319" t="s">
        <v>1243</v>
      </c>
      <c r="C285" s="320" t="s">
        <v>601</v>
      </c>
      <c r="D285" s="322" t="s">
        <v>1244</v>
      </c>
      <c r="E285" s="320" t="s">
        <v>759</v>
      </c>
      <c r="F285" s="320" t="s">
        <v>600</v>
      </c>
      <c r="G285" s="322" t="s">
        <v>819</v>
      </c>
      <c r="H285" s="321" t="str">
        <f>IF(AND(ISBLANK('C7'!AK18),$I$285&lt;&gt;"Z"),"",'C7'!AK18)</f>
        <v/>
      </c>
      <c r="I285" s="321" t="str">
        <f>IF(ISBLANK('C7'!AL18),"",'C7'!AL18)</f>
        <v/>
      </c>
      <c r="J285" s="170" t="s">
        <v>759</v>
      </c>
      <c r="K285" s="321" t="str">
        <f>IF(AND(ISBLANK('C3'!AE18),$L$285&lt;&gt;"Z"),"",'C3'!AE18)</f>
        <v/>
      </c>
      <c r="L285" s="321" t="str">
        <f>IF(ISBLANK('C3'!AF18),"",'C3'!AF18)</f>
        <v/>
      </c>
      <c r="M285" s="168" t="str">
        <f t="shared" si="5"/>
        <v>OK</v>
      </c>
      <c r="N285" s="169"/>
    </row>
    <row r="286" spans="1:14" hidden="1">
      <c r="A286" s="333" t="s">
        <v>2586</v>
      </c>
      <c r="B286" s="319" t="s">
        <v>1245</v>
      </c>
      <c r="C286" s="320" t="s">
        <v>601</v>
      </c>
      <c r="D286" s="322" t="s">
        <v>1246</v>
      </c>
      <c r="E286" s="320" t="s">
        <v>759</v>
      </c>
      <c r="F286" s="320" t="s">
        <v>600</v>
      </c>
      <c r="G286" s="322" t="s">
        <v>821</v>
      </c>
      <c r="H286" s="321" t="str">
        <f>IF(AND(ISBLANK('C7'!AK19),$I$286&lt;&gt;"Z"),"",'C7'!AK19)</f>
        <v/>
      </c>
      <c r="I286" s="321" t="str">
        <f>IF(ISBLANK('C7'!AL19),"",'C7'!AL19)</f>
        <v/>
      </c>
      <c r="J286" s="170" t="s">
        <v>759</v>
      </c>
      <c r="K286" s="321" t="str">
        <f>IF(AND(ISBLANK('C3'!AE19),$L$286&lt;&gt;"Z"),"",'C3'!AE19)</f>
        <v/>
      </c>
      <c r="L286" s="321" t="str">
        <f>IF(ISBLANK('C3'!AF19),"",'C3'!AF19)</f>
        <v/>
      </c>
      <c r="M286" s="168" t="str">
        <f t="shared" si="5"/>
        <v>OK</v>
      </c>
      <c r="N286" s="169"/>
    </row>
    <row r="287" spans="1:14" hidden="1">
      <c r="A287" s="333" t="s">
        <v>2586</v>
      </c>
      <c r="B287" s="319" t="s">
        <v>1247</v>
      </c>
      <c r="C287" s="320" t="s">
        <v>601</v>
      </c>
      <c r="D287" s="322" t="s">
        <v>797</v>
      </c>
      <c r="E287" s="320" t="s">
        <v>759</v>
      </c>
      <c r="F287" s="320" t="s">
        <v>600</v>
      </c>
      <c r="G287" s="322" t="s">
        <v>795</v>
      </c>
      <c r="H287" s="321" t="str">
        <f>IF(AND(ISBLANK('C7'!AK20),$I$287&lt;&gt;"Z"),"",'C7'!AK20)</f>
        <v/>
      </c>
      <c r="I287" s="321" t="str">
        <f>IF(ISBLANK('C7'!AL20),"",'C7'!AL20)</f>
        <v/>
      </c>
      <c r="J287" s="170" t="s">
        <v>759</v>
      </c>
      <c r="K287" s="321" t="str">
        <f>IF(AND(ISBLANK('C3'!AE20),$L$287&lt;&gt;"Z"),"",'C3'!AE20)</f>
        <v/>
      </c>
      <c r="L287" s="321" t="str">
        <f>IF(ISBLANK('C3'!AF20),"",'C3'!AF20)</f>
        <v/>
      </c>
      <c r="M287" s="168" t="str">
        <f t="shared" si="5"/>
        <v>OK</v>
      </c>
      <c r="N287" s="169"/>
    </row>
    <row r="288" spans="1:14" hidden="1">
      <c r="A288" s="333" t="s">
        <v>2586</v>
      </c>
      <c r="B288" s="319" t="s">
        <v>1248</v>
      </c>
      <c r="C288" s="320" t="s">
        <v>601</v>
      </c>
      <c r="D288" s="322" t="s">
        <v>787</v>
      </c>
      <c r="E288" s="320" t="s">
        <v>759</v>
      </c>
      <c r="F288" s="320" t="s">
        <v>600</v>
      </c>
      <c r="G288" s="322" t="s">
        <v>785</v>
      </c>
      <c r="H288" s="321" t="str">
        <f>IF(AND(ISBLANK('C7'!AK21),$I$288&lt;&gt;"Z"),"",'C7'!AK21)</f>
        <v/>
      </c>
      <c r="I288" s="321" t="str">
        <f>IF(ISBLANK('C7'!AL21),"",'C7'!AL21)</f>
        <v/>
      </c>
      <c r="J288" s="170" t="s">
        <v>759</v>
      </c>
      <c r="K288" s="321" t="str">
        <f>IF(AND(ISBLANK('C3'!AE21),$L$288&lt;&gt;"Z"),"",'C3'!AE21)</f>
        <v/>
      </c>
      <c r="L288" s="321" t="str">
        <f>IF(ISBLANK('C3'!AF21),"",'C3'!AF21)</f>
        <v/>
      </c>
      <c r="M288" s="168" t="str">
        <f t="shared" si="5"/>
        <v>OK</v>
      </c>
      <c r="N288" s="169"/>
    </row>
    <row r="289" spans="1:14" hidden="1">
      <c r="A289" s="333" t="s">
        <v>2586</v>
      </c>
      <c r="B289" s="319" t="s">
        <v>1249</v>
      </c>
      <c r="C289" s="320" t="s">
        <v>601</v>
      </c>
      <c r="D289" s="322" t="s">
        <v>776</v>
      </c>
      <c r="E289" s="320" t="s">
        <v>759</v>
      </c>
      <c r="F289" s="320" t="s">
        <v>600</v>
      </c>
      <c r="G289" s="322" t="s">
        <v>774</v>
      </c>
      <c r="H289" s="321" t="str">
        <f>IF(AND(ISBLANK('C7'!AK22),$I$289&lt;&gt;"Z"),"",'C7'!AK22)</f>
        <v/>
      </c>
      <c r="I289" s="321" t="str">
        <f>IF(ISBLANK('C7'!AL22),"",'C7'!AL22)</f>
        <v/>
      </c>
      <c r="J289" s="170" t="s">
        <v>759</v>
      </c>
      <c r="K289" s="321" t="str">
        <f>IF(AND(ISBLANK('C3'!AE22),$L$289&lt;&gt;"Z"),"",'C3'!AE22)</f>
        <v/>
      </c>
      <c r="L289" s="321" t="str">
        <f>IF(ISBLANK('C3'!AF22),"",'C3'!AF22)</f>
        <v/>
      </c>
      <c r="M289" s="168" t="str">
        <f t="shared" si="5"/>
        <v>OK</v>
      </c>
      <c r="N289" s="169"/>
    </row>
    <row r="290" spans="1:14" hidden="1">
      <c r="A290" s="333" t="s">
        <v>2586</v>
      </c>
      <c r="B290" s="319" t="s">
        <v>1250</v>
      </c>
      <c r="C290" s="320" t="s">
        <v>601</v>
      </c>
      <c r="D290" s="322" t="s">
        <v>833</v>
      </c>
      <c r="E290" s="320" t="s">
        <v>759</v>
      </c>
      <c r="F290" s="320" t="s">
        <v>600</v>
      </c>
      <c r="G290" s="322" t="s">
        <v>826</v>
      </c>
      <c r="H290" s="321" t="str">
        <f>IF(AND(ISBLANK('C7'!AK23),$I$290&lt;&gt;"Z"),"",'C7'!AK23)</f>
        <v/>
      </c>
      <c r="I290" s="321" t="str">
        <f>IF(ISBLANK('C7'!AL23),"",'C7'!AL23)</f>
        <v/>
      </c>
      <c r="J290" s="170" t="s">
        <v>759</v>
      </c>
      <c r="K290" s="321" t="str">
        <f>IF(AND(ISBLANK('C3'!AE23),$L$290&lt;&gt;"Z"),"",'C3'!AE23)</f>
        <v/>
      </c>
      <c r="L290" s="321" t="str">
        <f>IF(ISBLANK('C3'!AF23),"",'C3'!AF23)</f>
        <v/>
      </c>
      <c r="M290" s="168" t="str">
        <f t="shared" si="5"/>
        <v>OK</v>
      </c>
      <c r="N290" s="169"/>
    </row>
    <row r="291" spans="1:14" hidden="1">
      <c r="A291" s="333" t="s">
        <v>2586</v>
      </c>
      <c r="B291" s="319" t="s">
        <v>1251</v>
      </c>
      <c r="C291" s="320" t="s">
        <v>601</v>
      </c>
      <c r="D291" s="322" t="s">
        <v>1252</v>
      </c>
      <c r="E291" s="320" t="s">
        <v>759</v>
      </c>
      <c r="F291" s="320" t="s">
        <v>600</v>
      </c>
      <c r="G291" s="322" t="s">
        <v>1167</v>
      </c>
      <c r="H291" s="321" t="str">
        <f>IF(AND(ISBLANK('C7'!AK24),$I$291&lt;&gt;"Z"),"",'C7'!AK24)</f>
        <v/>
      </c>
      <c r="I291" s="321" t="str">
        <f>IF(ISBLANK('C7'!AL24),"",'C7'!AL24)</f>
        <v/>
      </c>
      <c r="J291" s="170" t="s">
        <v>759</v>
      </c>
      <c r="K291" s="321" t="str">
        <f>IF(AND(ISBLANK('C3'!AE24),$L$291&lt;&gt;"Z"),"",'C3'!AE24)</f>
        <v/>
      </c>
      <c r="L291" s="321" t="str">
        <f>IF(ISBLANK('C3'!AF24),"",'C3'!AF24)</f>
        <v/>
      </c>
      <c r="M291" s="168" t="str">
        <f t="shared" si="5"/>
        <v>OK</v>
      </c>
      <c r="N291" s="169"/>
    </row>
    <row r="292" spans="1:14" hidden="1">
      <c r="A292" s="333" t="s">
        <v>2586</v>
      </c>
      <c r="B292" s="319" t="s">
        <v>1253</v>
      </c>
      <c r="C292" s="320" t="s">
        <v>601</v>
      </c>
      <c r="D292" s="322" t="s">
        <v>1254</v>
      </c>
      <c r="E292" s="320" t="s">
        <v>759</v>
      </c>
      <c r="F292" s="320" t="s">
        <v>600</v>
      </c>
      <c r="G292" s="322" t="s">
        <v>798</v>
      </c>
      <c r="H292" s="321" t="str">
        <f>IF(AND(ISBLANK('C7'!AK25),$I$292&lt;&gt;"Z"),"",'C7'!AK25)</f>
        <v/>
      </c>
      <c r="I292" s="321" t="str">
        <f>IF(ISBLANK('C7'!AL25),"",'C7'!AL25)</f>
        <v/>
      </c>
      <c r="J292" s="170" t="s">
        <v>759</v>
      </c>
      <c r="K292" s="321" t="str">
        <f>IF(AND(ISBLANK('C3'!AE25),$L$292&lt;&gt;"Z"),"",'C3'!AE25)</f>
        <v/>
      </c>
      <c r="L292" s="321" t="str">
        <f>IF(ISBLANK('C3'!AF25),"",'C3'!AF25)</f>
        <v/>
      </c>
      <c r="M292" s="168" t="str">
        <f t="shared" si="5"/>
        <v>OK</v>
      </c>
      <c r="N292" s="169"/>
    </row>
    <row r="293" spans="1:14" hidden="1">
      <c r="A293" s="333" t="s">
        <v>2586</v>
      </c>
      <c r="B293" s="319" t="s">
        <v>1255</v>
      </c>
      <c r="C293" s="320" t="s">
        <v>601</v>
      </c>
      <c r="D293" s="322" t="s">
        <v>1256</v>
      </c>
      <c r="E293" s="320" t="s">
        <v>759</v>
      </c>
      <c r="F293" s="320" t="s">
        <v>600</v>
      </c>
      <c r="G293" s="322" t="s">
        <v>1171</v>
      </c>
      <c r="H293" s="321" t="str">
        <f>IF(AND(ISBLANK('C7'!AK26),$I$293&lt;&gt;"Z"),"",'C7'!AK26)</f>
        <v/>
      </c>
      <c r="I293" s="321" t="str">
        <f>IF(ISBLANK('C7'!AL26),"",'C7'!AL26)</f>
        <v/>
      </c>
      <c r="J293" s="170" t="s">
        <v>759</v>
      </c>
      <c r="K293" s="321" t="str">
        <f>IF(AND(ISBLANK('C3'!AE26),$L$293&lt;&gt;"Z"),"",'C3'!AE26)</f>
        <v/>
      </c>
      <c r="L293" s="321" t="str">
        <f>IF(ISBLANK('C3'!AF26),"",'C3'!AF26)</f>
        <v/>
      </c>
      <c r="M293" s="168" t="str">
        <f t="shared" si="5"/>
        <v>OK</v>
      </c>
      <c r="N293" s="169"/>
    </row>
    <row r="294" spans="1:14" hidden="1">
      <c r="A294" s="333" t="s">
        <v>2586</v>
      </c>
      <c r="B294" s="319" t="s">
        <v>1257</v>
      </c>
      <c r="C294" s="320" t="s">
        <v>601</v>
      </c>
      <c r="D294" s="322" t="s">
        <v>1258</v>
      </c>
      <c r="E294" s="320" t="s">
        <v>759</v>
      </c>
      <c r="F294" s="320" t="s">
        <v>600</v>
      </c>
      <c r="G294" s="322" t="s">
        <v>1174</v>
      </c>
      <c r="H294" s="321" t="str">
        <f>IF(AND(ISBLANK('C7'!AK27),$I$294&lt;&gt;"Z"),"",'C7'!AK27)</f>
        <v/>
      </c>
      <c r="I294" s="321" t="str">
        <f>IF(ISBLANK('C7'!AL27),"",'C7'!AL27)</f>
        <v/>
      </c>
      <c r="J294" s="170" t="s">
        <v>759</v>
      </c>
      <c r="K294" s="321" t="str">
        <f>IF(AND(ISBLANK('C3'!AE27),$L$294&lt;&gt;"Z"),"",'C3'!AE27)</f>
        <v/>
      </c>
      <c r="L294" s="321" t="str">
        <f>IF(ISBLANK('C3'!AF27),"",'C3'!AF27)</f>
        <v/>
      </c>
      <c r="M294" s="168" t="str">
        <f t="shared" si="5"/>
        <v>OK</v>
      </c>
      <c r="N294" s="169"/>
    </row>
    <row r="295" spans="1:14" hidden="1">
      <c r="A295" s="333" t="s">
        <v>2586</v>
      </c>
      <c r="B295" s="319" t="s">
        <v>1259</v>
      </c>
      <c r="C295" s="320" t="s">
        <v>601</v>
      </c>
      <c r="D295" s="322" t="s">
        <v>1260</v>
      </c>
      <c r="E295" s="320" t="s">
        <v>759</v>
      </c>
      <c r="F295" s="320" t="s">
        <v>600</v>
      </c>
      <c r="G295" s="322" t="s">
        <v>1177</v>
      </c>
      <c r="H295" s="321" t="str">
        <f>IF(AND(ISBLANK('C7'!AK28),$I$295&lt;&gt;"Z"),"",'C7'!AK28)</f>
        <v/>
      </c>
      <c r="I295" s="321" t="str">
        <f>IF(ISBLANK('C7'!AL28),"",'C7'!AL28)</f>
        <v/>
      </c>
      <c r="J295" s="170" t="s">
        <v>759</v>
      </c>
      <c r="K295" s="321" t="str">
        <f>IF(AND(ISBLANK('C3'!AE28),$L$295&lt;&gt;"Z"),"",'C3'!AE28)</f>
        <v/>
      </c>
      <c r="L295" s="321" t="str">
        <f>IF(ISBLANK('C3'!AF28),"",'C3'!AF28)</f>
        <v/>
      </c>
      <c r="M295" s="168" t="str">
        <f t="shared" si="5"/>
        <v>OK</v>
      </c>
      <c r="N295" s="169"/>
    </row>
    <row r="296" spans="1:14" hidden="1">
      <c r="A296" s="333" t="s">
        <v>2586</v>
      </c>
      <c r="B296" s="319" t="s">
        <v>1261</v>
      </c>
      <c r="C296" s="320" t="s">
        <v>601</v>
      </c>
      <c r="D296" s="322" t="s">
        <v>1262</v>
      </c>
      <c r="E296" s="320" t="s">
        <v>759</v>
      </c>
      <c r="F296" s="320" t="s">
        <v>600</v>
      </c>
      <c r="G296" s="322" t="s">
        <v>1180</v>
      </c>
      <c r="H296" s="321" t="str">
        <f>IF(AND(ISBLANK('C7'!AK29),$I$296&lt;&gt;"Z"),"",'C7'!AK29)</f>
        <v/>
      </c>
      <c r="I296" s="321" t="str">
        <f>IF(ISBLANK('C7'!AL29),"",'C7'!AL29)</f>
        <v/>
      </c>
      <c r="J296" s="170" t="s">
        <v>759</v>
      </c>
      <c r="K296" s="321" t="str">
        <f>IF(AND(ISBLANK('C3'!AE29),$L$296&lt;&gt;"Z"),"",'C3'!AE29)</f>
        <v/>
      </c>
      <c r="L296" s="321" t="str">
        <f>IF(ISBLANK('C3'!AF29),"",'C3'!AF29)</f>
        <v/>
      </c>
      <c r="M296" s="168" t="str">
        <f t="shared" si="5"/>
        <v>OK</v>
      </c>
      <c r="N296" s="169"/>
    </row>
    <row r="297" spans="1:14" hidden="1">
      <c r="A297" s="333" t="s">
        <v>2586</v>
      </c>
      <c r="B297" s="319" t="s">
        <v>1263</v>
      </c>
      <c r="C297" s="320" t="s">
        <v>601</v>
      </c>
      <c r="D297" s="322" t="s">
        <v>1264</v>
      </c>
      <c r="E297" s="320" t="s">
        <v>759</v>
      </c>
      <c r="F297" s="320" t="s">
        <v>600</v>
      </c>
      <c r="G297" s="322" t="s">
        <v>1183</v>
      </c>
      <c r="H297" s="321" t="str">
        <f>IF(AND(ISBLANK('C7'!AK30),$I$297&lt;&gt;"Z"),"",'C7'!AK30)</f>
        <v/>
      </c>
      <c r="I297" s="321" t="str">
        <f>IF(ISBLANK('C7'!AL30),"",'C7'!AL30)</f>
        <v/>
      </c>
      <c r="J297" s="170" t="s">
        <v>759</v>
      </c>
      <c r="K297" s="321" t="str">
        <f>IF(AND(ISBLANK('C3'!AE30),$L$297&lt;&gt;"Z"),"",'C3'!AE30)</f>
        <v/>
      </c>
      <c r="L297" s="321" t="str">
        <f>IF(ISBLANK('C3'!AF30),"",'C3'!AF30)</f>
        <v/>
      </c>
      <c r="M297" s="168" t="str">
        <f t="shared" si="5"/>
        <v>OK</v>
      </c>
      <c r="N297" s="169"/>
    </row>
    <row r="298" spans="1:14" hidden="1">
      <c r="A298" s="333" t="s">
        <v>2586</v>
      </c>
      <c r="B298" s="319" t="s">
        <v>1265</v>
      </c>
      <c r="C298" s="320" t="s">
        <v>601</v>
      </c>
      <c r="D298" s="322" t="s">
        <v>1266</v>
      </c>
      <c r="E298" s="320" t="s">
        <v>759</v>
      </c>
      <c r="F298" s="320" t="s">
        <v>600</v>
      </c>
      <c r="G298" s="322" t="s">
        <v>1186</v>
      </c>
      <c r="H298" s="321" t="str">
        <f>IF(AND(ISBLANK('C7'!AK31),$I$298&lt;&gt;"Z"),"",'C7'!AK31)</f>
        <v/>
      </c>
      <c r="I298" s="321" t="str">
        <f>IF(ISBLANK('C7'!AL31),"",'C7'!AL31)</f>
        <v/>
      </c>
      <c r="J298" s="170" t="s">
        <v>759</v>
      </c>
      <c r="K298" s="321" t="str">
        <f>IF(AND(ISBLANK('C3'!AE31),$L$298&lt;&gt;"Z"),"",'C3'!AE31)</f>
        <v/>
      </c>
      <c r="L298" s="321" t="str">
        <f>IF(ISBLANK('C3'!AF31),"",'C3'!AF31)</f>
        <v/>
      </c>
      <c r="M298" s="168" t="str">
        <f t="shared" si="5"/>
        <v>OK</v>
      </c>
      <c r="N298" s="169"/>
    </row>
    <row r="299" spans="1:14" hidden="1">
      <c r="A299" s="333" t="s">
        <v>2586</v>
      </c>
      <c r="B299" s="319" t="s">
        <v>1267</v>
      </c>
      <c r="C299" s="320" t="s">
        <v>601</v>
      </c>
      <c r="D299" s="322" t="s">
        <v>1268</v>
      </c>
      <c r="E299" s="320" t="s">
        <v>759</v>
      </c>
      <c r="F299" s="320" t="s">
        <v>600</v>
      </c>
      <c r="G299" s="322" t="s">
        <v>1189</v>
      </c>
      <c r="H299" s="321" t="str">
        <f>IF(AND(ISBLANK('C7'!AK32),$I$299&lt;&gt;"Z"),"",'C7'!AK32)</f>
        <v/>
      </c>
      <c r="I299" s="321" t="str">
        <f>IF(ISBLANK('C7'!AL32),"",'C7'!AL32)</f>
        <v/>
      </c>
      <c r="J299" s="170" t="s">
        <v>759</v>
      </c>
      <c r="K299" s="321" t="str">
        <f>IF(AND(ISBLANK('C3'!AE32),$L$299&lt;&gt;"Z"),"",'C3'!AE32)</f>
        <v/>
      </c>
      <c r="L299" s="321" t="str">
        <f>IF(ISBLANK('C3'!AF32),"",'C3'!AF32)</f>
        <v/>
      </c>
      <c r="M299" s="168" t="str">
        <f t="shared" si="5"/>
        <v>OK</v>
      </c>
      <c r="N299" s="169"/>
    </row>
    <row r="300" spans="1:14" hidden="1">
      <c r="A300" s="333" t="s">
        <v>2586</v>
      </c>
      <c r="B300" s="319" t="s">
        <v>1269</v>
      </c>
      <c r="C300" s="320" t="s">
        <v>601</v>
      </c>
      <c r="D300" s="322" t="s">
        <v>1270</v>
      </c>
      <c r="E300" s="320" t="s">
        <v>759</v>
      </c>
      <c r="F300" s="320" t="s">
        <v>600</v>
      </c>
      <c r="G300" s="322" t="s">
        <v>1192</v>
      </c>
      <c r="H300" s="321" t="str">
        <f>IF(AND(ISBLANK('C7'!AK33),$I$300&lt;&gt;"Z"),"",'C7'!AK33)</f>
        <v/>
      </c>
      <c r="I300" s="321" t="str">
        <f>IF(ISBLANK('C7'!AL33),"",'C7'!AL33)</f>
        <v/>
      </c>
      <c r="J300" s="170" t="s">
        <v>759</v>
      </c>
      <c r="K300" s="321" t="str">
        <f>IF(AND(ISBLANK('C3'!AE33),$L$300&lt;&gt;"Z"),"",'C3'!AE33)</f>
        <v/>
      </c>
      <c r="L300" s="321" t="str">
        <f>IF(ISBLANK('C3'!AF33),"",'C3'!AF33)</f>
        <v/>
      </c>
      <c r="M300" s="168" t="str">
        <f t="shared" ref="M300:M327" si="6">IF(OR(AND(I300="M",AND(L300&lt;&gt;"M",L300&lt;&gt;"X")),AND(I300="X",AND(L300&lt;&gt;"M",L300&lt;&gt;"X",L300&lt;&gt;"W",NOT(AND(AND(ISNUMBER(K300),K300&gt;0),L300="")))),AND(H300=0,ISNUMBER(H300),I300="",L300="Z"),AND(K300="",L300="",AND(OR(ISNUMBER(H300),I300="Z"),OR(AND(H300=0,I300=""),H300=0,H300=""))),AND(OR(L300="",L300="Z"),OR(AND(I300="",H300&lt;&gt;""),I300="W"),OR(NOT(ISNUMBER(K300)),AND(ISNUMBER(H300),K300&lt;H300))),AND(OR(I300="",I300="W"),OR(L300="",L300="W"),AND(ISNUMBER(H300),K300&lt;H300))),"Check","OK")</f>
        <v>OK</v>
      </c>
      <c r="N300" s="169"/>
    </row>
    <row r="301" spans="1:14" hidden="1">
      <c r="A301" s="333" t="s">
        <v>2586</v>
      </c>
      <c r="B301" s="319" t="s">
        <v>1271</v>
      </c>
      <c r="C301" s="320" t="s">
        <v>601</v>
      </c>
      <c r="D301" s="322" t="s">
        <v>1272</v>
      </c>
      <c r="E301" s="320" t="s">
        <v>759</v>
      </c>
      <c r="F301" s="320" t="s">
        <v>600</v>
      </c>
      <c r="G301" s="322" t="s">
        <v>1195</v>
      </c>
      <c r="H301" s="321" t="str">
        <f>IF(AND(ISBLANK('C7'!AK34),$I$301&lt;&gt;"Z"),"",'C7'!AK34)</f>
        <v/>
      </c>
      <c r="I301" s="321" t="str">
        <f>IF(ISBLANK('C7'!AL34),"",'C7'!AL34)</f>
        <v/>
      </c>
      <c r="J301" s="170" t="s">
        <v>759</v>
      </c>
      <c r="K301" s="321" t="str">
        <f>IF(AND(ISBLANK('C3'!AE34),$L$301&lt;&gt;"Z"),"",'C3'!AE34)</f>
        <v/>
      </c>
      <c r="L301" s="321" t="str">
        <f>IF(ISBLANK('C3'!AF34),"",'C3'!AF34)</f>
        <v/>
      </c>
      <c r="M301" s="168" t="str">
        <f t="shared" si="6"/>
        <v>OK</v>
      </c>
      <c r="N301" s="169"/>
    </row>
    <row r="302" spans="1:14" hidden="1">
      <c r="A302" s="333" t="s">
        <v>2586</v>
      </c>
      <c r="B302" s="319" t="s">
        <v>1273</v>
      </c>
      <c r="C302" s="320" t="s">
        <v>601</v>
      </c>
      <c r="D302" s="322" t="s">
        <v>1274</v>
      </c>
      <c r="E302" s="320" t="s">
        <v>759</v>
      </c>
      <c r="F302" s="320" t="s">
        <v>600</v>
      </c>
      <c r="G302" s="322" t="s">
        <v>1198</v>
      </c>
      <c r="H302" s="321" t="str">
        <f>IF(AND(ISBLANK('C7'!AK35),$I$302&lt;&gt;"Z"),"",'C7'!AK35)</f>
        <v/>
      </c>
      <c r="I302" s="321" t="str">
        <f>IF(ISBLANK('C7'!AL35),"",'C7'!AL35)</f>
        <v/>
      </c>
      <c r="J302" s="170" t="s">
        <v>759</v>
      </c>
      <c r="K302" s="321" t="str">
        <f>IF(AND(ISBLANK('C3'!AE35),$L$302&lt;&gt;"Z"),"",'C3'!AE35)</f>
        <v/>
      </c>
      <c r="L302" s="321" t="str">
        <f>IF(ISBLANK('C3'!AF35),"",'C3'!AF35)</f>
        <v/>
      </c>
      <c r="M302" s="168" t="str">
        <f t="shared" si="6"/>
        <v>OK</v>
      </c>
      <c r="N302" s="169"/>
    </row>
    <row r="303" spans="1:14" hidden="1">
      <c r="A303" s="333" t="s">
        <v>2586</v>
      </c>
      <c r="B303" s="319" t="s">
        <v>1275</v>
      </c>
      <c r="C303" s="320" t="s">
        <v>601</v>
      </c>
      <c r="D303" s="322" t="s">
        <v>1276</v>
      </c>
      <c r="E303" s="320" t="s">
        <v>759</v>
      </c>
      <c r="F303" s="320" t="s">
        <v>600</v>
      </c>
      <c r="G303" s="322" t="s">
        <v>1201</v>
      </c>
      <c r="H303" s="321" t="str">
        <f>IF(AND(ISBLANK('C7'!AK36),$I$303&lt;&gt;"Z"),"",'C7'!AK36)</f>
        <v/>
      </c>
      <c r="I303" s="321" t="str">
        <f>IF(ISBLANK('C7'!AL36),"",'C7'!AL36)</f>
        <v/>
      </c>
      <c r="J303" s="170" t="s">
        <v>759</v>
      </c>
      <c r="K303" s="321" t="str">
        <f>IF(AND(ISBLANK('C3'!AE36),$L$303&lt;&gt;"Z"),"",'C3'!AE36)</f>
        <v/>
      </c>
      <c r="L303" s="321" t="str">
        <f>IF(ISBLANK('C3'!AF36),"",'C3'!AF36)</f>
        <v/>
      </c>
      <c r="M303" s="168" t="str">
        <f t="shared" si="6"/>
        <v>OK</v>
      </c>
      <c r="N303" s="169"/>
    </row>
    <row r="304" spans="1:14" hidden="1">
      <c r="A304" s="333" t="s">
        <v>2586</v>
      </c>
      <c r="B304" s="319" t="s">
        <v>1277</v>
      </c>
      <c r="C304" s="320" t="s">
        <v>601</v>
      </c>
      <c r="D304" s="322" t="s">
        <v>1278</v>
      </c>
      <c r="E304" s="320" t="s">
        <v>759</v>
      </c>
      <c r="F304" s="320" t="s">
        <v>600</v>
      </c>
      <c r="G304" s="322" t="s">
        <v>788</v>
      </c>
      <c r="H304" s="321" t="str">
        <f>IF(AND(ISBLANK('C7'!AK37),$I$304&lt;&gt;"Z"),"",'C7'!AK37)</f>
        <v/>
      </c>
      <c r="I304" s="321" t="str">
        <f>IF(ISBLANK('C7'!AL37),"",'C7'!AL37)</f>
        <v/>
      </c>
      <c r="J304" s="170" t="s">
        <v>759</v>
      </c>
      <c r="K304" s="321" t="str">
        <f>IF(AND(ISBLANK('C3'!AE37),$L$304&lt;&gt;"Z"),"",'C3'!AE37)</f>
        <v/>
      </c>
      <c r="L304" s="321" t="str">
        <f>IF(ISBLANK('C3'!AF37),"",'C3'!AF37)</f>
        <v/>
      </c>
      <c r="M304" s="168" t="str">
        <f t="shared" si="6"/>
        <v>OK</v>
      </c>
      <c r="N304" s="169"/>
    </row>
    <row r="305" spans="1:14" hidden="1">
      <c r="A305" s="333" t="s">
        <v>2586</v>
      </c>
      <c r="B305" s="319" t="s">
        <v>1279</v>
      </c>
      <c r="C305" s="320" t="s">
        <v>601</v>
      </c>
      <c r="D305" s="322" t="s">
        <v>1280</v>
      </c>
      <c r="E305" s="320" t="s">
        <v>759</v>
      </c>
      <c r="F305" s="320" t="s">
        <v>600</v>
      </c>
      <c r="G305" s="322" t="s">
        <v>1205</v>
      </c>
      <c r="H305" s="321" t="str">
        <f>IF(AND(ISBLANK('C7'!AK38),$I$305&lt;&gt;"Z"),"",'C7'!AK38)</f>
        <v/>
      </c>
      <c r="I305" s="321" t="str">
        <f>IF(ISBLANK('C7'!AL38),"",'C7'!AL38)</f>
        <v/>
      </c>
      <c r="J305" s="170" t="s">
        <v>759</v>
      </c>
      <c r="K305" s="321" t="str">
        <f>IF(AND(ISBLANK('C3'!AE38),$L$305&lt;&gt;"Z"),"",'C3'!AE38)</f>
        <v/>
      </c>
      <c r="L305" s="321" t="str">
        <f>IF(ISBLANK('C3'!AF38),"",'C3'!AF38)</f>
        <v/>
      </c>
      <c r="M305" s="168" t="str">
        <f t="shared" si="6"/>
        <v>OK</v>
      </c>
      <c r="N305" s="169"/>
    </row>
    <row r="306" spans="1:14" hidden="1">
      <c r="A306" s="333" t="s">
        <v>2586</v>
      </c>
      <c r="B306" s="319" t="s">
        <v>1281</v>
      </c>
      <c r="C306" s="320" t="s">
        <v>601</v>
      </c>
      <c r="D306" s="322" t="s">
        <v>1282</v>
      </c>
      <c r="E306" s="320" t="s">
        <v>759</v>
      </c>
      <c r="F306" s="320" t="s">
        <v>600</v>
      </c>
      <c r="G306" s="322" t="s">
        <v>1208</v>
      </c>
      <c r="H306" s="321" t="str">
        <f>IF(AND(ISBLANK('C7'!AK39),$I$306&lt;&gt;"Z"),"",'C7'!AK39)</f>
        <v/>
      </c>
      <c r="I306" s="321" t="str">
        <f>IF(ISBLANK('C7'!AL39),"",'C7'!AL39)</f>
        <v/>
      </c>
      <c r="J306" s="170" t="s">
        <v>759</v>
      </c>
      <c r="K306" s="321" t="str">
        <f>IF(AND(ISBLANK('C3'!AE39),$L$306&lt;&gt;"Z"),"",'C3'!AE39)</f>
        <v/>
      </c>
      <c r="L306" s="321" t="str">
        <f>IF(ISBLANK('C3'!AF39),"",'C3'!AF39)</f>
        <v/>
      </c>
      <c r="M306" s="168" t="str">
        <f t="shared" si="6"/>
        <v>OK</v>
      </c>
      <c r="N306" s="169"/>
    </row>
    <row r="307" spans="1:14" hidden="1">
      <c r="A307" s="333" t="s">
        <v>2586</v>
      </c>
      <c r="B307" s="319" t="s">
        <v>1283</v>
      </c>
      <c r="C307" s="320" t="s">
        <v>601</v>
      </c>
      <c r="D307" s="322" t="s">
        <v>1284</v>
      </c>
      <c r="E307" s="320" t="s">
        <v>759</v>
      </c>
      <c r="F307" s="320" t="s">
        <v>600</v>
      </c>
      <c r="G307" s="322" t="s">
        <v>1211</v>
      </c>
      <c r="H307" s="321" t="str">
        <f>IF(AND(ISBLANK('C7'!AK40),$I$307&lt;&gt;"Z"),"",'C7'!AK40)</f>
        <v/>
      </c>
      <c r="I307" s="321" t="str">
        <f>IF(ISBLANK('C7'!AL40),"",'C7'!AL40)</f>
        <v/>
      </c>
      <c r="J307" s="170" t="s">
        <v>759</v>
      </c>
      <c r="K307" s="321" t="str">
        <f>IF(AND(ISBLANK('C3'!AE40),$L$307&lt;&gt;"Z"),"",'C3'!AE40)</f>
        <v/>
      </c>
      <c r="L307" s="321" t="str">
        <f>IF(ISBLANK('C3'!AF40),"",'C3'!AF40)</f>
        <v/>
      </c>
      <c r="M307" s="168" t="str">
        <f t="shared" si="6"/>
        <v>OK</v>
      </c>
      <c r="N307" s="169"/>
    </row>
    <row r="308" spans="1:14" hidden="1">
      <c r="A308" s="333" t="s">
        <v>2586</v>
      </c>
      <c r="B308" s="319" t="s">
        <v>1285</v>
      </c>
      <c r="C308" s="320" t="s">
        <v>601</v>
      </c>
      <c r="D308" s="322" t="s">
        <v>1286</v>
      </c>
      <c r="E308" s="320" t="s">
        <v>759</v>
      </c>
      <c r="F308" s="320" t="s">
        <v>600</v>
      </c>
      <c r="G308" s="322" t="s">
        <v>1214</v>
      </c>
      <c r="H308" s="321" t="str">
        <f>IF(AND(ISBLANK('C7'!AK41),$I$308&lt;&gt;"Z"),"",'C7'!AK41)</f>
        <v/>
      </c>
      <c r="I308" s="321" t="str">
        <f>IF(ISBLANK('C7'!AL41),"",'C7'!AL41)</f>
        <v/>
      </c>
      <c r="J308" s="170" t="s">
        <v>759</v>
      </c>
      <c r="K308" s="321" t="str">
        <f>IF(AND(ISBLANK('C3'!AE41),$L$308&lt;&gt;"Z"),"",'C3'!AE41)</f>
        <v/>
      </c>
      <c r="L308" s="321" t="str">
        <f>IF(ISBLANK('C3'!AF41),"",'C3'!AF41)</f>
        <v/>
      </c>
      <c r="M308" s="168" t="str">
        <f t="shared" si="6"/>
        <v>OK</v>
      </c>
      <c r="N308" s="169"/>
    </row>
    <row r="309" spans="1:14" hidden="1">
      <c r="A309" s="333" t="s">
        <v>2586</v>
      </c>
      <c r="B309" s="319" t="s">
        <v>1287</v>
      </c>
      <c r="C309" s="320" t="s">
        <v>601</v>
      </c>
      <c r="D309" s="322" t="s">
        <v>1288</v>
      </c>
      <c r="E309" s="320" t="s">
        <v>759</v>
      </c>
      <c r="F309" s="320" t="s">
        <v>600</v>
      </c>
      <c r="G309" s="322" t="s">
        <v>1217</v>
      </c>
      <c r="H309" s="321" t="str">
        <f>IF(AND(ISBLANK('C7'!AK42),$I$309&lt;&gt;"Z"),"",'C7'!AK42)</f>
        <v/>
      </c>
      <c r="I309" s="321" t="str">
        <f>IF(ISBLANK('C7'!AL42),"",'C7'!AL42)</f>
        <v/>
      </c>
      <c r="J309" s="170" t="s">
        <v>759</v>
      </c>
      <c r="K309" s="321" t="str">
        <f>IF(AND(ISBLANK('C3'!AE42),$L$309&lt;&gt;"Z"),"",'C3'!AE42)</f>
        <v/>
      </c>
      <c r="L309" s="321" t="str">
        <f>IF(ISBLANK('C3'!AF42),"",'C3'!AF42)</f>
        <v/>
      </c>
      <c r="M309" s="168" t="str">
        <f t="shared" si="6"/>
        <v>OK</v>
      </c>
      <c r="N309" s="169"/>
    </row>
    <row r="310" spans="1:14" hidden="1">
      <c r="A310" s="333" t="s">
        <v>2586</v>
      </c>
      <c r="B310" s="319" t="s">
        <v>1289</v>
      </c>
      <c r="C310" s="320" t="s">
        <v>601</v>
      </c>
      <c r="D310" s="322" t="s">
        <v>1290</v>
      </c>
      <c r="E310" s="320" t="s">
        <v>759</v>
      </c>
      <c r="F310" s="320" t="s">
        <v>600</v>
      </c>
      <c r="G310" s="322" t="s">
        <v>1220</v>
      </c>
      <c r="H310" s="321" t="str">
        <f>IF(AND(ISBLANK('C7'!AK43),$I$310&lt;&gt;"Z"),"",'C7'!AK43)</f>
        <v/>
      </c>
      <c r="I310" s="321" t="str">
        <f>IF(ISBLANK('C7'!AL43),"",'C7'!AL43)</f>
        <v/>
      </c>
      <c r="J310" s="170" t="s">
        <v>759</v>
      </c>
      <c r="K310" s="321" t="str">
        <f>IF(AND(ISBLANK('C3'!AE43),$L$310&lt;&gt;"Z"),"",'C3'!AE43)</f>
        <v/>
      </c>
      <c r="L310" s="321" t="str">
        <f>IF(ISBLANK('C3'!AF43),"",'C3'!AF43)</f>
        <v/>
      </c>
      <c r="M310" s="168" t="str">
        <f t="shared" si="6"/>
        <v>OK</v>
      </c>
      <c r="N310" s="169"/>
    </row>
    <row r="311" spans="1:14" hidden="1">
      <c r="A311" s="333" t="s">
        <v>2586</v>
      </c>
      <c r="B311" s="319" t="s">
        <v>1291</v>
      </c>
      <c r="C311" s="320" t="s">
        <v>601</v>
      </c>
      <c r="D311" s="322" t="s">
        <v>1292</v>
      </c>
      <c r="E311" s="320" t="s">
        <v>759</v>
      </c>
      <c r="F311" s="320" t="s">
        <v>600</v>
      </c>
      <c r="G311" s="322" t="s">
        <v>1223</v>
      </c>
      <c r="H311" s="321" t="str">
        <f>IF(AND(ISBLANK('C7'!AK44),$I$311&lt;&gt;"Z"),"",'C7'!AK44)</f>
        <v/>
      </c>
      <c r="I311" s="321" t="str">
        <f>IF(ISBLANK('C7'!AL44),"",'C7'!AL44)</f>
        <v/>
      </c>
      <c r="J311" s="170" t="s">
        <v>759</v>
      </c>
      <c r="K311" s="321" t="str">
        <f>IF(AND(ISBLANK('C3'!AE44),$L$311&lt;&gt;"Z"),"",'C3'!AE44)</f>
        <v/>
      </c>
      <c r="L311" s="321" t="str">
        <f>IF(ISBLANK('C3'!AF44),"",'C3'!AF44)</f>
        <v/>
      </c>
      <c r="M311" s="168" t="str">
        <f t="shared" si="6"/>
        <v>OK</v>
      </c>
      <c r="N311" s="169"/>
    </row>
    <row r="312" spans="1:14" hidden="1">
      <c r="A312" s="333" t="s">
        <v>2586</v>
      </c>
      <c r="B312" s="319" t="s">
        <v>1293</v>
      </c>
      <c r="C312" s="320" t="s">
        <v>601</v>
      </c>
      <c r="D312" s="322" t="s">
        <v>1294</v>
      </c>
      <c r="E312" s="320" t="s">
        <v>759</v>
      </c>
      <c r="F312" s="320" t="s">
        <v>600</v>
      </c>
      <c r="G312" s="322" t="s">
        <v>1226</v>
      </c>
      <c r="H312" s="321" t="str">
        <f>IF(AND(ISBLANK('C7'!AK45),$I$312&lt;&gt;"Z"),"",'C7'!AK45)</f>
        <v/>
      </c>
      <c r="I312" s="321" t="str">
        <f>IF(ISBLANK('C7'!AL45),"",'C7'!AL45)</f>
        <v/>
      </c>
      <c r="J312" s="170" t="s">
        <v>759</v>
      </c>
      <c r="K312" s="321" t="str">
        <f>IF(AND(ISBLANK('C3'!AE45),$L$312&lt;&gt;"Z"),"",'C3'!AE45)</f>
        <v/>
      </c>
      <c r="L312" s="321" t="str">
        <f>IF(ISBLANK('C3'!AF45),"",'C3'!AF45)</f>
        <v/>
      </c>
      <c r="M312" s="168" t="str">
        <f t="shared" si="6"/>
        <v>OK</v>
      </c>
      <c r="N312" s="169"/>
    </row>
    <row r="313" spans="1:14" hidden="1">
      <c r="A313" s="333" t="s">
        <v>2586</v>
      </c>
      <c r="B313" s="319" t="s">
        <v>1295</v>
      </c>
      <c r="C313" s="320" t="s">
        <v>601</v>
      </c>
      <c r="D313" s="322" t="s">
        <v>1296</v>
      </c>
      <c r="E313" s="320" t="s">
        <v>759</v>
      </c>
      <c r="F313" s="320" t="s">
        <v>600</v>
      </c>
      <c r="G313" s="322" t="s">
        <v>1229</v>
      </c>
      <c r="H313" s="321" t="str">
        <f>IF(AND(ISBLANK('C7'!AK46),$I$313&lt;&gt;"Z"),"",'C7'!AK46)</f>
        <v/>
      </c>
      <c r="I313" s="321" t="str">
        <f>IF(ISBLANK('C7'!AL46),"",'C7'!AL46)</f>
        <v/>
      </c>
      <c r="J313" s="170" t="s">
        <v>759</v>
      </c>
      <c r="K313" s="321" t="str">
        <f>IF(AND(ISBLANK('C3'!AE46),$L$313&lt;&gt;"Z"),"",'C3'!AE46)</f>
        <v/>
      </c>
      <c r="L313" s="321" t="str">
        <f>IF(ISBLANK('C3'!AF46),"",'C3'!AF46)</f>
        <v/>
      </c>
      <c r="M313" s="168" t="str">
        <f t="shared" si="6"/>
        <v>OK</v>
      </c>
      <c r="N313" s="169"/>
    </row>
    <row r="314" spans="1:14" hidden="1">
      <c r="A314" s="333" t="s">
        <v>2586</v>
      </c>
      <c r="B314" s="319" t="s">
        <v>1297</v>
      </c>
      <c r="C314" s="320" t="s">
        <v>601</v>
      </c>
      <c r="D314" s="322" t="s">
        <v>1298</v>
      </c>
      <c r="E314" s="320" t="s">
        <v>759</v>
      </c>
      <c r="F314" s="320" t="s">
        <v>600</v>
      </c>
      <c r="G314" s="322" t="s">
        <v>1232</v>
      </c>
      <c r="H314" s="321" t="str">
        <f>IF(AND(ISBLANK('C7'!AK47),$I$314&lt;&gt;"Z"),"",'C7'!AK47)</f>
        <v/>
      </c>
      <c r="I314" s="321" t="str">
        <f>IF(ISBLANK('C7'!AL47),"",'C7'!AL47)</f>
        <v/>
      </c>
      <c r="J314" s="170" t="s">
        <v>759</v>
      </c>
      <c r="K314" s="321" t="str">
        <f>IF(AND(ISBLANK('C3'!AE47),$L$314&lt;&gt;"Z"),"",'C3'!AE47)</f>
        <v/>
      </c>
      <c r="L314" s="321" t="str">
        <f>IF(ISBLANK('C3'!AF47),"",'C3'!AF47)</f>
        <v/>
      </c>
      <c r="M314" s="168" t="str">
        <f t="shared" si="6"/>
        <v>OK</v>
      </c>
      <c r="N314" s="169"/>
    </row>
    <row r="315" spans="1:14" hidden="1">
      <c r="A315" s="333" t="s">
        <v>2586</v>
      </c>
      <c r="B315" s="319" t="s">
        <v>1299</v>
      </c>
      <c r="C315" s="320" t="s">
        <v>601</v>
      </c>
      <c r="D315" s="322" t="s">
        <v>1300</v>
      </c>
      <c r="E315" s="320" t="s">
        <v>759</v>
      </c>
      <c r="F315" s="320" t="s">
        <v>600</v>
      </c>
      <c r="G315" s="322" t="s">
        <v>1235</v>
      </c>
      <c r="H315" s="321" t="str">
        <f>IF(AND(ISBLANK('C7'!AK48),$I$315&lt;&gt;"Z"),"",'C7'!AK48)</f>
        <v/>
      </c>
      <c r="I315" s="321" t="str">
        <f>IF(ISBLANK('C7'!AL48),"",'C7'!AL48)</f>
        <v/>
      </c>
      <c r="J315" s="170" t="s">
        <v>759</v>
      </c>
      <c r="K315" s="321" t="str">
        <f>IF(AND(ISBLANK('C3'!AE48),$L$315&lt;&gt;"Z"),"",'C3'!AE48)</f>
        <v/>
      </c>
      <c r="L315" s="321" t="str">
        <f>IF(ISBLANK('C3'!AF48),"",'C3'!AF48)</f>
        <v/>
      </c>
      <c r="M315" s="168" t="str">
        <f t="shared" si="6"/>
        <v>OK</v>
      </c>
      <c r="N315" s="169"/>
    </row>
    <row r="316" spans="1:14" hidden="1">
      <c r="A316" s="333" t="s">
        <v>2586</v>
      </c>
      <c r="B316" s="319" t="s">
        <v>1301</v>
      </c>
      <c r="C316" s="320" t="s">
        <v>601</v>
      </c>
      <c r="D316" s="322" t="s">
        <v>1302</v>
      </c>
      <c r="E316" s="320" t="s">
        <v>759</v>
      </c>
      <c r="F316" s="320" t="s">
        <v>600</v>
      </c>
      <c r="G316" s="322" t="s">
        <v>777</v>
      </c>
      <c r="H316" s="321" t="str">
        <f>IF(AND(ISBLANK('C7'!AK49),$I$316&lt;&gt;"Z"),"",'C7'!AK49)</f>
        <v/>
      </c>
      <c r="I316" s="321" t="str">
        <f>IF(ISBLANK('C7'!AL49),"",'C7'!AL49)</f>
        <v/>
      </c>
      <c r="J316" s="170" t="s">
        <v>759</v>
      </c>
      <c r="K316" s="321" t="str">
        <f>IF(AND(ISBLANK('C3'!AE49),$L$316&lt;&gt;"Z"),"",'C3'!AE49)</f>
        <v/>
      </c>
      <c r="L316" s="321" t="str">
        <f>IF(ISBLANK('C3'!AF49),"",'C3'!AF49)</f>
        <v/>
      </c>
      <c r="M316" s="168" t="str">
        <f t="shared" si="6"/>
        <v>OK</v>
      </c>
      <c r="N316" s="169"/>
    </row>
    <row r="317" spans="1:14" hidden="1">
      <c r="A317" s="333" t="s">
        <v>2586</v>
      </c>
      <c r="B317" s="319" t="s">
        <v>1303</v>
      </c>
      <c r="C317" s="320" t="s">
        <v>602</v>
      </c>
      <c r="D317" s="322" t="s">
        <v>353</v>
      </c>
      <c r="E317" s="320" t="s">
        <v>759</v>
      </c>
      <c r="F317" s="320" t="s">
        <v>602</v>
      </c>
      <c r="G317" s="322" t="s">
        <v>768</v>
      </c>
      <c r="H317" s="321" t="str">
        <f>IF(AND(ISBLANK('C8'!Y22),$I$317&lt;&gt;"Z"),"",'C8'!Y22)</f>
        <v/>
      </c>
      <c r="I317" s="321" t="str">
        <f>IF(ISBLANK('C8'!Z22),"",'C8'!Z22)</f>
        <v/>
      </c>
      <c r="J317" s="170" t="s">
        <v>759</v>
      </c>
      <c r="K317" s="321" t="str">
        <f>IF(AND(ISBLANK('C8'!V22),$L$317&lt;&gt;"Z"),"",'C8'!V22)</f>
        <v/>
      </c>
      <c r="L317" s="321" t="str">
        <f>IF(ISBLANK('C8'!W22),"",'C8'!W22)</f>
        <v/>
      </c>
      <c r="M317" s="168" t="str">
        <f t="shared" si="6"/>
        <v>OK</v>
      </c>
      <c r="N317" s="169"/>
    </row>
    <row r="318" spans="1:14" hidden="1">
      <c r="A318" s="333" t="s">
        <v>2587</v>
      </c>
      <c r="B318" s="319" t="s">
        <v>2572</v>
      </c>
      <c r="C318" s="320" t="s">
        <v>602</v>
      </c>
      <c r="D318" s="322" t="s">
        <v>800</v>
      </c>
      <c r="E318" s="320" t="s">
        <v>759</v>
      </c>
      <c r="F318" s="320" t="s">
        <v>602</v>
      </c>
      <c r="G318" s="322" t="s">
        <v>761</v>
      </c>
      <c r="H318" s="321" t="str">
        <f>IF(AND(ISBLANK('C8'!Y14),$I$318&lt;&gt;"Z"),"",'C8'!Y14)</f>
        <v/>
      </c>
      <c r="I318" s="321" t="str">
        <f>IF(ISBLANK('C8'!Z14),"",'C8'!Z14)</f>
        <v/>
      </c>
      <c r="J318" s="170" t="s">
        <v>759</v>
      </c>
      <c r="K318" s="321" t="str">
        <f>IF(AND(ISBLANK('C8'!V14),$L$318&lt;&gt;"Z"),"",'C8'!V14)</f>
        <v/>
      </c>
      <c r="L318" s="321" t="str">
        <f>IF(ISBLANK('C8'!W14),"",'C8'!W14)</f>
        <v/>
      </c>
      <c r="M318" s="168" t="str">
        <f t="shared" si="6"/>
        <v>OK</v>
      </c>
      <c r="N318" s="169"/>
    </row>
    <row r="319" spans="1:14" hidden="1">
      <c r="A319" s="333" t="s">
        <v>2587</v>
      </c>
      <c r="B319" s="319" t="s">
        <v>2573</v>
      </c>
      <c r="C319" s="320" t="s">
        <v>602</v>
      </c>
      <c r="D319" s="322" t="s">
        <v>640</v>
      </c>
      <c r="E319" s="320" t="s">
        <v>759</v>
      </c>
      <c r="F319" s="320" t="s">
        <v>602</v>
      </c>
      <c r="G319" s="322" t="s">
        <v>838</v>
      </c>
      <c r="H319" s="321" t="str">
        <f>IF(AND(ISBLANK('C8'!Y15),$I$319&lt;&gt;"Z"),"",'C8'!Y15)</f>
        <v/>
      </c>
      <c r="I319" s="321" t="str">
        <f>IF(ISBLANK('C8'!Z15),"",'C8'!Z15)</f>
        <v/>
      </c>
      <c r="J319" s="170" t="s">
        <v>759</v>
      </c>
      <c r="K319" s="321" t="str">
        <f>IF(AND(ISBLANK('C8'!V15),$L$319&lt;&gt;"Z"),"",'C8'!V15)</f>
        <v/>
      </c>
      <c r="L319" s="321" t="str">
        <f>IF(ISBLANK('C8'!W15),"",'C8'!W15)</f>
        <v/>
      </c>
      <c r="M319" s="168" t="str">
        <f t="shared" si="6"/>
        <v>OK</v>
      </c>
      <c r="N319" s="169"/>
    </row>
    <row r="320" spans="1:14" hidden="1">
      <c r="A320" s="333" t="s">
        <v>2587</v>
      </c>
      <c r="B320" s="319" t="s">
        <v>2574</v>
      </c>
      <c r="C320" s="320" t="s">
        <v>602</v>
      </c>
      <c r="D320" s="322" t="s">
        <v>347</v>
      </c>
      <c r="E320" s="320" t="s">
        <v>759</v>
      </c>
      <c r="F320" s="320" t="s">
        <v>602</v>
      </c>
      <c r="G320" s="322" t="s">
        <v>840</v>
      </c>
      <c r="H320" s="321" t="str">
        <f>IF(AND(ISBLANK('C8'!Y16),$I$320&lt;&gt;"Z"),"",'C8'!Y16)</f>
        <v/>
      </c>
      <c r="I320" s="321" t="str">
        <f>IF(ISBLANK('C8'!Z16),"",'C8'!Z16)</f>
        <v/>
      </c>
      <c r="J320" s="170" t="s">
        <v>759</v>
      </c>
      <c r="K320" s="321" t="str">
        <f>IF(AND(ISBLANK('C8'!V16),$L$320&lt;&gt;"Z"),"",'C8'!V16)</f>
        <v/>
      </c>
      <c r="L320" s="321" t="str">
        <f>IF(ISBLANK('C8'!W16),"",'C8'!W16)</f>
        <v/>
      </c>
      <c r="M320" s="168" t="str">
        <f t="shared" si="6"/>
        <v>OK</v>
      </c>
      <c r="N320" s="169"/>
    </row>
    <row r="321" spans="1:14" hidden="1">
      <c r="A321" s="333" t="s">
        <v>2587</v>
      </c>
      <c r="B321" s="319" t="s">
        <v>2575</v>
      </c>
      <c r="C321" s="320" t="s">
        <v>602</v>
      </c>
      <c r="D321" s="322" t="s">
        <v>348</v>
      </c>
      <c r="E321" s="320" t="s">
        <v>759</v>
      </c>
      <c r="F321" s="320" t="s">
        <v>602</v>
      </c>
      <c r="G321" s="322" t="s">
        <v>858</v>
      </c>
      <c r="H321" s="321" t="str">
        <f>IF(AND(ISBLANK('C8'!Y17),$I$321&lt;&gt;"Z"),"",'C8'!Y17)</f>
        <v/>
      </c>
      <c r="I321" s="321" t="str">
        <f>IF(ISBLANK('C8'!Z17),"",'C8'!Z17)</f>
        <v/>
      </c>
      <c r="J321" s="170" t="s">
        <v>759</v>
      </c>
      <c r="K321" s="321" t="str">
        <f>IF(AND(ISBLANK('C8'!V17),$L$321&lt;&gt;"Z"),"",'C8'!V17)</f>
        <v/>
      </c>
      <c r="L321" s="321" t="str">
        <f>IF(ISBLANK('C8'!W17),"",'C8'!W17)</f>
        <v/>
      </c>
      <c r="M321" s="168" t="str">
        <f t="shared" si="6"/>
        <v>OK</v>
      </c>
      <c r="N321" s="169"/>
    </row>
    <row r="322" spans="1:14" hidden="1">
      <c r="A322" s="333" t="s">
        <v>2587</v>
      </c>
      <c r="B322" s="319" t="s">
        <v>2576</v>
      </c>
      <c r="C322" s="320" t="s">
        <v>602</v>
      </c>
      <c r="D322" s="322" t="s">
        <v>349</v>
      </c>
      <c r="E322" s="320" t="s">
        <v>759</v>
      </c>
      <c r="F322" s="320" t="s">
        <v>602</v>
      </c>
      <c r="G322" s="322" t="s">
        <v>860</v>
      </c>
      <c r="H322" s="321" t="str">
        <f>IF(AND(ISBLANK('C8'!Y18),$I$322&lt;&gt;"Z"),"",'C8'!Y18)</f>
        <v/>
      </c>
      <c r="I322" s="321" t="str">
        <f>IF(ISBLANK('C8'!Z18),"",'C8'!Z18)</f>
        <v/>
      </c>
      <c r="J322" s="170" t="s">
        <v>759</v>
      </c>
      <c r="K322" s="321" t="str">
        <f>IF(AND(ISBLANK('C8'!V18),$L$322&lt;&gt;"Z"),"",'C8'!V18)</f>
        <v/>
      </c>
      <c r="L322" s="321" t="str">
        <f>IF(ISBLANK('C8'!W18),"",'C8'!W18)</f>
        <v/>
      </c>
      <c r="M322" s="168" t="str">
        <f t="shared" si="6"/>
        <v>OK</v>
      </c>
      <c r="N322" s="169"/>
    </row>
    <row r="323" spans="1:14" hidden="1">
      <c r="A323" s="333" t="s">
        <v>2587</v>
      </c>
      <c r="B323" s="319" t="s">
        <v>2577</v>
      </c>
      <c r="C323" s="320" t="s">
        <v>602</v>
      </c>
      <c r="D323" s="322" t="s">
        <v>350</v>
      </c>
      <c r="E323" s="320" t="s">
        <v>759</v>
      </c>
      <c r="F323" s="320" t="s">
        <v>602</v>
      </c>
      <c r="G323" s="322" t="s">
        <v>862</v>
      </c>
      <c r="H323" s="321" t="str">
        <f>IF(AND(ISBLANK('C8'!Y19),$I$323&lt;&gt;"Z"),"",'C8'!Y19)</f>
        <v/>
      </c>
      <c r="I323" s="321" t="str">
        <f>IF(ISBLANK('C8'!Z19),"",'C8'!Z19)</f>
        <v/>
      </c>
      <c r="J323" s="170" t="s">
        <v>759</v>
      </c>
      <c r="K323" s="321" t="str">
        <f>IF(AND(ISBLANK('C8'!V19),$L$323&lt;&gt;"Z"),"",'C8'!V19)</f>
        <v/>
      </c>
      <c r="L323" s="321" t="str">
        <f>IF(ISBLANK('C8'!W19),"",'C8'!W19)</f>
        <v/>
      </c>
      <c r="M323" s="168" t="str">
        <f t="shared" si="6"/>
        <v>OK</v>
      </c>
      <c r="N323" s="169"/>
    </row>
    <row r="324" spans="1:14" hidden="1">
      <c r="A324" s="333" t="s">
        <v>2587</v>
      </c>
      <c r="B324" s="319" t="s">
        <v>2578</v>
      </c>
      <c r="C324" s="320" t="s">
        <v>602</v>
      </c>
      <c r="D324" s="322" t="s">
        <v>351</v>
      </c>
      <c r="E324" s="320" t="s">
        <v>759</v>
      </c>
      <c r="F324" s="320" t="s">
        <v>602</v>
      </c>
      <c r="G324" s="322" t="s">
        <v>790</v>
      </c>
      <c r="H324" s="321" t="str">
        <f>IF(AND(ISBLANK('C8'!Y20),$I$324&lt;&gt;"Z"),"",'C8'!Y20)</f>
        <v/>
      </c>
      <c r="I324" s="321" t="str">
        <f>IF(ISBLANK('C8'!Z20),"",'C8'!Z20)</f>
        <v/>
      </c>
      <c r="J324" s="170" t="s">
        <v>759</v>
      </c>
      <c r="K324" s="321" t="str">
        <f>IF(AND(ISBLANK('C8'!V20),$L$324&lt;&gt;"Z"),"",'C8'!V20)</f>
        <v/>
      </c>
      <c r="L324" s="321" t="str">
        <f>IF(ISBLANK('C8'!W20),"",'C8'!W20)</f>
        <v/>
      </c>
      <c r="M324" s="168" t="str">
        <f t="shared" si="6"/>
        <v>OK</v>
      </c>
      <c r="N324" s="169"/>
    </row>
    <row r="325" spans="1:14" hidden="1">
      <c r="A325" s="333" t="s">
        <v>2587</v>
      </c>
      <c r="B325" s="319" t="s">
        <v>2579</v>
      </c>
      <c r="C325" s="320" t="s">
        <v>602</v>
      </c>
      <c r="D325" s="322" t="s">
        <v>352</v>
      </c>
      <c r="E325" s="320" t="s">
        <v>759</v>
      </c>
      <c r="F325" s="320" t="s">
        <v>602</v>
      </c>
      <c r="G325" s="322" t="s">
        <v>779</v>
      </c>
      <c r="H325" s="321" t="str">
        <f>IF(AND(ISBLANK('C8'!Y21),$I$325&lt;&gt;"Z"),"",'C8'!Y21)</f>
        <v/>
      </c>
      <c r="I325" s="321" t="str">
        <f>IF(ISBLANK('C8'!Z21),"",'C8'!Z21)</f>
        <v/>
      </c>
      <c r="J325" s="170" t="s">
        <v>759</v>
      </c>
      <c r="K325" s="321" t="str">
        <f>IF(AND(ISBLANK('C8'!V21),$L$325&lt;&gt;"Z"),"",'C8'!V21)</f>
        <v/>
      </c>
      <c r="L325" s="321" t="str">
        <f>IF(ISBLANK('C8'!W21),"",'C8'!W21)</f>
        <v/>
      </c>
      <c r="M325" s="168" t="str">
        <f t="shared" si="6"/>
        <v>OK</v>
      </c>
      <c r="N325" s="169"/>
    </row>
    <row r="326" spans="1:14" hidden="1">
      <c r="A326" s="333" t="s">
        <v>2587</v>
      </c>
      <c r="B326" s="319" t="s">
        <v>1303</v>
      </c>
      <c r="C326" s="320" t="s">
        <v>602</v>
      </c>
      <c r="D326" s="322" t="s">
        <v>353</v>
      </c>
      <c r="E326" s="320" t="s">
        <v>759</v>
      </c>
      <c r="F326" s="320" t="s">
        <v>602</v>
      </c>
      <c r="G326" s="322" t="s">
        <v>768</v>
      </c>
      <c r="H326" s="321" t="str">
        <f>IF(AND(ISBLANK('C8'!Y22),$I$326&lt;&gt;"Z"),"",'C8'!Y22)</f>
        <v/>
      </c>
      <c r="I326" s="321" t="str">
        <f>IF(ISBLANK('C8'!Z22),"",'C8'!Z22)</f>
        <v/>
      </c>
      <c r="J326" s="170" t="s">
        <v>759</v>
      </c>
      <c r="K326" s="321" t="str">
        <f>IF(AND(ISBLANK('C8'!V22),$L$326&lt;&gt;"Z"),"",'C8'!V22)</f>
        <v/>
      </c>
      <c r="L326" s="321" t="str">
        <f>IF(ISBLANK('C8'!W22),"",'C8'!W22)</f>
        <v/>
      </c>
      <c r="M326" s="168" t="str">
        <f t="shared" si="6"/>
        <v>OK</v>
      </c>
      <c r="N326" s="169"/>
    </row>
    <row r="327" spans="1:14" hidden="1">
      <c r="A327" s="333" t="s">
        <v>2587</v>
      </c>
      <c r="B327" s="319" t="s">
        <v>2580</v>
      </c>
      <c r="C327" s="320" t="s">
        <v>602</v>
      </c>
      <c r="D327" s="322" t="s">
        <v>354</v>
      </c>
      <c r="E327" s="320" t="s">
        <v>759</v>
      </c>
      <c r="F327" s="320" t="s">
        <v>602</v>
      </c>
      <c r="G327" s="322" t="s">
        <v>828</v>
      </c>
      <c r="H327" s="321" t="str">
        <f>IF(AND(ISBLANK('C8'!Y23),$I$327&lt;&gt;"Z"),"",'C8'!Y23)</f>
        <v/>
      </c>
      <c r="I327" s="321" t="str">
        <f>IF(ISBLANK('C8'!Z23),"",'C8'!Z23)</f>
        <v/>
      </c>
      <c r="J327" s="170" t="s">
        <v>759</v>
      </c>
      <c r="K327" s="321" t="str">
        <f>IF(AND(ISBLANK('C8'!V23),$L$327&lt;&gt;"Z"),"",'C8'!V23)</f>
        <v/>
      </c>
      <c r="L327" s="321" t="str">
        <f>IF(ISBLANK('C8'!W23),"",'C8'!W23)</f>
        <v/>
      </c>
      <c r="M327" s="168" t="str">
        <f t="shared" si="6"/>
        <v>OK</v>
      </c>
      <c r="N327" s="169"/>
    </row>
    <row r="328" spans="1:14" hidden="1">
      <c r="A328" s="333" t="s">
        <v>760</v>
      </c>
      <c r="B328" s="319" t="s">
        <v>1578</v>
      </c>
      <c r="C328" s="320" t="s">
        <v>342</v>
      </c>
      <c r="D328" s="322" t="s">
        <v>1579</v>
      </c>
      <c r="E328" s="320" t="s">
        <v>758</v>
      </c>
      <c r="F328" s="320" t="s">
        <v>342</v>
      </c>
      <c r="G328" s="322" t="s">
        <v>840</v>
      </c>
      <c r="H328" s="321" t="str">
        <f>IF(OR(AND('C2'!V14="",'C2'!W14=""),AND('C2'!V15="",'C2'!W15=""),AND('C2'!W14="X",'C2'!W15="X"),OR('C2'!W14="M",'C2'!W15="M")),"",SUM('C2'!V14,'C2'!V15))</f>
        <v/>
      </c>
      <c r="I328" s="321" t="str">
        <f>IF(AND(AND('C2'!W14="X",'C2'!W15="X"),SUM('C2'!V14,'C2'!V15)=0,ISNUMBER('C2'!V16)),"",IF(OR('C2'!W14="M",'C2'!W15="M"),"M",IF(AND('C2'!W14='C2'!W15,OR('C2'!W14="X",'C2'!W14="W",'C2'!W14="Z")),UPPER('C2'!W14),"")))</f>
        <v/>
      </c>
      <c r="J328" s="170" t="s">
        <v>758</v>
      </c>
      <c r="K328" s="321" t="str">
        <f>IF(AND(ISBLANK('C2'!V16),$L$328&lt;&gt;"Z"),"",'C2'!V16)</f>
        <v/>
      </c>
      <c r="L328" s="321" t="str">
        <f>IF(ISBLANK('C2'!W16),"",'C2'!W16)</f>
        <v/>
      </c>
      <c r="M328" s="168" t="str">
        <f t="shared" ref="M328:M391" si="7">IF(AND(ISNUMBER(H328),ISNUMBER(K328)),IF(OR(ROUND(H328,0)&lt;&gt;ROUND(K328,0),I328&lt;&gt;L328),"Check","OK"),IF(OR(AND(H328&lt;&gt;K328,I328&lt;&gt;"Z",L328&lt;&gt;"Z"),I328&lt;&gt;L328),"Check","OK"))</f>
        <v>OK</v>
      </c>
      <c r="N328" s="169"/>
    </row>
    <row r="329" spans="1:14" hidden="1">
      <c r="A329" s="333" t="s">
        <v>760</v>
      </c>
      <c r="B329" s="319" t="s">
        <v>1580</v>
      </c>
      <c r="C329" s="320" t="s">
        <v>342</v>
      </c>
      <c r="D329" s="322" t="s">
        <v>1581</v>
      </c>
      <c r="E329" s="320" t="s">
        <v>758</v>
      </c>
      <c r="F329" s="320" t="s">
        <v>342</v>
      </c>
      <c r="G329" s="322" t="s">
        <v>862</v>
      </c>
      <c r="H329" s="321" t="str">
        <f>IF(OR(AND('C2'!V17="",'C2'!W17=""),AND('C2'!V18="",'C2'!W18=""),AND('C2'!W17="X",'C2'!W18="X"),OR('C2'!W17="M",'C2'!W18="M")),"",SUM('C2'!V17,'C2'!V18))</f>
        <v/>
      </c>
      <c r="I329" s="321" t="str">
        <f>IF(AND(AND('C2'!W17="X",'C2'!W18="X"),SUM('C2'!V17,'C2'!V18)=0,ISNUMBER('C2'!V19)),"",IF(OR('C2'!W17="M",'C2'!W18="M"),"M",IF(AND('C2'!W17='C2'!W18,OR('C2'!W17="X",'C2'!W17="W",'C2'!W17="Z")),UPPER('C2'!W17),"")))</f>
        <v/>
      </c>
      <c r="J329" s="170" t="s">
        <v>758</v>
      </c>
      <c r="K329" s="321" t="str">
        <f>IF(AND(ISBLANK('C2'!V19),$L$329&lt;&gt;"Z"),"",'C2'!V19)</f>
        <v/>
      </c>
      <c r="L329" s="321" t="str">
        <f>IF(ISBLANK('C2'!W19),"",'C2'!W19)</f>
        <v/>
      </c>
      <c r="M329" s="168" t="str">
        <f t="shared" si="7"/>
        <v>OK</v>
      </c>
      <c r="N329" s="169"/>
    </row>
    <row r="330" spans="1:14" hidden="1">
      <c r="A330" s="333" t="s">
        <v>760</v>
      </c>
      <c r="B330" s="319" t="s">
        <v>1582</v>
      </c>
      <c r="C330" s="320" t="s">
        <v>342</v>
      </c>
      <c r="D330" s="322" t="s">
        <v>1583</v>
      </c>
      <c r="E330" s="320" t="s">
        <v>758</v>
      </c>
      <c r="F330" s="320" t="s">
        <v>342</v>
      </c>
      <c r="G330" s="322" t="s">
        <v>790</v>
      </c>
      <c r="H330" s="321" t="str">
        <f>IF(OR(AND('C2'!V14="",'C2'!W14=""),AND('C2'!V17="",'C2'!W17=""),AND('C2'!W14="X",'C2'!W17="X"),OR('C2'!W14="M",'C2'!W17="M")),"",SUM('C2'!V14,'C2'!V17))</f>
        <v/>
      </c>
      <c r="I330" s="321" t="str">
        <f>IF(AND(AND('C2'!W14="X",'C2'!W17="X"),SUM('C2'!V14,'C2'!V17)=0,ISNUMBER('C2'!V20)),"",IF(OR('C2'!W14="M",'C2'!W17="M"),"M",IF(AND('C2'!W14='C2'!W17,OR('C2'!W14="X",'C2'!W14="W",'C2'!W14="Z")),UPPER('C2'!W14),"")))</f>
        <v/>
      </c>
      <c r="J330" s="170" t="s">
        <v>758</v>
      </c>
      <c r="K330" s="321" t="str">
        <f>IF(AND(ISBLANK('C2'!V20),$L$330&lt;&gt;"Z"),"",'C2'!V20)</f>
        <v/>
      </c>
      <c r="L330" s="321" t="str">
        <f>IF(ISBLANK('C2'!W20),"",'C2'!W20)</f>
        <v/>
      </c>
      <c r="M330" s="168" t="str">
        <f t="shared" si="7"/>
        <v>OK</v>
      </c>
      <c r="N330" s="169"/>
    </row>
    <row r="331" spans="1:14" hidden="1">
      <c r="A331" s="333" t="s">
        <v>760</v>
      </c>
      <c r="B331" s="319" t="s">
        <v>1584</v>
      </c>
      <c r="C331" s="320" t="s">
        <v>342</v>
      </c>
      <c r="D331" s="322" t="s">
        <v>1585</v>
      </c>
      <c r="E331" s="320" t="s">
        <v>758</v>
      </c>
      <c r="F331" s="320" t="s">
        <v>342</v>
      </c>
      <c r="G331" s="322" t="s">
        <v>779</v>
      </c>
      <c r="H331" s="321" t="str">
        <f>IF(OR(AND('C2'!V15="",'C2'!W15=""),AND('C2'!V18="",'C2'!W18=""),AND('C2'!W15="X",'C2'!W18="X"),OR('C2'!W15="M",'C2'!W18="M")),"",SUM('C2'!V15,'C2'!V18))</f>
        <v/>
      </c>
      <c r="I331" s="321" t="str">
        <f>IF(AND(AND('C2'!W15="X",'C2'!W18="X"),SUM('C2'!V15,'C2'!V18)=0,ISNUMBER('C2'!V21)),"",IF(OR('C2'!W15="M",'C2'!W18="M"),"M",IF(AND('C2'!W15='C2'!W18,OR('C2'!W15="X",'C2'!W15="W",'C2'!W15="Z")),UPPER('C2'!W15),"")))</f>
        <v/>
      </c>
      <c r="J331" s="170" t="s">
        <v>758</v>
      </c>
      <c r="K331" s="321" t="str">
        <f>IF(AND(ISBLANK('C2'!V21),$L$331&lt;&gt;"Z"),"",'C2'!V21)</f>
        <v/>
      </c>
      <c r="L331" s="321" t="str">
        <f>IF(ISBLANK('C2'!W21),"",'C2'!W21)</f>
        <v/>
      </c>
      <c r="M331" s="168" t="str">
        <f t="shared" si="7"/>
        <v>OK</v>
      </c>
      <c r="N331" s="169"/>
    </row>
    <row r="332" spans="1:14" hidden="1">
      <c r="A332" s="333" t="s">
        <v>760</v>
      </c>
      <c r="B332" s="319" t="s">
        <v>1586</v>
      </c>
      <c r="C332" s="320" t="s">
        <v>342</v>
      </c>
      <c r="D332" s="322" t="s">
        <v>1587</v>
      </c>
      <c r="E332" s="320" t="s">
        <v>758</v>
      </c>
      <c r="F332" s="320" t="s">
        <v>342</v>
      </c>
      <c r="G332" s="322" t="s">
        <v>768</v>
      </c>
      <c r="H332" s="321" t="str">
        <f>IF(OR(AND('C2'!V16="",'C2'!W16=""),AND('C2'!V19="",'C2'!W19=""),AND('C2'!W16="X",'C2'!W19="X"),OR('C2'!W16="M",'C2'!W19="M")),"",SUM('C2'!V16,'C2'!V19))</f>
        <v/>
      </c>
      <c r="I332" s="321" t="str">
        <f>IF(AND(AND('C2'!W16="X",'C2'!W19="X"),SUM('C2'!V16,'C2'!V19)=0,ISNUMBER('C2'!V22)),"",IF(OR('C2'!W16="M",'C2'!W19="M"),"M",IF(AND('C2'!W16='C2'!W19,OR('C2'!W16="X",'C2'!W16="W",'C2'!W16="Z")),UPPER('C2'!W16),"")))</f>
        <v/>
      </c>
      <c r="J332" s="170" t="s">
        <v>758</v>
      </c>
      <c r="K332" s="321" t="str">
        <f>IF(AND(ISBLANK('C2'!V22),$L$332&lt;&gt;"Z"),"",'C2'!V22)</f>
        <v/>
      </c>
      <c r="L332" s="321" t="str">
        <f>IF(ISBLANK('C2'!W22),"",'C2'!W22)</f>
        <v/>
      </c>
      <c r="M332" s="168" t="str">
        <f t="shared" si="7"/>
        <v>OK</v>
      </c>
      <c r="N332" s="169"/>
    </row>
    <row r="333" spans="1:14" hidden="1">
      <c r="A333" s="333" t="s">
        <v>760</v>
      </c>
      <c r="B333" s="319" t="s">
        <v>2778</v>
      </c>
      <c r="C333" s="320" t="s">
        <v>342</v>
      </c>
      <c r="D333" s="322" t="s">
        <v>1588</v>
      </c>
      <c r="E333" s="320" t="s">
        <v>758</v>
      </c>
      <c r="F333" s="320" t="s">
        <v>342</v>
      </c>
      <c r="G333" s="322" t="s">
        <v>347</v>
      </c>
      <c r="H333" s="321" t="str">
        <f>IF(OR(AND('C2'!Y14="",'C2'!Z14=""),AND('C2'!Y15="",'C2'!Z15=""),AND('C2'!Z14="X",'C2'!Z15="X"),OR('C2'!Z14="M",'C2'!Z15="M")),"",SUM('C2'!Y14,'C2'!Y15))</f>
        <v/>
      </c>
      <c r="I333" s="321" t="str">
        <f>IF(AND(AND('C2'!Z14="X",'C2'!Z15="X"),SUM('C2'!Y14,'C2'!Y15)=0,ISNUMBER('C2'!Y16)),"",IF(OR('C2'!Z14="M",'C2'!Z15="M"),"M",IF(AND('C2'!Z14='C2'!Z15,OR('C2'!Z14="X",'C2'!Z14="W",'C2'!Z14="Z")),UPPER('C2'!Z14),"")))</f>
        <v/>
      </c>
      <c r="J333" s="170" t="s">
        <v>758</v>
      </c>
      <c r="K333" s="321" t="str">
        <f>IF(AND(ISBLANK('C2'!Y16),$L$333&lt;&gt;"Z"),"",'C2'!Y16)</f>
        <v/>
      </c>
      <c r="L333" s="321" t="str">
        <f>IF(ISBLANK('C2'!Z16),"",'C2'!Z16)</f>
        <v/>
      </c>
      <c r="M333" s="168" t="str">
        <f t="shared" si="7"/>
        <v>OK</v>
      </c>
      <c r="N333" s="169"/>
    </row>
    <row r="334" spans="1:14" hidden="1">
      <c r="A334" s="333" t="s">
        <v>760</v>
      </c>
      <c r="B334" s="319" t="s">
        <v>2779</v>
      </c>
      <c r="C334" s="320" t="s">
        <v>342</v>
      </c>
      <c r="D334" s="322" t="s">
        <v>1589</v>
      </c>
      <c r="E334" s="320" t="s">
        <v>758</v>
      </c>
      <c r="F334" s="320" t="s">
        <v>342</v>
      </c>
      <c r="G334" s="322" t="s">
        <v>350</v>
      </c>
      <c r="H334" s="321" t="str">
        <f>IF(OR(AND('C2'!Y17="",'C2'!Z17=""),AND('C2'!Y18="",'C2'!Z18=""),AND('C2'!Z17="X",'C2'!Z18="X"),OR('C2'!Z17="M",'C2'!Z18="M")),"",SUM('C2'!Y17,'C2'!Y18))</f>
        <v/>
      </c>
      <c r="I334" s="321" t="str">
        <f>IF(AND(AND('C2'!Z17="X",'C2'!Z18="X"),SUM('C2'!Y17,'C2'!Y18)=0,ISNUMBER('C2'!Y19)),"",IF(OR('C2'!Z17="M",'C2'!Z18="M"),"M",IF(AND('C2'!Z17='C2'!Z18,OR('C2'!Z17="X",'C2'!Z17="W",'C2'!Z17="Z")),UPPER('C2'!Z17),"")))</f>
        <v/>
      </c>
      <c r="J334" s="170" t="s">
        <v>758</v>
      </c>
      <c r="K334" s="321" t="str">
        <f>IF(AND(ISBLANK('C2'!Y19),$L$334&lt;&gt;"Z"),"",'C2'!Y19)</f>
        <v/>
      </c>
      <c r="L334" s="321" t="str">
        <f>IF(ISBLANK('C2'!Z19),"",'C2'!Z19)</f>
        <v/>
      </c>
      <c r="M334" s="168" t="str">
        <f t="shared" si="7"/>
        <v>OK</v>
      </c>
      <c r="N334" s="169"/>
    </row>
    <row r="335" spans="1:14" hidden="1">
      <c r="A335" s="333" t="s">
        <v>760</v>
      </c>
      <c r="B335" s="319" t="s">
        <v>2780</v>
      </c>
      <c r="C335" s="320" t="s">
        <v>342</v>
      </c>
      <c r="D335" s="322" t="s">
        <v>1590</v>
      </c>
      <c r="E335" s="320" t="s">
        <v>758</v>
      </c>
      <c r="F335" s="320" t="s">
        <v>342</v>
      </c>
      <c r="G335" s="322" t="s">
        <v>351</v>
      </c>
      <c r="H335" s="321" t="str">
        <f>IF(OR(AND('C2'!Y14="",'C2'!Z14=""),AND('C2'!Y17="",'C2'!Z17=""),AND('C2'!Z14="X",'C2'!Z17="X"),OR('C2'!Z14="M",'C2'!Z17="M")),"",SUM('C2'!Y14,'C2'!Y17))</f>
        <v/>
      </c>
      <c r="I335" s="321" t="str">
        <f>IF(AND(AND('C2'!Z14="X",'C2'!Z17="X"),SUM('C2'!Y14,'C2'!Y17)=0,ISNUMBER('C2'!Y20)),"",IF(OR('C2'!Z14="M",'C2'!Z17="M"),"M",IF(AND('C2'!Z14='C2'!Z17,OR('C2'!Z14="X",'C2'!Z14="W",'C2'!Z14="Z")),UPPER('C2'!Z14),"")))</f>
        <v/>
      </c>
      <c r="J335" s="170" t="s">
        <v>758</v>
      </c>
      <c r="K335" s="321" t="str">
        <f>IF(AND(ISBLANK('C2'!Y20),$L$335&lt;&gt;"Z"),"",'C2'!Y20)</f>
        <v/>
      </c>
      <c r="L335" s="321" t="str">
        <f>IF(ISBLANK('C2'!Z20),"",'C2'!Z20)</f>
        <v/>
      </c>
      <c r="M335" s="168" t="str">
        <f t="shared" si="7"/>
        <v>OK</v>
      </c>
      <c r="N335" s="169"/>
    </row>
    <row r="336" spans="1:14" hidden="1">
      <c r="A336" s="333" t="s">
        <v>760</v>
      </c>
      <c r="B336" s="319" t="s">
        <v>2781</v>
      </c>
      <c r="C336" s="320" t="s">
        <v>342</v>
      </c>
      <c r="D336" s="322" t="s">
        <v>1591</v>
      </c>
      <c r="E336" s="320" t="s">
        <v>758</v>
      </c>
      <c r="F336" s="320" t="s">
        <v>342</v>
      </c>
      <c r="G336" s="322" t="s">
        <v>352</v>
      </c>
      <c r="H336" s="321" t="str">
        <f>IF(OR(AND('C2'!Y15="",'C2'!Z15=""),AND('C2'!Y18="",'C2'!Z18=""),AND('C2'!Z15="X",'C2'!Z18="X"),OR('C2'!Z15="M",'C2'!Z18="M")),"",SUM('C2'!Y15,'C2'!Y18))</f>
        <v/>
      </c>
      <c r="I336" s="321" t="str">
        <f>IF(AND(AND('C2'!Z15="X",'C2'!Z18="X"),SUM('C2'!Y15,'C2'!Y18)=0,ISNUMBER('C2'!Y21)),"",IF(OR('C2'!Z15="M",'C2'!Z18="M"),"M",IF(AND('C2'!Z15='C2'!Z18,OR('C2'!Z15="X",'C2'!Z15="W",'C2'!Z15="Z")),UPPER('C2'!Z15),"")))</f>
        <v/>
      </c>
      <c r="J336" s="170" t="s">
        <v>758</v>
      </c>
      <c r="K336" s="321" t="str">
        <f>IF(AND(ISBLANK('C2'!Y21),$L$336&lt;&gt;"Z"),"",'C2'!Y21)</f>
        <v/>
      </c>
      <c r="L336" s="321" t="str">
        <f>IF(ISBLANK('C2'!Z21),"",'C2'!Z21)</f>
        <v/>
      </c>
      <c r="M336" s="168" t="str">
        <f t="shared" si="7"/>
        <v>OK</v>
      </c>
      <c r="N336" s="169"/>
    </row>
    <row r="337" spans="1:14" hidden="1">
      <c r="A337" s="333" t="s">
        <v>760</v>
      </c>
      <c r="B337" s="319" t="s">
        <v>2782</v>
      </c>
      <c r="C337" s="320" t="s">
        <v>342</v>
      </c>
      <c r="D337" s="322" t="s">
        <v>1592</v>
      </c>
      <c r="E337" s="320" t="s">
        <v>758</v>
      </c>
      <c r="F337" s="320" t="s">
        <v>342</v>
      </c>
      <c r="G337" s="322" t="s">
        <v>353</v>
      </c>
      <c r="H337" s="321" t="str">
        <f>IF(OR(AND('C2'!Y16="",'C2'!Z16=""),AND('C2'!Y19="",'C2'!Z19=""),AND('C2'!Z16="X",'C2'!Z19="X"),OR('C2'!Z16="M",'C2'!Z19="M")),"",SUM('C2'!Y16,'C2'!Y19))</f>
        <v/>
      </c>
      <c r="I337" s="321" t="str">
        <f>IF(AND(AND('C2'!Z16="X",'C2'!Z19="X"),SUM('C2'!Y16,'C2'!Y19)=0,ISNUMBER('C2'!Y22)),"",IF(OR('C2'!Z16="M",'C2'!Z19="M"),"M",IF(AND('C2'!Z16='C2'!Z19,OR('C2'!Z16="X",'C2'!Z16="W",'C2'!Z16="Z")),UPPER('C2'!Z16),"")))</f>
        <v/>
      </c>
      <c r="J337" s="170" t="s">
        <v>758</v>
      </c>
      <c r="K337" s="321" t="str">
        <f>IF(AND(ISBLANK('C2'!Y22),$L$337&lt;&gt;"Z"),"",'C2'!Y22)</f>
        <v/>
      </c>
      <c r="L337" s="321" t="str">
        <f>IF(ISBLANK('C2'!Z22),"",'C2'!Z22)</f>
        <v/>
      </c>
      <c r="M337" s="168" t="str">
        <f t="shared" si="7"/>
        <v>OK</v>
      </c>
      <c r="N337" s="169"/>
    </row>
    <row r="338" spans="1:14" hidden="1">
      <c r="A338" s="333" t="s">
        <v>760</v>
      </c>
      <c r="B338" s="319" t="s">
        <v>1593</v>
      </c>
      <c r="C338" s="320" t="s">
        <v>342</v>
      </c>
      <c r="D338" s="322" t="s">
        <v>1594</v>
      </c>
      <c r="E338" s="320" t="s">
        <v>758</v>
      </c>
      <c r="F338" s="320" t="s">
        <v>342</v>
      </c>
      <c r="G338" s="322" t="s">
        <v>802</v>
      </c>
      <c r="H338" s="321" t="str">
        <f>IF(OR(AND('C2'!AB14="",'C2'!AC14=""),AND('C2'!AB15="",'C2'!AC15=""),AND('C2'!AC14="X",'C2'!AC15="X"),OR('C2'!AC14="M",'C2'!AC15="M")),"",SUM('C2'!AB14,'C2'!AB15))</f>
        <v/>
      </c>
      <c r="I338" s="321" t="str">
        <f>IF(AND(AND('C2'!AC14="X",'C2'!AC15="X"),SUM('C2'!AB14,'C2'!AB15)=0,ISNUMBER('C2'!AB16)),"",IF(OR('C2'!AC14="M",'C2'!AC15="M"),"M",IF(AND('C2'!AC14='C2'!AC15,OR('C2'!AC14="X",'C2'!AC14="W",'C2'!AC14="Z")),UPPER('C2'!AC14),"")))</f>
        <v/>
      </c>
      <c r="J338" s="170" t="s">
        <v>758</v>
      </c>
      <c r="K338" s="321" t="str">
        <f>IF(AND(ISBLANK('C2'!AB16),$L$338&lt;&gt;"Z"),"",'C2'!AB16)</f>
        <v/>
      </c>
      <c r="L338" s="321" t="str">
        <f>IF(ISBLANK('C2'!AC16),"",'C2'!AC16)</f>
        <v/>
      </c>
      <c r="M338" s="168" t="str">
        <f t="shared" si="7"/>
        <v>OK</v>
      </c>
      <c r="N338" s="169"/>
    </row>
    <row r="339" spans="1:14" hidden="1">
      <c r="A339" s="333" t="s">
        <v>760</v>
      </c>
      <c r="B339" s="319" t="s">
        <v>1595</v>
      </c>
      <c r="C339" s="320" t="s">
        <v>342</v>
      </c>
      <c r="D339" s="322" t="s">
        <v>1596</v>
      </c>
      <c r="E339" s="320" t="s">
        <v>758</v>
      </c>
      <c r="F339" s="320" t="s">
        <v>342</v>
      </c>
      <c r="G339" s="322" t="s">
        <v>805</v>
      </c>
      <c r="H339" s="321" t="str">
        <f>IF(OR(AND('C2'!AB17="",'C2'!AC17=""),AND('C2'!AB18="",'C2'!AC18=""),AND('C2'!AC17="X",'C2'!AC18="X"),OR('C2'!AC17="M",'C2'!AC18="M")),"",SUM('C2'!AB17,'C2'!AB18))</f>
        <v/>
      </c>
      <c r="I339" s="321" t="str">
        <f>IF(AND(AND('C2'!AC17="X",'C2'!AC18="X"),SUM('C2'!AB17,'C2'!AB18)=0,ISNUMBER('C2'!AB19)),"",IF(OR('C2'!AC17="M",'C2'!AC18="M"),"M",IF(AND('C2'!AC17='C2'!AC18,OR('C2'!AC17="X",'C2'!AC17="W",'C2'!AC17="Z")),UPPER('C2'!AC17),"")))</f>
        <v/>
      </c>
      <c r="J339" s="170" t="s">
        <v>758</v>
      </c>
      <c r="K339" s="321" t="str">
        <f>IF(AND(ISBLANK('C2'!AB19),$L$339&lt;&gt;"Z"),"",'C2'!AB19)</f>
        <v/>
      </c>
      <c r="L339" s="321" t="str">
        <f>IF(ISBLANK('C2'!AC19),"",'C2'!AC19)</f>
        <v/>
      </c>
      <c r="M339" s="168" t="str">
        <f t="shared" si="7"/>
        <v>OK</v>
      </c>
      <c r="N339" s="169"/>
    </row>
    <row r="340" spans="1:14" hidden="1">
      <c r="A340" s="333" t="s">
        <v>760</v>
      </c>
      <c r="B340" s="319" t="s">
        <v>1597</v>
      </c>
      <c r="C340" s="320" t="s">
        <v>342</v>
      </c>
      <c r="D340" s="322" t="s">
        <v>1598</v>
      </c>
      <c r="E340" s="320" t="s">
        <v>758</v>
      </c>
      <c r="F340" s="320" t="s">
        <v>342</v>
      </c>
      <c r="G340" s="322" t="s">
        <v>806</v>
      </c>
      <c r="H340" s="321" t="str">
        <f>IF(OR(AND('C2'!AB14="",'C2'!AC14=""),AND('C2'!AB17="",'C2'!AC17=""),AND('C2'!AC14="X",'C2'!AC17="X"),OR('C2'!AC14="M",'C2'!AC17="M")),"",SUM('C2'!AB14,'C2'!AB17))</f>
        <v/>
      </c>
      <c r="I340" s="321" t="str">
        <f>IF(AND(AND('C2'!AC14="X",'C2'!AC17="X"),SUM('C2'!AB14,'C2'!AB17)=0,ISNUMBER('C2'!AB20)),"",IF(OR('C2'!AC14="M",'C2'!AC17="M"),"M",IF(AND('C2'!AC14='C2'!AC17,OR('C2'!AC14="X",'C2'!AC14="W",'C2'!AC14="Z")),UPPER('C2'!AC14),"")))</f>
        <v/>
      </c>
      <c r="J340" s="170" t="s">
        <v>758</v>
      </c>
      <c r="K340" s="321" t="str">
        <f>IF(AND(ISBLANK('C2'!AB20),$L$340&lt;&gt;"Z"),"",'C2'!AB20)</f>
        <v/>
      </c>
      <c r="L340" s="321" t="str">
        <f>IF(ISBLANK('C2'!AC20),"",'C2'!AC20)</f>
        <v/>
      </c>
      <c r="M340" s="168" t="str">
        <f t="shared" si="7"/>
        <v>OK</v>
      </c>
      <c r="N340" s="169"/>
    </row>
    <row r="341" spans="1:14" hidden="1">
      <c r="A341" s="333" t="s">
        <v>760</v>
      </c>
      <c r="B341" s="319" t="s">
        <v>1599</v>
      </c>
      <c r="C341" s="320" t="s">
        <v>342</v>
      </c>
      <c r="D341" s="322" t="s">
        <v>1600</v>
      </c>
      <c r="E341" s="320" t="s">
        <v>758</v>
      </c>
      <c r="F341" s="320" t="s">
        <v>342</v>
      </c>
      <c r="G341" s="322" t="s">
        <v>807</v>
      </c>
      <c r="H341" s="321" t="str">
        <f>IF(OR(AND('C2'!AB15="",'C2'!AC15=""),AND('C2'!AB18="",'C2'!AC18=""),AND('C2'!AC15="X",'C2'!AC18="X"),OR('C2'!AC15="M",'C2'!AC18="M")),"",SUM('C2'!AB15,'C2'!AB18))</f>
        <v/>
      </c>
      <c r="I341" s="321" t="str">
        <f>IF(AND(AND('C2'!AC15="X",'C2'!AC18="X"),SUM('C2'!AB15,'C2'!AB18)=0,ISNUMBER('C2'!AB21)),"",IF(OR('C2'!AC15="M",'C2'!AC18="M"),"M",IF(AND('C2'!AC15='C2'!AC18,OR('C2'!AC15="X",'C2'!AC15="W",'C2'!AC15="Z")),UPPER('C2'!AC15),"")))</f>
        <v/>
      </c>
      <c r="J341" s="170" t="s">
        <v>758</v>
      </c>
      <c r="K341" s="321" t="str">
        <f>IF(AND(ISBLANK('C2'!AB21),$L$341&lt;&gt;"Z"),"",'C2'!AB21)</f>
        <v/>
      </c>
      <c r="L341" s="321" t="str">
        <f>IF(ISBLANK('C2'!AC21),"",'C2'!AC21)</f>
        <v/>
      </c>
      <c r="M341" s="168" t="str">
        <f t="shared" si="7"/>
        <v>OK</v>
      </c>
      <c r="N341" s="169"/>
    </row>
    <row r="342" spans="1:14" hidden="1">
      <c r="A342" s="333" t="s">
        <v>760</v>
      </c>
      <c r="B342" s="319" t="s">
        <v>1601</v>
      </c>
      <c r="C342" s="320" t="s">
        <v>342</v>
      </c>
      <c r="D342" s="322" t="s">
        <v>1602</v>
      </c>
      <c r="E342" s="320" t="s">
        <v>758</v>
      </c>
      <c r="F342" s="320" t="s">
        <v>342</v>
      </c>
      <c r="G342" s="322" t="s">
        <v>808</v>
      </c>
      <c r="H342" s="321" t="str">
        <f>IF(OR(AND('C2'!AB16="",'C2'!AC16=""),AND('C2'!AB19="",'C2'!AC19=""),AND('C2'!AC16="X",'C2'!AC19="X"),OR('C2'!AC16="M",'C2'!AC19="M")),"",SUM('C2'!AB16,'C2'!AB19))</f>
        <v/>
      </c>
      <c r="I342" s="321" t="str">
        <f>IF(AND(AND('C2'!AC16="X",'C2'!AC19="X"),SUM('C2'!AB16,'C2'!AB19)=0,ISNUMBER('C2'!AB22)),"",IF(OR('C2'!AC16="M",'C2'!AC19="M"),"M",IF(AND('C2'!AC16='C2'!AC19,OR('C2'!AC16="X",'C2'!AC16="W",'C2'!AC16="Z")),UPPER('C2'!AC16),"")))</f>
        <v/>
      </c>
      <c r="J342" s="170" t="s">
        <v>758</v>
      </c>
      <c r="K342" s="321" t="str">
        <f>IF(AND(ISBLANK('C2'!AB22),$L$342&lt;&gt;"Z"),"",'C2'!AB22)</f>
        <v/>
      </c>
      <c r="L342" s="321" t="str">
        <f>IF(ISBLANK('C2'!AC22),"",'C2'!AC22)</f>
        <v/>
      </c>
      <c r="M342" s="168" t="str">
        <f t="shared" si="7"/>
        <v>OK</v>
      </c>
      <c r="N342" s="169"/>
    </row>
    <row r="343" spans="1:14" hidden="1">
      <c r="A343" s="333" t="s">
        <v>760</v>
      </c>
      <c r="B343" s="319" t="s">
        <v>1603</v>
      </c>
      <c r="C343" s="320" t="s">
        <v>342</v>
      </c>
      <c r="D343" s="322" t="s">
        <v>1604</v>
      </c>
      <c r="E343" s="320" t="s">
        <v>758</v>
      </c>
      <c r="F343" s="320" t="s">
        <v>342</v>
      </c>
      <c r="G343" s="322" t="s">
        <v>815</v>
      </c>
      <c r="H343" s="321" t="str">
        <f>IF(OR(AND('C2'!AE14="",'C2'!AF14=""),AND('C2'!AE15="",'C2'!AF15=""),AND('C2'!AF14="X",'C2'!AF15="X"),OR('C2'!AF14="M",'C2'!AF15="M")),"",SUM('C2'!AE14,'C2'!AE15))</f>
        <v/>
      </c>
      <c r="I343" s="321" t="str">
        <f>IF(AND(AND('C2'!AF14="X",'C2'!AF15="X"),SUM('C2'!AE14,'C2'!AE15)=0,ISNUMBER('C2'!AE16)),"",IF(OR('C2'!AF14="M",'C2'!AF15="M"),"M",IF(AND('C2'!AF14='C2'!AF15,OR('C2'!AF14="X",'C2'!AF14="W",'C2'!AF14="Z")),UPPER('C2'!AF14),"")))</f>
        <v/>
      </c>
      <c r="J343" s="170" t="s">
        <v>758</v>
      </c>
      <c r="K343" s="321" t="str">
        <f>IF(AND(ISBLANK('C2'!AE16),$L$343&lt;&gt;"Z"),"",'C2'!AE16)</f>
        <v/>
      </c>
      <c r="L343" s="321" t="str">
        <f>IF(ISBLANK('C2'!AF16),"",'C2'!AF16)</f>
        <v/>
      </c>
      <c r="M343" s="168" t="str">
        <f t="shared" si="7"/>
        <v>OK</v>
      </c>
      <c r="N343" s="169"/>
    </row>
    <row r="344" spans="1:14" hidden="1">
      <c r="A344" s="333" t="s">
        <v>760</v>
      </c>
      <c r="B344" s="319" t="s">
        <v>1605</v>
      </c>
      <c r="C344" s="320" t="s">
        <v>342</v>
      </c>
      <c r="D344" s="322" t="s">
        <v>1606</v>
      </c>
      <c r="E344" s="320" t="s">
        <v>758</v>
      </c>
      <c r="F344" s="320" t="s">
        <v>342</v>
      </c>
      <c r="G344" s="322" t="s">
        <v>821</v>
      </c>
      <c r="H344" s="321" t="str">
        <f>IF(OR(AND('C2'!AE17="",'C2'!AF17=""),AND('C2'!AE18="",'C2'!AF18=""),AND('C2'!AF17="X",'C2'!AF18="X"),OR('C2'!AF17="M",'C2'!AF18="M")),"",SUM('C2'!AE17,'C2'!AE18))</f>
        <v/>
      </c>
      <c r="I344" s="321" t="str">
        <f>IF(AND(AND('C2'!AF17="X",'C2'!AF18="X"),SUM('C2'!AE17,'C2'!AE18)=0,ISNUMBER('C2'!AE19)),"",IF(OR('C2'!AF17="M",'C2'!AF18="M"),"M",IF(AND('C2'!AF17='C2'!AF18,OR('C2'!AF17="X",'C2'!AF17="W",'C2'!AF17="Z")),UPPER('C2'!AF17),"")))</f>
        <v/>
      </c>
      <c r="J344" s="170" t="s">
        <v>758</v>
      </c>
      <c r="K344" s="321" t="str">
        <f>IF(AND(ISBLANK('C2'!AE19),$L$344&lt;&gt;"Z"),"",'C2'!AE19)</f>
        <v/>
      </c>
      <c r="L344" s="321" t="str">
        <f>IF(ISBLANK('C2'!AF19),"",'C2'!AF19)</f>
        <v/>
      </c>
      <c r="M344" s="168" t="str">
        <f t="shared" si="7"/>
        <v>OK</v>
      </c>
      <c r="N344" s="169"/>
    </row>
    <row r="345" spans="1:14" hidden="1">
      <c r="A345" s="333" t="s">
        <v>760</v>
      </c>
      <c r="B345" s="319" t="s">
        <v>1607</v>
      </c>
      <c r="C345" s="320" t="s">
        <v>342</v>
      </c>
      <c r="D345" s="322" t="s">
        <v>1608</v>
      </c>
      <c r="E345" s="320" t="s">
        <v>758</v>
      </c>
      <c r="F345" s="320" t="s">
        <v>342</v>
      </c>
      <c r="G345" s="322" t="s">
        <v>795</v>
      </c>
      <c r="H345" s="321" t="str">
        <f>IF(OR(AND('C2'!AE14="",'C2'!AF14=""),AND('C2'!AE17="",'C2'!AF17=""),AND('C2'!AF14="X",'C2'!AF17="X"),OR('C2'!AF14="M",'C2'!AF17="M")),"",SUM('C2'!AE14,'C2'!AE17))</f>
        <v/>
      </c>
      <c r="I345" s="321" t="str">
        <f>IF(AND(AND('C2'!AF14="X",'C2'!AF17="X"),SUM('C2'!AE14,'C2'!AE17)=0,ISNUMBER('C2'!AE20)),"",IF(OR('C2'!AF14="M",'C2'!AF17="M"),"M",IF(AND('C2'!AF14='C2'!AF17,OR('C2'!AF14="X",'C2'!AF14="W",'C2'!AF14="Z")),UPPER('C2'!AF14),"")))</f>
        <v/>
      </c>
      <c r="J345" s="170" t="s">
        <v>758</v>
      </c>
      <c r="K345" s="321" t="str">
        <f>IF(AND(ISBLANK('C2'!AE20),$L$345&lt;&gt;"Z"),"",'C2'!AE20)</f>
        <v/>
      </c>
      <c r="L345" s="321" t="str">
        <f>IF(ISBLANK('C2'!AF20),"",'C2'!AF20)</f>
        <v/>
      </c>
      <c r="M345" s="168" t="str">
        <f t="shared" si="7"/>
        <v>OK</v>
      </c>
      <c r="N345" s="169"/>
    </row>
    <row r="346" spans="1:14" hidden="1">
      <c r="A346" s="333" t="s">
        <v>760</v>
      </c>
      <c r="B346" s="319" t="s">
        <v>1609</v>
      </c>
      <c r="C346" s="320" t="s">
        <v>342</v>
      </c>
      <c r="D346" s="322" t="s">
        <v>1610</v>
      </c>
      <c r="E346" s="320" t="s">
        <v>758</v>
      </c>
      <c r="F346" s="320" t="s">
        <v>342</v>
      </c>
      <c r="G346" s="322" t="s">
        <v>785</v>
      </c>
      <c r="H346" s="321" t="str">
        <f>IF(OR(AND('C2'!AE15="",'C2'!AF15=""),AND('C2'!AE18="",'C2'!AF18=""),AND('C2'!AF15="X",'C2'!AF18="X"),OR('C2'!AF15="M",'C2'!AF18="M")),"",SUM('C2'!AE15,'C2'!AE18))</f>
        <v/>
      </c>
      <c r="I346" s="321" t="str">
        <f>IF(AND(AND('C2'!AF15="X",'C2'!AF18="X"),SUM('C2'!AE15,'C2'!AE18)=0,ISNUMBER('C2'!AE21)),"",IF(OR('C2'!AF15="M",'C2'!AF18="M"),"M",IF(AND('C2'!AF15='C2'!AF18,OR('C2'!AF15="X",'C2'!AF15="W",'C2'!AF15="Z")),UPPER('C2'!AF15),"")))</f>
        <v/>
      </c>
      <c r="J346" s="170" t="s">
        <v>758</v>
      </c>
      <c r="K346" s="321" t="str">
        <f>IF(AND(ISBLANK('C2'!AE21),$L$346&lt;&gt;"Z"),"",'C2'!AE21)</f>
        <v/>
      </c>
      <c r="L346" s="321" t="str">
        <f>IF(ISBLANK('C2'!AF21),"",'C2'!AF21)</f>
        <v/>
      </c>
      <c r="M346" s="168" t="str">
        <f t="shared" si="7"/>
        <v>OK</v>
      </c>
      <c r="N346" s="169"/>
    </row>
    <row r="347" spans="1:14" hidden="1">
      <c r="A347" s="333" t="s">
        <v>760</v>
      </c>
      <c r="B347" s="319" t="s">
        <v>1611</v>
      </c>
      <c r="C347" s="320" t="s">
        <v>342</v>
      </c>
      <c r="D347" s="322" t="s">
        <v>1612</v>
      </c>
      <c r="E347" s="320" t="s">
        <v>758</v>
      </c>
      <c r="F347" s="320" t="s">
        <v>342</v>
      </c>
      <c r="G347" s="322" t="s">
        <v>774</v>
      </c>
      <c r="H347" s="321" t="str">
        <f>IF(OR(AND('C2'!AE16="",'C2'!AF16=""),AND('C2'!AE19="",'C2'!AF19=""),AND('C2'!AF16="X",'C2'!AF19="X"),OR('C2'!AF16="M",'C2'!AF19="M")),"",SUM('C2'!AE16,'C2'!AE19))</f>
        <v/>
      </c>
      <c r="I347" s="321" t="str">
        <f>IF(AND(AND('C2'!AF16="X",'C2'!AF19="X"),SUM('C2'!AE16,'C2'!AE19)=0,ISNUMBER('C2'!AE22)),"",IF(OR('C2'!AF16="M",'C2'!AF19="M"),"M",IF(AND('C2'!AF16='C2'!AF19,OR('C2'!AF16="X",'C2'!AF16="W",'C2'!AF16="Z")),UPPER('C2'!AF16),"")))</f>
        <v/>
      </c>
      <c r="J347" s="170" t="s">
        <v>758</v>
      </c>
      <c r="K347" s="321" t="str">
        <f>IF(AND(ISBLANK('C2'!AE22),$L$347&lt;&gt;"Z"),"",'C2'!AE22)</f>
        <v/>
      </c>
      <c r="L347" s="321" t="str">
        <f>IF(ISBLANK('C2'!AF22),"",'C2'!AF22)</f>
        <v/>
      </c>
      <c r="M347" s="168" t="str">
        <f t="shared" si="7"/>
        <v>OK</v>
      </c>
      <c r="N347" s="169"/>
    </row>
    <row r="348" spans="1:14" hidden="1">
      <c r="A348" s="333" t="s">
        <v>760</v>
      </c>
      <c r="B348" s="319" t="s">
        <v>1613</v>
      </c>
      <c r="C348" s="320" t="s">
        <v>342</v>
      </c>
      <c r="D348" s="322" t="s">
        <v>1614</v>
      </c>
      <c r="E348" s="320" t="s">
        <v>758</v>
      </c>
      <c r="F348" s="320" t="s">
        <v>342</v>
      </c>
      <c r="G348" s="322" t="s">
        <v>814</v>
      </c>
      <c r="H348" s="321" t="str">
        <f>IF(OR(AND('C2'!AH14="",'C2'!AI14=""),AND('C2'!AH15="",'C2'!AI15=""),AND('C2'!AI14="X",'C2'!AI15="X"),OR('C2'!AI14="M",'C2'!AI15="M")),"",SUM('C2'!AH14,'C2'!AH15))</f>
        <v/>
      </c>
      <c r="I348" s="321" t="str">
        <f>IF(AND(AND('C2'!AI14="X",'C2'!AI15="X"),SUM('C2'!AH14,'C2'!AH15)=0,ISNUMBER('C2'!AH16)),"",IF(OR('C2'!AI14="M",'C2'!AI15="M"),"M",IF(AND('C2'!AI14='C2'!AI15,OR('C2'!AI14="X",'C2'!AI14="W",'C2'!AI14="Z")),UPPER('C2'!AI14),"")))</f>
        <v/>
      </c>
      <c r="J348" s="170" t="s">
        <v>758</v>
      </c>
      <c r="K348" s="321" t="str">
        <f>IF(AND(ISBLANK('C2'!AH16),$L$348&lt;&gt;"Z"),"",'C2'!AH16)</f>
        <v/>
      </c>
      <c r="L348" s="321" t="str">
        <f>IF(ISBLANK('C2'!AI16),"",'C2'!AI16)</f>
        <v/>
      </c>
      <c r="M348" s="168" t="str">
        <f t="shared" si="7"/>
        <v>OK</v>
      </c>
      <c r="N348" s="169"/>
    </row>
    <row r="349" spans="1:14" hidden="1">
      <c r="A349" s="333" t="s">
        <v>760</v>
      </c>
      <c r="B349" s="319" t="s">
        <v>1615</v>
      </c>
      <c r="C349" s="320" t="s">
        <v>342</v>
      </c>
      <c r="D349" s="322" t="s">
        <v>1616</v>
      </c>
      <c r="E349" s="320" t="s">
        <v>758</v>
      </c>
      <c r="F349" s="320" t="s">
        <v>342</v>
      </c>
      <c r="G349" s="322" t="s">
        <v>820</v>
      </c>
      <c r="H349" s="321" t="str">
        <f>IF(OR(AND('C2'!AH17="",'C2'!AI17=""),AND('C2'!AH18="",'C2'!AI18=""),AND('C2'!AI17="X",'C2'!AI18="X"),OR('C2'!AI17="M",'C2'!AI18="M")),"",SUM('C2'!AH17,'C2'!AH18))</f>
        <v/>
      </c>
      <c r="I349" s="321" t="str">
        <f>IF(AND(AND('C2'!AI17="X",'C2'!AI18="X"),SUM('C2'!AH17,'C2'!AH18)=0,ISNUMBER('C2'!AH19)),"",IF(OR('C2'!AI17="M",'C2'!AI18="M"),"M",IF(AND('C2'!AI17='C2'!AI18,OR('C2'!AI17="X",'C2'!AI17="W",'C2'!AI17="Z")),UPPER('C2'!AI17),"")))</f>
        <v/>
      </c>
      <c r="J349" s="170" t="s">
        <v>758</v>
      </c>
      <c r="K349" s="321" t="str">
        <f>IF(AND(ISBLANK('C2'!AH19),$L$349&lt;&gt;"Z"),"",'C2'!AH19)</f>
        <v/>
      </c>
      <c r="L349" s="321" t="str">
        <f>IF(ISBLANK('C2'!AI19),"",'C2'!AI19)</f>
        <v/>
      </c>
      <c r="M349" s="168" t="str">
        <f t="shared" si="7"/>
        <v>OK</v>
      </c>
      <c r="N349" s="169"/>
    </row>
    <row r="350" spans="1:14" hidden="1">
      <c r="A350" s="333" t="s">
        <v>760</v>
      </c>
      <c r="B350" s="319" t="s">
        <v>1617</v>
      </c>
      <c r="C350" s="320" t="s">
        <v>342</v>
      </c>
      <c r="D350" s="322" t="s">
        <v>1618</v>
      </c>
      <c r="E350" s="320" t="s">
        <v>758</v>
      </c>
      <c r="F350" s="320" t="s">
        <v>342</v>
      </c>
      <c r="G350" s="322" t="s">
        <v>822</v>
      </c>
      <c r="H350" s="321" t="str">
        <f>IF(OR(AND('C2'!AH14="",'C2'!AI14=""),AND('C2'!AH17="",'C2'!AI17=""),AND('C2'!AI14="X",'C2'!AI17="X"),OR('C2'!AI14="M",'C2'!AI17="M")),"",SUM('C2'!AH14,'C2'!AH17))</f>
        <v/>
      </c>
      <c r="I350" s="321" t="str">
        <f>IF(AND(AND('C2'!AI14="X",'C2'!AI17="X"),SUM('C2'!AH14,'C2'!AH17)=0,ISNUMBER('C2'!AH20)),"",IF(OR('C2'!AI14="M",'C2'!AI17="M"),"M",IF(AND('C2'!AI14='C2'!AI17,OR('C2'!AI14="X",'C2'!AI14="W",'C2'!AI14="Z")),UPPER('C2'!AI14),"")))</f>
        <v/>
      </c>
      <c r="J350" s="170" t="s">
        <v>758</v>
      </c>
      <c r="K350" s="321" t="str">
        <f>IF(AND(ISBLANK('C2'!AH20),$L$350&lt;&gt;"Z"),"",'C2'!AH20)</f>
        <v/>
      </c>
      <c r="L350" s="321" t="str">
        <f>IF(ISBLANK('C2'!AI20),"",'C2'!AI20)</f>
        <v/>
      </c>
      <c r="M350" s="168" t="str">
        <f t="shared" si="7"/>
        <v>OK</v>
      </c>
      <c r="N350" s="169"/>
    </row>
    <row r="351" spans="1:14" hidden="1">
      <c r="A351" s="333" t="s">
        <v>760</v>
      </c>
      <c r="B351" s="319" t="s">
        <v>1619</v>
      </c>
      <c r="C351" s="320" t="s">
        <v>342</v>
      </c>
      <c r="D351" s="322" t="s">
        <v>1620</v>
      </c>
      <c r="E351" s="320" t="s">
        <v>758</v>
      </c>
      <c r="F351" s="320" t="s">
        <v>342</v>
      </c>
      <c r="G351" s="322" t="s">
        <v>823</v>
      </c>
      <c r="H351" s="321" t="str">
        <f>IF(OR(AND('C2'!AH15="",'C2'!AI15=""),AND('C2'!AH18="",'C2'!AI18=""),AND('C2'!AI15="X",'C2'!AI18="X"),OR('C2'!AI15="M",'C2'!AI18="M")),"",SUM('C2'!AH15,'C2'!AH18))</f>
        <v/>
      </c>
      <c r="I351" s="321" t="str">
        <f>IF(AND(AND('C2'!AI15="X",'C2'!AI18="X"),SUM('C2'!AH15,'C2'!AH18)=0,ISNUMBER('C2'!AH21)),"",IF(OR('C2'!AI15="M",'C2'!AI18="M"),"M",IF(AND('C2'!AI15='C2'!AI18,OR('C2'!AI15="X",'C2'!AI15="W",'C2'!AI15="Z")),UPPER('C2'!AI15),"")))</f>
        <v/>
      </c>
      <c r="J351" s="170" t="s">
        <v>758</v>
      </c>
      <c r="K351" s="321" t="str">
        <f>IF(AND(ISBLANK('C2'!AH21),$L$351&lt;&gt;"Z"),"",'C2'!AH21)</f>
        <v/>
      </c>
      <c r="L351" s="321" t="str">
        <f>IF(ISBLANK('C2'!AI21),"",'C2'!AI21)</f>
        <v/>
      </c>
      <c r="M351" s="168" t="str">
        <f t="shared" si="7"/>
        <v>OK</v>
      </c>
      <c r="N351" s="169"/>
    </row>
    <row r="352" spans="1:14" hidden="1">
      <c r="A352" s="333" t="s">
        <v>760</v>
      </c>
      <c r="B352" s="319" t="s">
        <v>1621</v>
      </c>
      <c r="C352" s="320" t="s">
        <v>342</v>
      </c>
      <c r="D352" s="322" t="s">
        <v>1622</v>
      </c>
      <c r="E352" s="320" t="s">
        <v>758</v>
      </c>
      <c r="F352" s="320" t="s">
        <v>342</v>
      </c>
      <c r="G352" s="322" t="s">
        <v>824</v>
      </c>
      <c r="H352" s="321" t="str">
        <f>IF(OR(AND('C2'!AH16="",'C2'!AI16=""),AND('C2'!AH19="",'C2'!AI19=""),AND('C2'!AI16="X",'C2'!AI19="X"),OR('C2'!AI16="M",'C2'!AI19="M")),"",SUM('C2'!AH16,'C2'!AH19))</f>
        <v/>
      </c>
      <c r="I352" s="321" t="str">
        <f>IF(AND(AND('C2'!AI16="X",'C2'!AI19="X"),SUM('C2'!AH16,'C2'!AH19)=0,ISNUMBER('C2'!AH22)),"",IF(OR('C2'!AI16="M",'C2'!AI19="M"),"M",IF(AND('C2'!AI16='C2'!AI19,OR('C2'!AI16="X",'C2'!AI16="W",'C2'!AI16="Z")),UPPER('C2'!AI16),"")))</f>
        <v/>
      </c>
      <c r="J352" s="170" t="s">
        <v>758</v>
      </c>
      <c r="K352" s="321" t="str">
        <f>IF(AND(ISBLANK('C2'!AH22),$L$352&lt;&gt;"Z"),"",'C2'!AH22)</f>
        <v/>
      </c>
      <c r="L352" s="321" t="str">
        <f>IF(ISBLANK('C2'!AI22),"",'C2'!AI22)</f>
        <v/>
      </c>
      <c r="M352" s="168" t="str">
        <f t="shared" si="7"/>
        <v>OK</v>
      </c>
      <c r="N352" s="169"/>
    </row>
    <row r="353" spans="1:14" hidden="1">
      <c r="A353" s="333" t="s">
        <v>760</v>
      </c>
      <c r="B353" s="319" t="s">
        <v>1623</v>
      </c>
      <c r="C353" s="320" t="s">
        <v>342</v>
      </c>
      <c r="D353" s="322" t="s">
        <v>1624</v>
      </c>
      <c r="E353" s="320" t="s">
        <v>758</v>
      </c>
      <c r="F353" s="320" t="s">
        <v>342</v>
      </c>
      <c r="G353" s="322" t="s">
        <v>846</v>
      </c>
      <c r="H353" s="321" t="str">
        <f>IF(OR(AND('C2'!AK14="",'C2'!AL14=""),AND('C2'!AK15="",'C2'!AL15=""),AND('C2'!AL14="X",'C2'!AL15="X"),OR('C2'!AL14="M",'C2'!AL15="M")),"",SUM('C2'!AK14,'C2'!AK15))</f>
        <v/>
      </c>
      <c r="I353" s="321" t="str">
        <f>IF(AND(AND('C2'!AL14="X",'C2'!AL15="X"),SUM('C2'!AK14,'C2'!AK15)=0,ISNUMBER('C2'!AK16)),"",IF(OR('C2'!AL14="M",'C2'!AL15="M"),"M",IF(AND('C2'!AL14='C2'!AL15,OR('C2'!AL14="X",'C2'!AL14="W",'C2'!AL14="Z")),UPPER('C2'!AL14),"")))</f>
        <v/>
      </c>
      <c r="J353" s="170" t="s">
        <v>758</v>
      </c>
      <c r="K353" s="321" t="str">
        <f>IF(AND(ISBLANK('C2'!AK16),$L$353&lt;&gt;"Z"),"",'C2'!AK16)</f>
        <v/>
      </c>
      <c r="L353" s="321" t="str">
        <f>IF(ISBLANK('C2'!AL16),"",'C2'!AL16)</f>
        <v/>
      </c>
      <c r="M353" s="168" t="str">
        <f t="shared" si="7"/>
        <v>OK</v>
      </c>
      <c r="N353" s="169"/>
    </row>
    <row r="354" spans="1:14" hidden="1">
      <c r="A354" s="333" t="s">
        <v>760</v>
      </c>
      <c r="B354" s="319" t="s">
        <v>1625</v>
      </c>
      <c r="C354" s="320" t="s">
        <v>342</v>
      </c>
      <c r="D354" s="322" t="s">
        <v>1626</v>
      </c>
      <c r="E354" s="320" t="s">
        <v>758</v>
      </c>
      <c r="F354" s="320" t="s">
        <v>342</v>
      </c>
      <c r="G354" s="322" t="s">
        <v>1246</v>
      </c>
      <c r="H354" s="321" t="str">
        <f>IF(OR(AND('C2'!AK17="",'C2'!AL17=""),AND('C2'!AK18="",'C2'!AL18=""),AND('C2'!AL17="X",'C2'!AL18="X"),OR('C2'!AL17="M",'C2'!AL18="M")),"",SUM('C2'!AK17,'C2'!AK18))</f>
        <v/>
      </c>
      <c r="I354" s="321" t="str">
        <f>IF(AND(AND('C2'!AL17="X",'C2'!AL18="X"),SUM('C2'!AK17,'C2'!AK18)=0,ISNUMBER('C2'!AK19)),"",IF(OR('C2'!AL17="M",'C2'!AL18="M"),"M",IF(AND('C2'!AL17='C2'!AL18,OR('C2'!AL17="X",'C2'!AL17="W",'C2'!AL17="Z")),UPPER('C2'!AL17),"")))</f>
        <v/>
      </c>
      <c r="J354" s="170" t="s">
        <v>758</v>
      </c>
      <c r="K354" s="321" t="str">
        <f>IF(AND(ISBLANK('C2'!AK19),$L$354&lt;&gt;"Z"),"",'C2'!AK19)</f>
        <v/>
      </c>
      <c r="L354" s="321" t="str">
        <f>IF(ISBLANK('C2'!AL19),"",'C2'!AL19)</f>
        <v/>
      </c>
      <c r="M354" s="168" t="str">
        <f t="shared" si="7"/>
        <v>OK</v>
      </c>
      <c r="N354" s="169"/>
    </row>
    <row r="355" spans="1:14" hidden="1">
      <c r="A355" s="333" t="s">
        <v>760</v>
      </c>
      <c r="B355" s="319" t="s">
        <v>1627</v>
      </c>
      <c r="C355" s="320" t="s">
        <v>342</v>
      </c>
      <c r="D355" s="322" t="s">
        <v>1628</v>
      </c>
      <c r="E355" s="320" t="s">
        <v>758</v>
      </c>
      <c r="F355" s="320" t="s">
        <v>342</v>
      </c>
      <c r="G355" s="322" t="s">
        <v>797</v>
      </c>
      <c r="H355" s="321" t="str">
        <f>IF(OR(AND('C2'!AK14="",'C2'!AL14=""),AND('C2'!AK17="",'C2'!AL17=""),AND('C2'!AL14="X",'C2'!AL17="X"),OR('C2'!AL14="M",'C2'!AL17="M")),"",SUM('C2'!AK14,'C2'!AK17))</f>
        <v/>
      </c>
      <c r="I355" s="321" t="str">
        <f>IF(AND(AND('C2'!AL14="X",'C2'!AL17="X"),SUM('C2'!AK14,'C2'!AK17)=0,ISNUMBER('C2'!AK20)),"",IF(OR('C2'!AL14="M",'C2'!AL17="M"),"M",IF(AND('C2'!AL14='C2'!AL17,OR('C2'!AL14="X",'C2'!AL14="W",'C2'!AL14="Z")),UPPER('C2'!AL14),"")))</f>
        <v/>
      </c>
      <c r="J355" s="170" t="s">
        <v>758</v>
      </c>
      <c r="K355" s="321" t="str">
        <f>IF(AND(ISBLANK('C2'!AK20),$L$355&lt;&gt;"Z"),"",'C2'!AK20)</f>
        <v/>
      </c>
      <c r="L355" s="321" t="str">
        <f>IF(ISBLANK('C2'!AL20),"",'C2'!AL20)</f>
        <v/>
      </c>
      <c r="M355" s="168" t="str">
        <f t="shared" si="7"/>
        <v>OK</v>
      </c>
      <c r="N355" s="169"/>
    </row>
    <row r="356" spans="1:14" hidden="1">
      <c r="A356" s="333" t="s">
        <v>760</v>
      </c>
      <c r="B356" s="319" t="s">
        <v>1629</v>
      </c>
      <c r="C356" s="320" t="s">
        <v>342</v>
      </c>
      <c r="D356" s="322" t="s">
        <v>1630</v>
      </c>
      <c r="E356" s="320" t="s">
        <v>758</v>
      </c>
      <c r="F356" s="320" t="s">
        <v>342</v>
      </c>
      <c r="G356" s="322" t="s">
        <v>787</v>
      </c>
      <c r="H356" s="321" t="str">
        <f>IF(OR(AND('C2'!AK15="",'C2'!AL15=""),AND('C2'!AK18="",'C2'!AL18=""),AND('C2'!AL15="X",'C2'!AL18="X"),OR('C2'!AL15="M",'C2'!AL18="M")),"",SUM('C2'!AK15,'C2'!AK18))</f>
        <v/>
      </c>
      <c r="I356" s="321" t="str">
        <f>IF(AND(AND('C2'!AL15="X",'C2'!AL18="X"),SUM('C2'!AK15,'C2'!AK18)=0,ISNUMBER('C2'!AK21)),"",IF(OR('C2'!AL15="M",'C2'!AL18="M"),"M",IF(AND('C2'!AL15='C2'!AL18,OR('C2'!AL15="X",'C2'!AL15="W",'C2'!AL15="Z")),UPPER('C2'!AL15),"")))</f>
        <v/>
      </c>
      <c r="J356" s="170" t="s">
        <v>758</v>
      </c>
      <c r="K356" s="321" t="str">
        <f>IF(AND(ISBLANK('C2'!AK21),$L$356&lt;&gt;"Z"),"",'C2'!AK21)</f>
        <v/>
      </c>
      <c r="L356" s="321" t="str">
        <f>IF(ISBLANK('C2'!AL21),"",'C2'!AL21)</f>
        <v/>
      </c>
      <c r="M356" s="168" t="str">
        <f t="shared" si="7"/>
        <v>OK</v>
      </c>
      <c r="N356" s="169"/>
    </row>
    <row r="357" spans="1:14" hidden="1">
      <c r="A357" s="333" t="s">
        <v>760</v>
      </c>
      <c r="B357" s="319" t="s">
        <v>1631</v>
      </c>
      <c r="C357" s="320" t="s">
        <v>342</v>
      </c>
      <c r="D357" s="322" t="s">
        <v>1632</v>
      </c>
      <c r="E357" s="320" t="s">
        <v>758</v>
      </c>
      <c r="F357" s="320" t="s">
        <v>342</v>
      </c>
      <c r="G357" s="322" t="s">
        <v>776</v>
      </c>
      <c r="H357" s="321" t="str">
        <f>IF(OR(AND('C2'!AK16="",'C2'!AL16=""),AND('C2'!AK19="",'C2'!AL19=""),AND('C2'!AL16="X",'C2'!AL19="X"),OR('C2'!AL16="M",'C2'!AL19="M")),"",SUM('C2'!AK16,'C2'!AK19))</f>
        <v/>
      </c>
      <c r="I357" s="321" t="str">
        <f>IF(AND(AND('C2'!AL16="X",'C2'!AL19="X"),SUM('C2'!AK16,'C2'!AK19)=0,ISNUMBER('C2'!AK22)),"",IF(OR('C2'!AL16="M",'C2'!AL19="M"),"M",IF(AND('C2'!AL16='C2'!AL19,OR('C2'!AL16="X",'C2'!AL16="W",'C2'!AL16="Z")),UPPER('C2'!AL16),"")))</f>
        <v/>
      </c>
      <c r="J357" s="170" t="s">
        <v>758</v>
      </c>
      <c r="K357" s="321" t="str">
        <f>IF(AND(ISBLANK('C2'!AK22),$L$357&lt;&gt;"Z"),"",'C2'!AK22)</f>
        <v/>
      </c>
      <c r="L357" s="321" t="str">
        <f>IF(ISBLANK('C2'!AL22),"",'C2'!AL22)</f>
        <v/>
      </c>
      <c r="M357" s="168" t="str">
        <f t="shared" si="7"/>
        <v>OK</v>
      </c>
      <c r="N357" s="169"/>
    </row>
    <row r="358" spans="1:14" hidden="1">
      <c r="A358" s="333" t="s">
        <v>760</v>
      </c>
      <c r="B358" s="319" t="s">
        <v>1635</v>
      </c>
      <c r="C358" s="320" t="s">
        <v>342</v>
      </c>
      <c r="D358" s="322" t="s">
        <v>1636</v>
      </c>
      <c r="E358" s="320" t="s">
        <v>758</v>
      </c>
      <c r="F358" s="320" t="s">
        <v>342</v>
      </c>
      <c r="G358" s="322" t="s">
        <v>852</v>
      </c>
      <c r="H358" s="321" t="str">
        <f>IF(OR(AND('C2'!AN14="",'C2'!AO14=""),AND('C2'!AN15="",'C2'!AO15=""),AND('C2'!AO14="X",'C2'!AO15="X"),OR('C2'!AO14="M",'C2'!AO15="M")),"",SUM('C2'!AN14,'C2'!AN15))</f>
        <v/>
      </c>
      <c r="I358" s="321" t="str">
        <f>IF(AND(AND('C2'!AO14="X",'C2'!AO15="X"),SUM('C2'!AN14,'C2'!AN15)=0,ISNUMBER('C2'!AN16)),"",IF(OR('C2'!AO14="M",'C2'!AO15="M"),"M",IF(AND('C2'!AO14='C2'!AO15,OR('C2'!AO14="X",'C2'!AO14="W",'C2'!AO14="Z")),UPPER('C2'!AO14),"")))</f>
        <v/>
      </c>
      <c r="J358" s="170" t="s">
        <v>758</v>
      </c>
      <c r="K358" s="321" t="str">
        <f>IF(AND(ISBLANK('C2'!AN16),$L$358&lt;&gt;"Z"),"",'C2'!AN16)</f>
        <v/>
      </c>
      <c r="L358" s="321" t="str">
        <f>IF(ISBLANK('C2'!AO16),"",'C2'!AO16)</f>
        <v/>
      </c>
      <c r="M358" s="168" t="str">
        <f t="shared" si="7"/>
        <v>OK</v>
      </c>
      <c r="N358" s="169"/>
    </row>
    <row r="359" spans="1:14" hidden="1">
      <c r="A359" s="333" t="s">
        <v>760</v>
      </c>
      <c r="B359" s="319" t="s">
        <v>1639</v>
      </c>
      <c r="C359" s="320" t="s">
        <v>342</v>
      </c>
      <c r="D359" s="322" t="s">
        <v>1640</v>
      </c>
      <c r="E359" s="320" t="s">
        <v>758</v>
      </c>
      <c r="F359" s="320" t="s">
        <v>342</v>
      </c>
      <c r="G359" s="322" t="s">
        <v>1306</v>
      </c>
      <c r="H359" s="321" t="str">
        <f>IF(OR(AND('C2'!AN17="",'C2'!AO17=""),AND('C2'!AN18="",'C2'!AO18=""),AND('C2'!AO17="X",'C2'!AO18="X"),OR('C2'!AO17="M",'C2'!AO18="M")),"",SUM('C2'!AN17,'C2'!AN18))</f>
        <v/>
      </c>
      <c r="I359" s="321" t="str">
        <f>IF(AND(AND('C2'!AO17="X",'C2'!AO18="X"),SUM('C2'!AN17,'C2'!AN18)=0,ISNUMBER('C2'!AN19)),"",IF(OR('C2'!AO17="M",'C2'!AO18="M"),"M",IF(AND('C2'!AO17='C2'!AO18,OR('C2'!AO17="X",'C2'!AO17="W",'C2'!AO17="Z")),UPPER('C2'!AO17),"")))</f>
        <v/>
      </c>
      <c r="J359" s="170" t="s">
        <v>758</v>
      </c>
      <c r="K359" s="321" t="str">
        <f>IF(AND(ISBLANK('C2'!AN19),$L$359&lt;&gt;"Z"),"",'C2'!AN19)</f>
        <v/>
      </c>
      <c r="L359" s="321" t="str">
        <f>IF(ISBLANK('C2'!AO19),"",'C2'!AO19)</f>
        <v/>
      </c>
      <c r="M359" s="168" t="str">
        <f t="shared" si="7"/>
        <v>OK</v>
      </c>
      <c r="N359" s="169"/>
    </row>
    <row r="360" spans="1:14" hidden="1">
      <c r="A360" s="333" t="s">
        <v>760</v>
      </c>
      <c r="B360" s="319" t="s">
        <v>1641</v>
      </c>
      <c r="C360" s="320" t="s">
        <v>342</v>
      </c>
      <c r="D360" s="322" t="s">
        <v>1642</v>
      </c>
      <c r="E360" s="320" t="s">
        <v>758</v>
      </c>
      <c r="F360" s="320" t="s">
        <v>342</v>
      </c>
      <c r="G360" s="322" t="s">
        <v>792</v>
      </c>
      <c r="H360" s="321" t="str">
        <f>IF(OR(AND('C2'!AN14="",'C2'!AO14=""),AND('C2'!AN17="",'C2'!AO17=""),AND('C2'!AO14="X",'C2'!AO17="X"),OR('C2'!AO14="M",'C2'!AO17="M")),"",SUM('C2'!AN14,'C2'!AN17))</f>
        <v/>
      </c>
      <c r="I360" s="321" t="str">
        <f>IF(AND(AND('C2'!AO14="X",'C2'!AO17="X"),SUM('C2'!AN14,'C2'!AN17)=0,ISNUMBER('C2'!AN20)),"",IF(OR('C2'!AO14="M",'C2'!AO17="M"),"M",IF(AND('C2'!AO14='C2'!AO17,OR('C2'!AO14="X",'C2'!AO14="W",'C2'!AO14="Z")),UPPER('C2'!AO14),"")))</f>
        <v/>
      </c>
      <c r="J360" s="170" t="s">
        <v>758</v>
      </c>
      <c r="K360" s="321" t="str">
        <f>IF(AND(ISBLANK('C2'!AN20),$L$360&lt;&gt;"Z"),"",'C2'!AN20)</f>
        <v/>
      </c>
      <c r="L360" s="321" t="str">
        <f>IF(ISBLANK('C2'!AO20),"",'C2'!AO20)</f>
        <v/>
      </c>
      <c r="M360" s="168" t="str">
        <f t="shared" si="7"/>
        <v>OK</v>
      </c>
      <c r="N360" s="169"/>
    </row>
    <row r="361" spans="1:14" hidden="1">
      <c r="A361" s="333" t="s">
        <v>760</v>
      </c>
      <c r="B361" s="319" t="s">
        <v>1643</v>
      </c>
      <c r="C361" s="320" t="s">
        <v>342</v>
      </c>
      <c r="D361" s="322" t="s">
        <v>1644</v>
      </c>
      <c r="E361" s="320" t="s">
        <v>758</v>
      </c>
      <c r="F361" s="320" t="s">
        <v>342</v>
      </c>
      <c r="G361" s="322" t="s">
        <v>781</v>
      </c>
      <c r="H361" s="321" t="str">
        <f>IF(OR(AND('C2'!AN15="",'C2'!AO15=""),AND('C2'!AN18="",'C2'!AO18=""),AND('C2'!AO15="X",'C2'!AO18="X"),OR('C2'!AO15="M",'C2'!AO18="M")),"",SUM('C2'!AN15,'C2'!AN18))</f>
        <v/>
      </c>
      <c r="I361" s="321" t="str">
        <f>IF(AND(AND('C2'!AO15="X",'C2'!AO18="X"),SUM('C2'!AN15,'C2'!AN18)=0,ISNUMBER('C2'!AN21)),"",IF(OR('C2'!AO15="M",'C2'!AO18="M"),"M",IF(AND('C2'!AO15='C2'!AO18,OR('C2'!AO15="X",'C2'!AO15="W",'C2'!AO15="Z")),UPPER('C2'!AO15),"")))</f>
        <v/>
      </c>
      <c r="J361" s="170" t="s">
        <v>758</v>
      </c>
      <c r="K361" s="321" t="str">
        <f>IF(AND(ISBLANK('C2'!AN21),$L$361&lt;&gt;"Z"),"",'C2'!AN21)</f>
        <v/>
      </c>
      <c r="L361" s="321" t="str">
        <f>IF(ISBLANK('C2'!AO21),"",'C2'!AO21)</f>
        <v/>
      </c>
      <c r="M361" s="168" t="str">
        <f t="shared" si="7"/>
        <v>OK</v>
      </c>
      <c r="N361" s="169"/>
    </row>
    <row r="362" spans="1:14" hidden="1">
      <c r="A362" s="333" t="s">
        <v>760</v>
      </c>
      <c r="B362" s="319" t="s">
        <v>1645</v>
      </c>
      <c r="C362" s="320" t="s">
        <v>342</v>
      </c>
      <c r="D362" s="322" t="s">
        <v>1646</v>
      </c>
      <c r="E362" s="320" t="s">
        <v>758</v>
      </c>
      <c r="F362" s="320" t="s">
        <v>342</v>
      </c>
      <c r="G362" s="322" t="s">
        <v>770</v>
      </c>
      <c r="H362" s="321" t="str">
        <f>IF(OR(AND('C2'!AN16="",'C2'!AO16=""),AND('C2'!AN19="",'C2'!AO19=""),AND('C2'!AO16="X",'C2'!AO19="X"),OR('C2'!AO16="M",'C2'!AO19="M")),"",SUM('C2'!AN16,'C2'!AN19))</f>
        <v/>
      </c>
      <c r="I362" s="321" t="str">
        <f>IF(AND(AND('C2'!AO16="X",'C2'!AO19="X"),SUM('C2'!AN16,'C2'!AN19)=0,ISNUMBER('C2'!AN22)),"",IF(OR('C2'!AO16="M",'C2'!AO19="M"),"M",IF(AND('C2'!AO16='C2'!AO19,OR('C2'!AO16="X",'C2'!AO16="W",'C2'!AO16="Z")),UPPER('C2'!AO16),"")))</f>
        <v/>
      </c>
      <c r="J362" s="170" t="s">
        <v>758</v>
      </c>
      <c r="K362" s="321" t="str">
        <f>IF(AND(ISBLANK('C2'!AN22),$L$362&lt;&gt;"Z"),"",'C2'!AN22)</f>
        <v/>
      </c>
      <c r="L362" s="321" t="str">
        <f>IF(ISBLANK('C2'!AO22),"",'C2'!AO22)</f>
        <v/>
      </c>
      <c r="M362" s="168" t="str">
        <f t="shared" si="7"/>
        <v>OK</v>
      </c>
      <c r="N362" s="169"/>
    </row>
    <row r="363" spans="1:14" hidden="1">
      <c r="A363" s="333" t="s">
        <v>760</v>
      </c>
      <c r="B363" s="319" t="s">
        <v>2603</v>
      </c>
      <c r="C363" s="320" t="s">
        <v>342</v>
      </c>
      <c r="D363" s="322" t="s">
        <v>2604</v>
      </c>
      <c r="E363" s="320" t="s">
        <v>758</v>
      </c>
      <c r="F363" s="320" t="s">
        <v>342</v>
      </c>
      <c r="G363" s="322" t="s">
        <v>2605</v>
      </c>
      <c r="H363" s="321" t="str">
        <f>IF(OR(EXACT('C2'!V14,'C2'!W14),EXACT('C2'!AB14,'C2'!AC14),EXACT('C2'!AH14,'C2'!AI14),EXACT('C2'!AN14,'C2'!AO14),AND('C2'!W14="X",'C2'!AC14="X",'C2'!AI14="X",'C2'!AO14="X"),OR('C2'!W14="M",'C2'!AC14="M",'C2'!AI14="M",'C2'!AO14="M")),"",SUM('C2'!V14,'C2'!AB14,'C2'!AH14,'C2'!AN14))</f>
        <v/>
      </c>
      <c r="I363" s="321" t="str">
        <f>IF(AND(AND('C2'!W14="X",'C2'!AC14="X",'C2'!AI14="X",'C2'!AO14="X"),SUM('C2'!V14,'C2'!AB14,'C2'!AH14,'C2'!AN14)=0,ISNUMBER('C2'!AQ14)),"",IF(OR('C2'!W14="M",'C2'!AC14="M",'C2'!AI14="M",'C2'!AO14="M"),"M",IF(AND('C2'!W14='C2'!AC14,'C2'!W14='C2'!AI14,'C2'!W14='C2'!AO14,OR('C2'!W14="X",'C2'!W14="W",'C2'!W14="Z")),UPPER('C2'!W14),"")))</f>
        <v/>
      </c>
      <c r="J363" s="170" t="s">
        <v>758</v>
      </c>
      <c r="K363" s="321" t="str">
        <f>IF(AND(ISBLANK('C2'!AQ14),$L$363&lt;&gt;"Z"),"",'C2'!AQ14)</f>
        <v/>
      </c>
      <c r="L363" s="321" t="str">
        <f>IF(ISBLANK('C2'!AR14),"",'C2'!AR14)</f>
        <v/>
      </c>
      <c r="M363" s="168" t="str">
        <f t="shared" si="7"/>
        <v>OK</v>
      </c>
      <c r="N363" s="169"/>
    </row>
    <row r="364" spans="1:14" hidden="1">
      <c r="A364" s="333" t="s">
        <v>760</v>
      </c>
      <c r="B364" s="319" t="s">
        <v>2606</v>
      </c>
      <c r="C364" s="320" t="s">
        <v>342</v>
      </c>
      <c r="D364" s="322" t="s">
        <v>2607</v>
      </c>
      <c r="E364" s="320" t="s">
        <v>758</v>
      </c>
      <c r="F364" s="320" t="s">
        <v>342</v>
      </c>
      <c r="G364" s="322" t="s">
        <v>2608</v>
      </c>
      <c r="H364" s="321" t="str">
        <f>IF(OR(EXACT('C2'!V15,'C2'!W15),EXACT('C2'!AB15,'C2'!AC15),EXACT('C2'!AH15,'C2'!AI15),EXACT('C2'!AN15,'C2'!AO15),AND('C2'!W15="X",'C2'!AC15="X",'C2'!AI15="X",'C2'!AO15="X"),OR('C2'!W15="M",'C2'!AC15="M",'C2'!AI15="M",'C2'!AO15="M")),"",SUM('C2'!V15,'C2'!AB15,'C2'!AH15,'C2'!AN15))</f>
        <v/>
      </c>
      <c r="I364" s="321" t="str">
        <f>IF(AND(AND('C2'!W15="X",'C2'!AC15="X",'C2'!AI15="X",'C2'!AO15="X"),SUM('C2'!V15,'C2'!AB15,'C2'!AH15,'C2'!AN15)=0,ISNUMBER('C2'!AQ15)),"",IF(OR('C2'!W15="M",'C2'!AC15="M",'C2'!AI15="M",'C2'!AO15="M"),"M",IF(AND('C2'!W15='C2'!AC15,'C2'!W15='C2'!AI15,'C2'!W15='C2'!AO15,OR('C2'!W15="X",'C2'!W15="W",'C2'!W15="Z")),UPPER('C2'!W15),"")))</f>
        <v/>
      </c>
      <c r="J364" s="170" t="s">
        <v>758</v>
      </c>
      <c r="K364" s="321" t="str">
        <f>IF(AND(ISBLANK('C2'!AQ15),$L$364&lt;&gt;"Z"),"",'C2'!AQ15)</f>
        <v/>
      </c>
      <c r="L364" s="321" t="str">
        <f>IF(ISBLANK('C2'!AR15),"",'C2'!AR15)</f>
        <v/>
      </c>
      <c r="M364" s="168" t="str">
        <f t="shared" si="7"/>
        <v>OK</v>
      </c>
      <c r="N364" s="169"/>
    </row>
    <row r="365" spans="1:14" hidden="1">
      <c r="A365" s="333" t="s">
        <v>760</v>
      </c>
      <c r="B365" s="319" t="s">
        <v>2609</v>
      </c>
      <c r="C365" s="320" t="s">
        <v>342</v>
      </c>
      <c r="D365" s="322" t="s">
        <v>2610</v>
      </c>
      <c r="E365" s="320" t="s">
        <v>758</v>
      </c>
      <c r="F365" s="320" t="s">
        <v>342</v>
      </c>
      <c r="G365" s="322" t="s">
        <v>2611</v>
      </c>
      <c r="H365" s="321" t="str">
        <f>IF(OR(AND('C2'!AQ14="",'C2'!AR14=""),AND('C2'!AQ15="",'C2'!AR15=""),AND('C2'!AR14="X",'C2'!AR15="X"),OR('C2'!AR14="M",'C2'!AR15="M")),"",SUM('C2'!AQ14,'C2'!AQ15))</f>
        <v/>
      </c>
      <c r="I365" s="321" t="str">
        <f>IF(AND(AND('C2'!AR14="X",'C2'!AR15="X"),SUM('C2'!AQ14,'C2'!AQ15)=0,ISNUMBER('C2'!AQ16)),"",IF(OR('C2'!AR14="M",'C2'!AR15="M"),"M",IF(AND('C2'!AR14='C2'!AR15,OR('C2'!AR14="X",'C2'!AR14="W",'C2'!AR14="Z")),UPPER('C2'!AR14),"")))</f>
        <v/>
      </c>
      <c r="J365" s="170" t="s">
        <v>758</v>
      </c>
      <c r="K365" s="321" t="str">
        <f>IF(AND(ISBLANK('C2'!AQ16),$L$365&lt;&gt;"Z"),"",'C2'!AQ16)</f>
        <v/>
      </c>
      <c r="L365" s="321" t="str">
        <f>IF(ISBLANK('C2'!AR16),"",'C2'!AR16)</f>
        <v/>
      </c>
      <c r="M365" s="168" t="str">
        <f t="shared" si="7"/>
        <v>OK</v>
      </c>
      <c r="N365" s="169"/>
    </row>
    <row r="366" spans="1:14" hidden="1">
      <c r="A366" s="333" t="s">
        <v>760</v>
      </c>
      <c r="B366" s="319" t="s">
        <v>2612</v>
      </c>
      <c r="C366" s="320" t="s">
        <v>342</v>
      </c>
      <c r="D366" s="322" t="s">
        <v>2613</v>
      </c>
      <c r="E366" s="320" t="s">
        <v>758</v>
      </c>
      <c r="F366" s="320" t="s">
        <v>342</v>
      </c>
      <c r="G366" s="322" t="s">
        <v>2614</v>
      </c>
      <c r="H366" s="321" t="str">
        <f>IF(OR(EXACT('C2'!V17,'C2'!W17),EXACT('C2'!AB17,'C2'!AC17),EXACT('C2'!AH17,'C2'!AI17),EXACT('C2'!AN17,'C2'!AO17),AND('C2'!W17="X",'C2'!AC17="X",'C2'!AI17="X",'C2'!AO17="X"),OR('C2'!W17="M",'C2'!AC17="M",'C2'!AI17="M",'C2'!AO17="M")),"",SUM('C2'!V17,'C2'!AB17,'C2'!AH17,'C2'!AN17))</f>
        <v/>
      </c>
      <c r="I366" s="321" t="str">
        <f>IF(AND(AND('C2'!W17="X",'C2'!AC17="X",'C2'!AI17="X",'C2'!AO17="X"),SUM('C2'!V17,'C2'!AB17,'C2'!AH17,'C2'!AN17)=0,ISNUMBER('C2'!AQ17)),"",IF(OR('C2'!W17="M",'C2'!AC17="M",'C2'!AI17="M",'C2'!AO17="M"),"M",IF(AND('C2'!W17='C2'!AC17,'C2'!W17='C2'!AI17,'C2'!W17='C2'!AO17,OR('C2'!W17="X",'C2'!W17="W",'C2'!W17="Z")),UPPER('C2'!W17),"")))</f>
        <v/>
      </c>
      <c r="J366" s="170" t="s">
        <v>758</v>
      </c>
      <c r="K366" s="321" t="str">
        <f>IF(AND(ISBLANK('C2'!AQ17),$L$366&lt;&gt;"Z"),"",'C2'!AQ17)</f>
        <v/>
      </c>
      <c r="L366" s="321" t="str">
        <f>IF(ISBLANK('C2'!AR17),"",'C2'!AR17)</f>
        <v/>
      </c>
      <c r="M366" s="168" t="str">
        <f t="shared" si="7"/>
        <v>OK</v>
      </c>
      <c r="N366" s="169"/>
    </row>
    <row r="367" spans="1:14" hidden="1">
      <c r="A367" s="333" t="s">
        <v>760</v>
      </c>
      <c r="B367" s="319" t="s">
        <v>2615</v>
      </c>
      <c r="C367" s="320" t="s">
        <v>342</v>
      </c>
      <c r="D367" s="322" t="s">
        <v>2616</v>
      </c>
      <c r="E367" s="320" t="s">
        <v>758</v>
      </c>
      <c r="F367" s="320" t="s">
        <v>342</v>
      </c>
      <c r="G367" s="322" t="s">
        <v>2617</v>
      </c>
      <c r="H367" s="321" t="str">
        <f>IF(OR(EXACT('C2'!V18,'C2'!W18),EXACT('C2'!AB18,'C2'!AC18),EXACT('C2'!AH18,'C2'!AI18),EXACT('C2'!AN18,'C2'!AO18),AND('C2'!W18="X",'C2'!AC18="X",'C2'!AI18="X",'C2'!AO18="X"),OR('C2'!W18="M",'C2'!AC18="M",'C2'!AI18="M",'C2'!AO18="M")),"",SUM('C2'!V18,'C2'!AB18,'C2'!AH18,'C2'!AN18))</f>
        <v/>
      </c>
      <c r="I367" s="321" t="str">
        <f>IF(AND(AND('C2'!W18="X",'C2'!AC18="X",'C2'!AI18="X",'C2'!AO18="X"),SUM('C2'!V18,'C2'!AB18,'C2'!AH18,'C2'!AN18)=0,ISNUMBER('C2'!AQ18)),"",IF(OR('C2'!W18="M",'C2'!AC18="M",'C2'!AI18="M",'C2'!AO18="M"),"M",IF(AND('C2'!W18='C2'!AC18,'C2'!W18='C2'!AI18,'C2'!W18='C2'!AO18,OR('C2'!W18="X",'C2'!W18="W",'C2'!W18="Z")),UPPER('C2'!W18),"")))</f>
        <v/>
      </c>
      <c r="J367" s="170" t="s">
        <v>758</v>
      </c>
      <c r="K367" s="321" t="str">
        <f>IF(AND(ISBLANK('C2'!AQ18),$L$367&lt;&gt;"Z"),"",'C2'!AQ18)</f>
        <v/>
      </c>
      <c r="L367" s="321" t="str">
        <f>IF(ISBLANK('C2'!AR18),"",'C2'!AR18)</f>
        <v/>
      </c>
      <c r="M367" s="168" t="str">
        <f t="shared" si="7"/>
        <v>OK</v>
      </c>
      <c r="N367" s="169"/>
    </row>
    <row r="368" spans="1:14" hidden="1">
      <c r="A368" s="333" t="s">
        <v>760</v>
      </c>
      <c r="B368" s="319" t="s">
        <v>2618</v>
      </c>
      <c r="C368" s="320" t="s">
        <v>342</v>
      </c>
      <c r="D368" s="322" t="s">
        <v>2619</v>
      </c>
      <c r="E368" s="320" t="s">
        <v>758</v>
      </c>
      <c r="F368" s="320" t="s">
        <v>342</v>
      </c>
      <c r="G368" s="322" t="s">
        <v>2620</v>
      </c>
      <c r="H368" s="321" t="str">
        <f>IF(OR(AND('C2'!AQ17="",'C2'!AR17=""),AND('C2'!AQ18="",'C2'!AR18=""),AND('C2'!AR17="X",'C2'!AR18="X"),OR('C2'!AR17="M",'C2'!AR18="M")),"",SUM('C2'!AQ17,'C2'!AQ18))</f>
        <v/>
      </c>
      <c r="I368" s="321" t="str">
        <f>IF(AND(AND('C2'!AR17="X",'C2'!AR18="X"),SUM('C2'!AQ17,'C2'!AQ18)=0,ISNUMBER('C2'!AQ19)),"",IF(OR('C2'!AR17="M",'C2'!AR18="M"),"M",IF(AND('C2'!AR17='C2'!AR18,OR('C2'!AR17="X",'C2'!AR17="W",'C2'!AR17="Z")),UPPER('C2'!AR17),"")))</f>
        <v/>
      </c>
      <c r="J368" s="170" t="s">
        <v>758</v>
      </c>
      <c r="K368" s="321" t="str">
        <f>IF(AND(ISBLANK('C2'!AQ19),$L$368&lt;&gt;"Z"),"",'C2'!AQ19)</f>
        <v/>
      </c>
      <c r="L368" s="321" t="str">
        <f>IF(ISBLANK('C2'!AR19),"",'C2'!AR19)</f>
        <v/>
      </c>
      <c r="M368" s="168" t="str">
        <f t="shared" si="7"/>
        <v>OK</v>
      </c>
      <c r="N368" s="169"/>
    </row>
    <row r="369" spans="1:14" hidden="1">
      <c r="A369" s="333" t="s">
        <v>760</v>
      </c>
      <c r="B369" s="319" t="s">
        <v>2621</v>
      </c>
      <c r="C369" s="320" t="s">
        <v>342</v>
      </c>
      <c r="D369" s="322" t="s">
        <v>2622</v>
      </c>
      <c r="E369" s="320" t="s">
        <v>758</v>
      </c>
      <c r="F369" s="320" t="s">
        <v>342</v>
      </c>
      <c r="G369" s="322" t="s">
        <v>2623</v>
      </c>
      <c r="H369" s="321" t="str">
        <f>IF(OR(AND('C2'!AQ14="",'C2'!AR14=""),AND('C2'!AQ17="",'C2'!AR17=""),AND('C2'!AR14="X",'C2'!AR17="X"),OR('C2'!AR14="M",'C2'!AR17="M")),"",SUM('C2'!AQ14,'C2'!AQ17))</f>
        <v/>
      </c>
      <c r="I369" s="321" t="str">
        <f>IF(AND(AND('C2'!AR14="X",'C2'!AR17="X"),SUM('C2'!AQ14,'C2'!AQ17)=0,ISNUMBER('C2'!AQ20)),"",IF(OR('C2'!AR14="M",'C2'!AR17="M"),"M",IF(AND('C2'!AR14='C2'!AR17,OR('C2'!AR14="X",'C2'!AR14="W",'C2'!AR14="Z")),UPPER('C2'!AR14),"")))</f>
        <v/>
      </c>
      <c r="J369" s="170" t="s">
        <v>758</v>
      </c>
      <c r="K369" s="321" t="str">
        <f>IF(AND(ISBLANK('C2'!AQ20),$L$369&lt;&gt;"Z"),"",'C2'!AQ20)</f>
        <v/>
      </c>
      <c r="L369" s="321" t="str">
        <f>IF(ISBLANK('C2'!AR20),"",'C2'!AR20)</f>
        <v/>
      </c>
      <c r="M369" s="168" t="str">
        <f t="shared" si="7"/>
        <v>OK</v>
      </c>
      <c r="N369" s="169"/>
    </row>
    <row r="370" spans="1:14" hidden="1">
      <c r="A370" s="333" t="s">
        <v>760</v>
      </c>
      <c r="B370" s="319" t="s">
        <v>2624</v>
      </c>
      <c r="C370" s="320" t="s">
        <v>342</v>
      </c>
      <c r="D370" s="322" t="s">
        <v>2625</v>
      </c>
      <c r="E370" s="320" t="s">
        <v>758</v>
      </c>
      <c r="F370" s="320" t="s">
        <v>342</v>
      </c>
      <c r="G370" s="322" t="s">
        <v>2626</v>
      </c>
      <c r="H370" s="321" t="str">
        <f>IF(OR(AND('C2'!AQ15="",'C2'!AR15=""),AND('C2'!AQ18="",'C2'!AR18=""),AND('C2'!AR15="X",'C2'!AR18="X"),OR('C2'!AR15="M",'C2'!AR18="M")),"",SUM('C2'!AQ15,'C2'!AQ18))</f>
        <v/>
      </c>
      <c r="I370" s="321" t="str">
        <f>IF(AND(AND('C2'!AR15="X",'C2'!AR18="X"),SUM('C2'!AQ15,'C2'!AQ18)=0,ISNUMBER('C2'!AQ21)),"",IF(OR('C2'!AR15="M",'C2'!AR18="M"),"M",IF(AND('C2'!AR15='C2'!AR18,OR('C2'!AR15="X",'C2'!AR15="W",'C2'!AR15="Z")),UPPER('C2'!AR15),"")))</f>
        <v/>
      </c>
      <c r="J370" s="170" t="s">
        <v>758</v>
      </c>
      <c r="K370" s="321" t="str">
        <f>IF(AND(ISBLANK('C2'!AQ21),$L$370&lt;&gt;"Z"),"",'C2'!AQ21)</f>
        <v/>
      </c>
      <c r="L370" s="321" t="str">
        <f>IF(ISBLANK('C2'!AR21),"",'C2'!AR21)</f>
        <v/>
      </c>
      <c r="M370" s="168" t="str">
        <f t="shared" si="7"/>
        <v>OK</v>
      </c>
      <c r="N370" s="169"/>
    </row>
    <row r="371" spans="1:14" hidden="1">
      <c r="A371" s="333" t="s">
        <v>760</v>
      </c>
      <c r="B371" s="319" t="s">
        <v>2627</v>
      </c>
      <c r="C371" s="320" t="s">
        <v>342</v>
      </c>
      <c r="D371" s="322" t="s">
        <v>2628</v>
      </c>
      <c r="E371" s="320" t="s">
        <v>758</v>
      </c>
      <c r="F371" s="320" t="s">
        <v>342</v>
      </c>
      <c r="G371" s="322" t="s">
        <v>2629</v>
      </c>
      <c r="H371" s="321" t="str">
        <f>IF(OR(AND('C2'!AQ16="",'C2'!AR16=""),AND('C2'!AQ19="",'C2'!AR19=""),AND('C2'!AR16="X",'C2'!AR19="X"),OR('C2'!AR16="M",'C2'!AR19="M")),"",SUM('C2'!AQ16,'C2'!AQ19))</f>
        <v/>
      </c>
      <c r="I371" s="321" t="str">
        <f>IF(AND(AND('C2'!AR16="X",'C2'!AR19="X"),SUM('C2'!AQ16,'C2'!AQ19)=0,ISNUMBER('C2'!AQ22)),"",IF(OR('C2'!AR16="M",'C2'!AR19="M"),"M",IF(AND('C2'!AR16='C2'!AR19,OR('C2'!AR16="X",'C2'!AR16="W",'C2'!AR16="Z")),UPPER('C2'!AR16),"")))</f>
        <v/>
      </c>
      <c r="J371" s="170" t="s">
        <v>758</v>
      </c>
      <c r="K371" s="321" t="str">
        <f>IF(AND(ISBLANK('C2'!AQ22),$L$371&lt;&gt;"Z"),"",'C2'!AQ22)</f>
        <v/>
      </c>
      <c r="L371" s="321" t="str">
        <f>IF(ISBLANK('C2'!AR22),"",'C2'!AR22)</f>
        <v/>
      </c>
      <c r="M371" s="168" t="str">
        <f t="shared" si="7"/>
        <v>OK</v>
      </c>
      <c r="N371" s="169"/>
    </row>
    <row r="372" spans="1:14" hidden="1">
      <c r="A372" s="333" t="s">
        <v>760</v>
      </c>
      <c r="B372" s="319" t="s">
        <v>2630</v>
      </c>
      <c r="C372" s="320" t="s">
        <v>342</v>
      </c>
      <c r="D372" s="322" t="s">
        <v>2631</v>
      </c>
      <c r="E372" s="320" t="s">
        <v>758</v>
      </c>
      <c r="F372" s="320" t="s">
        <v>342</v>
      </c>
      <c r="G372" s="322" t="s">
        <v>2632</v>
      </c>
      <c r="H372" s="321" t="str">
        <f>IF(OR(EXACT('C2'!V23,'C2'!W23),EXACT('C2'!AB23,'C2'!AC23),EXACT('C2'!AH23,'C2'!AI23),EXACT('C2'!AN23,'C2'!AO23),AND('C2'!W23="X",'C2'!AC23="X",'C2'!AI23="X",'C2'!AO23="X"),OR('C2'!W23="M",'C2'!AC23="M",'C2'!AI23="M",'C2'!AO23="M")),"",SUM('C2'!V23,'C2'!AB23,'C2'!AH23,'C2'!AN23))</f>
        <v/>
      </c>
      <c r="I372" s="321" t="str">
        <f>IF(AND(AND('C2'!W23="X",'C2'!AC23="X",'C2'!AI23="X",'C2'!AO23="X"),SUM('C2'!V23,'C2'!AB23,'C2'!AH23,'C2'!AN23)=0,ISNUMBER('C2'!AQ23)),"",IF(OR('C2'!W23="M",'C2'!AC23="M",'C2'!AI23="M",'C2'!AO23="M"),"M",IF(AND('C2'!W23='C2'!AC23,'C2'!W23='C2'!AI23,'C2'!W23='C2'!AO23,OR('C2'!W23="X",'C2'!W23="W",'C2'!W23="Z")),UPPER('C2'!W23),"")))</f>
        <v/>
      </c>
      <c r="J372" s="170" t="s">
        <v>758</v>
      </c>
      <c r="K372" s="321" t="str">
        <f>IF(AND(ISBLANK('C2'!AQ23),$L$372&lt;&gt;"Z"),"",'C2'!AQ23)</f>
        <v/>
      </c>
      <c r="L372" s="321" t="str">
        <f>IF(ISBLANK('C2'!AR23),"",'C2'!AR23)</f>
        <v/>
      </c>
      <c r="M372" s="168" t="str">
        <f t="shared" si="7"/>
        <v>OK</v>
      </c>
      <c r="N372" s="169"/>
    </row>
    <row r="373" spans="1:14" hidden="1">
      <c r="A373" s="333" t="s">
        <v>760</v>
      </c>
      <c r="B373" s="319" t="s">
        <v>2783</v>
      </c>
      <c r="C373" s="320" t="s">
        <v>342</v>
      </c>
      <c r="D373" s="322" t="s">
        <v>1647</v>
      </c>
      <c r="E373" s="320" t="s">
        <v>758</v>
      </c>
      <c r="F373" s="320" t="s">
        <v>342</v>
      </c>
      <c r="G373" s="322" t="s">
        <v>835</v>
      </c>
      <c r="H373" s="321" t="str">
        <f>IF(OR(EXACT('C2'!V23,'C2'!W23),EXACT('C2'!AB23,'C2'!AC23),EXACT('C2'!AH23,'C2'!AI23),EXACT('C2'!AN23,'C2'!AO23),AND('C2'!W23="X",'C2'!AC23="X",'C2'!AI23="X",'C2'!AO23="X"),OR('C2'!W23="M",'C2'!AC23="M",'C2'!AI23="M",'C2'!AO23="M")),"",SUM('C2'!V23,'C2'!AB23,'C2'!AH23,'C2'!AN23))</f>
        <v/>
      </c>
      <c r="I373" s="321" t="str">
        <f>IF(AND(AND('C2'!W23="X",'C2'!AC23="X",'C2'!AI23="X",'C2'!AO23="X"),SUM('C2'!V23,'C2'!AB23,'C2'!AH23,'C2'!AN23)=0,ISNUMBER('C2'!AQ23)),"",IF(OR('C2'!W23="M",'C2'!AC23="M",'C2'!AI23="M",'C2'!AO23="M"),"M",IF(AND('C2'!W23='C2'!AC23,'C2'!W23='C2'!AI23,'C2'!W23='C2'!AO23,OR('C2'!W23="X",'C2'!W23="W",'C2'!W23="Z")),UPPER('C2'!W23),"")))</f>
        <v/>
      </c>
      <c r="J373" s="170" t="s">
        <v>758</v>
      </c>
      <c r="K373" s="321" t="str">
        <f>IF(AND(ISBLANK('C2'!AQ23),$L$373&lt;&gt;"Z"),"",'C2'!AQ23)</f>
        <v/>
      </c>
      <c r="L373" s="321" t="str">
        <f>IF(ISBLANK('C2'!AR23),"",'C2'!AR23)</f>
        <v/>
      </c>
      <c r="M373" s="168" t="str">
        <f t="shared" si="7"/>
        <v>OK</v>
      </c>
      <c r="N373" s="169"/>
    </row>
    <row r="374" spans="1:14" hidden="1">
      <c r="A374" s="333" t="s">
        <v>760</v>
      </c>
      <c r="B374" s="319" t="s">
        <v>1648</v>
      </c>
      <c r="C374" s="320" t="s">
        <v>600</v>
      </c>
      <c r="D374" s="322" t="s">
        <v>1649</v>
      </c>
      <c r="E374" s="320" t="s">
        <v>758</v>
      </c>
      <c r="F374" s="320" t="s">
        <v>600</v>
      </c>
      <c r="G374" s="322" t="s">
        <v>791</v>
      </c>
      <c r="H374" s="321" t="str">
        <f>IF(OR(SUMPRODUCT(--('C3'!V14:'C3'!V24=""),--('C3'!W14:'C3'!W24=""))&gt;0,COUNTIF('C3'!W14:'C3'!W24,"M")&gt;0,COUNTIF('C3'!W14:'C3'!W24,"X")=11),"",SUM('C3'!V14:'C3'!V24))</f>
        <v/>
      </c>
      <c r="I374" s="321" t="str">
        <f>IF(AND(COUNTIF('C3'!W14:'C3'!W24,"X")=11,SUM('C3'!V14:'C3'!V24)=0,ISNUMBER('C3'!V25)),"",IF(COUNTIF('C3'!W14:'C3'!W24,"M")&gt;0,"M",IF(AND(COUNTIF('C3'!W14:'C3'!W24,'C3'!W14)=11,OR('C3'!W14="X",'C3'!W14="W",'C3'!W14="Z")),UPPER('C3'!W14),"")))</f>
        <v/>
      </c>
      <c r="J374" s="170" t="s">
        <v>758</v>
      </c>
      <c r="K374" s="321" t="str">
        <f>IF(AND(ISBLANK('C3'!V25),$L$374&lt;&gt;"Z"),"",'C3'!V25)</f>
        <v/>
      </c>
      <c r="L374" s="321" t="str">
        <f>IF(ISBLANK('C3'!W25),"",'C3'!W25)</f>
        <v/>
      </c>
      <c r="M374" s="168" t="str">
        <f t="shared" si="7"/>
        <v>OK</v>
      </c>
      <c r="N374" s="169"/>
    </row>
    <row r="375" spans="1:14" hidden="1">
      <c r="A375" s="333" t="s">
        <v>760</v>
      </c>
      <c r="B375" s="319" t="s">
        <v>1650</v>
      </c>
      <c r="C375" s="320" t="s">
        <v>600</v>
      </c>
      <c r="D375" s="322" t="s">
        <v>1651</v>
      </c>
      <c r="E375" s="320" t="s">
        <v>758</v>
      </c>
      <c r="F375" s="320" t="s">
        <v>600</v>
      </c>
      <c r="G375" s="322" t="s">
        <v>780</v>
      </c>
      <c r="H375" s="321" t="str">
        <f>IF(OR(SUMPRODUCT(--('C3'!V26:'C3'!V36=""),--('C3'!W26:'C3'!W36=""))&gt;0,COUNTIF('C3'!W26:'C3'!W36,"M")&gt;0,COUNTIF('C3'!W26:'C3'!W36,"X")=11),"",SUM('C3'!V26:'C3'!V36))</f>
        <v/>
      </c>
      <c r="I375" s="321" t="str">
        <f>IF(AND(COUNTIF('C3'!W26:'C3'!W36,"X")=11,SUM('C3'!V26:'C3'!V36)=0,ISNUMBER('C3'!V37)),"",IF(COUNTIF('C3'!W26:'C3'!W36,"M")&gt;0,"M",IF(AND(COUNTIF('C3'!W26:'C3'!W36,'C3'!W26)=11,OR('C3'!W26="X",'C3'!W26="W",'C3'!W26="Z")),UPPER('C3'!W26),"")))</f>
        <v/>
      </c>
      <c r="J375" s="170" t="s">
        <v>758</v>
      </c>
      <c r="K375" s="321" t="str">
        <f>IF(AND(ISBLANK('C3'!V37),$L$375&lt;&gt;"Z"),"",'C3'!V37)</f>
        <v/>
      </c>
      <c r="L375" s="321" t="str">
        <f>IF(ISBLANK('C3'!W37),"",'C3'!W37)</f>
        <v/>
      </c>
      <c r="M375" s="168" t="str">
        <f t="shared" si="7"/>
        <v>OK</v>
      </c>
      <c r="N375" s="169"/>
    </row>
    <row r="376" spans="1:14" hidden="1">
      <c r="A376" s="333" t="s">
        <v>760</v>
      </c>
      <c r="B376" s="319" t="s">
        <v>1652</v>
      </c>
      <c r="C376" s="320" t="s">
        <v>600</v>
      </c>
      <c r="D376" s="322" t="s">
        <v>1653</v>
      </c>
      <c r="E376" s="320" t="s">
        <v>758</v>
      </c>
      <c r="F376" s="320" t="s">
        <v>600</v>
      </c>
      <c r="G376" s="322" t="s">
        <v>897</v>
      </c>
      <c r="H376" s="321" t="str">
        <f>IF(OR(AND('C3'!V14="",'C3'!W14=""),AND('C3'!V26="",'C3'!W26=""),AND('C3'!W14="X",'C3'!W26="X"),OR('C3'!W14="M",'C3'!W26="M")),"",SUM('C3'!V14,'C3'!V26))</f>
        <v/>
      </c>
      <c r="I376" s="321" t="str">
        <f>IF(AND(AND('C3'!W14="X",'C3'!W26="X"),SUM('C3'!V14,'C3'!V26)=0,ISNUMBER('C3'!V38)),"",IF(OR('C3'!W14="M",'C3'!W26="M"),"M",IF(AND('C3'!W14='C3'!W26,OR('C3'!W14="X",'C3'!W14="W",'C3'!W14="Z")),UPPER('C3'!W14),"")))</f>
        <v/>
      </c>
      <c r="J376" s="170" t="s">
        <v>758</v>
      </c>
      <c r="K376" s="321" t="str">
        <f>IF(AND(ISBLANK('C3'!V38),$L$376&lt;&gt;"Z"),"",'C3'!V38)</f>
        <v/>
      </c>
      <c r="L376" s="321" t="str">
        <f>IF(ISBLANK('C3'!W38),"",'C3'!W38)</f>
        <v/>
      </c>
      <c r="M376" s="168" t="str">
        <f t="shared" si="7"/>
        <v>OK</v>
      </c>
      <c r="N376" s="169"/>
    </row>
    <row r="377" spans="1:14" hidden="1">
      <c r="A377" s="333" t="s">
        <v>760</v>
      </c>
      <c r="B377" s="319" t="s">
        <v>1654</v>
      </c>
      <c r="C377" s="320" t="s">
        <v>600</v>
      </c>
      <c r="D377" s="322" t="s">
        <v>1655</v>
      </c>
      <c r="E377" s="320" t="s">
        <v>758</v>
      </c>
      <c r="F377" s="320" t="s">
        <v>600</v>
      </c>
      <c r="G377" s="322" t="s">
        <v>900</v>
      </c>
      <c r="H377" s="321" t="str">
        <f>IF(OR(AND('C3'!V15="",'C3'!W15=""),AND('C3'!V27="",'C3'!W27=""),AND('C3'!W15="X",'C3'!W27="X"),OR('C3'!W15="M",'C3'!W27="M")),"",SUM('C3'!V15,'C3'!V27))</f>
        <v/>
      </c>
      <c r="I377" s="321" t="str">
        <f>IF(AND(AND('C3'!W15="X",'C3'!W27="X"),SUM('C3'!V15,'C3'!V27)=0,ISNUMBER('C3'!V39)),"",IF(OR('C3'!W15="M",'C3'!W27="M"),"M",IF(AND('C3'!W15='C3'!W27,OR('C3'!W15="X",'C3'!W15="W",'C3'!W15="Z")),UPPER('C3'!W15),"")))</f>
        <v/>
      </c>
      <c r="J377" s="170" t="s">
        <v>758</v>
      </c>
      <c r="K377" s="321" t="str">
        <f>IF(AND(ISBLANK('C3'!V39),$L$377&lt;&gt;"Z"),"",'C3'!V39)</f>
        <v/>
      </c>
      <c r="L377" s="321" t="str">
        <f>IF(ISBLANK('C3'!W39),"",'C3'!W39)</f>
        <v/>
      </c>
      <c r="M377" s="168" t="str">
        <f t="shared" si="7"/>
        <v>OK</v>
      </c>
      <c r="N377" s="169"/>
    </row>
    <row r="378" spans="1:14" hidden="1">
      <c r="A378" s="333" t="s">
        <v>760</v>
      </c>
      <c r="B378" s="319" t="s">
        <v>1656</v>
      </c>
      <c r="C378" s="320" t="s">
        <v>600</v>
      </c>
      <c r="D378" s="322" t="s">
        <v>1657</v>
      </c>
      <c r="E378" s="320" t="s">
        <v>758</v>
      </c>
      <c r="F378" s="320" t="s">
        <v>600</v>
      </c>
      <c r="G378" s="322" t="s">
        <v>903</v>
      </c>
      <c r="H378" s="321" t="str">
        <f>IF(OR(AND('C3'!V16="",'C3'!W16=""),AND('C3'!V28="",'C3'!W28=""),AND('C3'!W16="X",'C3'!W28="X"),OR('C3'!W16="M",'C3'!W28="M")),"",SUM('C3'!V16,'C3'!V28))</f>
        <v/>
      </c>
      <c r="I378" s="321" t="str">
        <f>IF(AND(AND('C3'!W16="X",'C3'!W28="X"),SUM('C3'!V16,'C3'!V28)=0,ISNUMBER('C3'!V40)),"",IF(OR('C3'!W16="M",'C3'!W28="M"),"M",IF(AND('C3'!W16='C3'!W28,OR('C3'!W16="X",'C3'!W16="W",'C3'!W16="Z")),UPPER('C3'!W16),"")))</f>
        <v/>
      </c>
      <c r="J378" s="170" t="s">
        <v>758</v>
      </c>
      <c r="K378" s="321" t="str">
        <f>IF(AND(ISBLANK('C3'!V40),$L$378&lt;&gt;"Z"),"",'C3'!V40)</f>
        <v/>
      </c>
      <c r="L378" s="321" t="str">
        <f>IF(ISBLANK('C3'!W40),"",'C3'!W40)</f>
        <v/>
      </c>
      <c r="M378" s="168" t="str">
        <f t="shared" si="7"/>
        <v>OK</v>
      </c>
      <c r="N378" s="169"/>
    </row>
    <row r="379" spans="1:14" hidden="1">
      <c r="A379" s="333" t="s">
        <v>760</v>
      </c>
      <c r="B379" s="319" t="s">
        <v>1658</v>
      </c>
      <c r="C379" s="320" t="s">
        <v>600</v>
      </c>
      <c r="D379" s="322" t="s">
        <v>1659</v>
      </c>
      <c r="E379" s="320" t="s">
        <v>758</v>
      </c>
      <c r="F379" s="320" t="s">
        <v>600</v>
      </c>
      <c r="G379" s="322" t="s">
        <v>906</v>
      </c>
      <c r="H379" s="321" t="str">
        <f>IF(OR(AND('C3'!V17="",'C3'!W17=""),AND('C3'!V29="",'C3'!W29=""),AND('C3'!W17="X",'C3'!W29="X"),OR('C3'!W17="M",'C3'!W29="M")),"",SUM('C3'!V17,'C3'!V29))</f>
        <v/>
      </c>
      <c r="I379" s="321" t="str">
        <f>IF(AND(AND('C3'!W17="X",'C3'!W29="X"),SUM('C3'!V17,'C3'!V29)=0,ISNUMBER('C3'!V41)),"",IF(OR('C3'!W17="M",'C3'!W29="M"),"M",IF(AND('C3'!W17='C3'!W29,OR('C3'!W17="X",'C3'!W17="W",'C3'!W17="Z")),UPPER('C3'!W17),"")))</f>
        <v/>
      </c>
      <c r="J379" s="170" t="s">
        <v>758</v>
      </c>
      <c r="K379" s="321" t="str">
        <f>IF(AND(ISBLANK('C3'!V41),$L$379&lt;&gt;"Z"),"",'C3'!V41)</f>
        <v/>
      </c>
      <c r="L379" s="321" t="str">
        <f>IF(ISBLANK('C3'!W41),"",'C3'!W41)</f>
        <v/>
      </c>
      <c r="M379" s="168" t="str">
        <f t="shared" si="7"/>
        <v>OK</v>
      </c>
      <c r="N379" s="169"/>
    </row>
    <row r="380" spans="1:14" hidden="1">
      <c r="A380" s="333" t="s">
        <v>760</v>
      </c>
      <c r="B380" s="319" t="s">
        <v>1660</v>
      </c>
      <c r="C380" s="320" t="s">
        <v>600</v>
      </c>
      <c r="D380" s="322" t="s">
        <v>1661</v>
      </c>
      <c r="E380" s="320" t="s">
        <v>758</v>
      </c>
      <c r="F380" s="320" t="s">
        <v>600</v>
      </c>
      <c r="G380" s="322" t="s">
        <v>794</v>
      </c>
      <c r="H380" s="321" t="str">
        <f>IF(OR(AND('C3'!V18="",'C3'!W18=""),AND('C3'!V30="",'C3'!W30=""),AND('C3'!W18="X",'C3'!W30="X"),OR('C3'!W18="M",'C3'!W30="M")),"",SUM('C3'!V18,'C3'!V30))</f>
        <v/>
      </c>
      <c r="I380" s="321" t="str">
        <f>IF(AND(AND('C3'!W18="X",'C3'!W30="X"),SUM('C3'!V18,'C3'!V30)=0,ISNUMBER('C3'!V42)),"",IF(OR('C3'!W18="M",'C3'!W30="M"),"M",IF(AND('C3'!W18='C3'!W30,OR('C3'!W18="X",'C3'!W18="W",'C3'!W18="Z")),UPPER('C3'!W18),"")))</f>
        <v/>
      </c>
      <c r="J380" s="170" t="s">
        <v>758</v>
      </c>
      <c r="K380" s="321" t="str">
        <f>IF(AND(ISBLANK('C3'!V42),$L$380&lt;&gt;"Z"),"",'C3'!V42)</f>
        <v/>
      </c>
      <c r="L380" s="321" t="str">
        <f>IF(ISBLANK('C3'!W42),"",'C3'!W42)</f>
        <v/>
      </c>
      <c r="M380" s="168" t="str">
        <f t="shared" si="7"/>
        <v>OK</v>
      </c>
      <c r="N380" s="169"/>
    </row>
    <row r="381" spans="1:14" hidden="1">
      <c r="A381" s="333" t="s">
        <v>760</v>
      </c>
      <c r="B381" s="319" t="s">
        <v>1662</v>
      </c>
      <c r="C381" s="320" t="s">
        <v>600</v>
      </c>
      <c r="D381" s="322" t="s">
        <v>1663</v>
      </c>
      <c r="E381" s="320" t="s">
        <v>758</v>
      </c>
      <c r="F381" s="320" t="s">
        <v>600</v>
      </c>
      <c r="G381" s="322" t="s">
        <v>1112</v>
      </c>
      <c r="H381" s="321" t="str">
        <f>IF(OR(AND('C3'!V19="",'C3'!W19=""),AND('C3'!V31="",'C3'!W31=""),AND('C3'!W19="X",'C3'!W31="X"),OR('C3'!W19="M",'C3'!W31="M")),"",SUM('C3'!V19,'C3'!V31))</f>
        <v/>
      </c>
      <c r="I381" s="321" t="str">
        <f>IF(AND(AND('C3'!W19="X",'C3'!W31="X"),SUM('C3'!V19,'C3'!V31)=0,ISNUMBER('C3'!V43)),"",IF(OR('C3'!W19="M",'C3'!W31="M"),"M",IF(AND('C3'!W19='C3'!W31,OR('C3'!W19="X",'C3'!W19="W",'C3'!W19="Z")),UPPER('C3'!W19),"")))</f>
        <v/>
      </c>
      <c r="J381" s="170" t="s">
        <v>758</v>
      </c>
      <c r="K381" s="321" t="str">
        <f>IF(AND(ISBLANK('C3'!V43),$L$381&lt;&gt;"Z"),"",'C3'!V43)</f>
        <v/>
      </c>
      <c r="L381" s="321" t="str">
        <f>IF(ISBLANK('C3'!W43),"",'C3'!W43)</f>
        <v/>
      </c>
      <c r="M381" s="168" t="str">
        <f t="shared" si="7"/>
        <v>OK</v>
      </c>
      <c r="N381" s="169"/>
    </row>
    <row r="382" spans="1:14" hidden="1">
      <c r="A382" s="333" t="s">
        <v>760</v>
      </c>
      <c r="B382" s="319" t="s">
        <v>1664</v>
      </c>
      <c r="C382" s="320" t="s">
        <v>600</v>
      </c>
      <c r="D382" s="322" t="s">
        <v>1665</v>
      </c>
      <c r="E382" s="320" t="s">
        <v>758</v>
      </c>
      <c r="F382" s="320" t="s">
        <v>600</v>
      </c>
      <c r="G382" s="322" t="s">
        <v>911</v>
      </c>
      <c r="H382" s="321" t="str">
        <f>IF(OR(AND('C3'!V20="",'C3'!W20=""),AND('C3'!V32="",'C3'!W32=""),AND('C3'!W20="X",'C3'!W32="X"),OR('C3'!W20="M",'C3'!W32="M")),"",SUM('C3'!V20,'C3'!V32))</f>
        <v/>
      </c>
      <c r="I382" s="321" t="str">
        <f>IF(AND(AND('C3'!W20="X",'C3'!W32="X"),SUM('C3'!V20,'C3'!V32)=0,ISNUMBER('C3'!V44)),"",IF(OR('C3'!W20="M",'C3'!W32="M"),"M",IF(AND('C3'!W20='C3'!W32,OR('C3'!W20="X",'C3'!W20="W",'C3'!W20="Z")),UPPER('C3'!W20),"")))</f>
        <v/>
      </c>
      <c r="J382" s="170" t="s">
        <v>758</v>
      </c>
      <c r="K382" s="321" t="str">
        <f>IF(AND(ISBLANK('C3'!V44),$L$382&lt;&gt;"Z"),"",'C3'!V44)</f>
        <v/>
      </c>
      <c r="L382" s="321" t="str">
        <f>IF(ISBLANK('C3'!W44),"",'C3'!W44)</f>
        <v/>
      </c>
      <c r="M382" s="168" t="str">
        <f t="shared" si="7"/>
        <v>OK</v>
      </c>
      <c r="N382" s="169"/>
    </row>
    <row r="383" spans="1:14" hidden="1">
      <c r="A383" s="333" t="s">
        <v>760</v>
      </c>
      <c r="B383" s="319" t="s">
        <v>1666</v>
      </c>
      <c r="C383" s="320" t="s">
        <v>600</v>
      </c>
      <c r="D383" s="322" t="s">
        <v>1667</v>
      </c>
      <c r="E383" s="320" t="s">
        <v>758</v>
      </c>
      <c r="F383" s="320" t="s">
        <v>600</v>
      </c>
      <c r="G383" s="322" t="s">
        <v>914</v>
      </c>
      <c r="H383" s="321" t="str">
        <f>IF(OR(AND('C3'!V21="",'C3'!W21=""),AND('C3'!V33="",'C3'!W33=""),AND('C3'!W21="X",'C3'!W33="X"),OR('C3'!W21="M",'C3'!W33="M")),"",SUM('C3'!V21,'C3'!V33))</f>
        <v/>
      </c>
      <c r="I383" s="321" t="str">
        <f>IF(AND(AND('C3'!W21="X",'C3'!W33="X"),SUM('C3'!V21,'C3'!V33)=0,ISNUMBER('C3'!V45)),"",IF(OR('C3'!W21="M",'C3'!W33="M"),"M",IF(AND('C3'!W21='C3'!W33,OR('C3'!W21="X",'C3'!W21="W",'C3'!W21="Z")),UPPER('C3'!W21),"")))</f>
        <v/>
      </c>
      <c r="J383" s="170" t="s">
        <v>758</v>
      </c>
      <c r="K383" s="321" t="str">
        <f>IF(AND(ISBLANK('C3'!V45),$L$383&lt;&gt;"Z"),"",'C3'!V45)</f>
        <v/>
      </c>
      <c r="L383" s="321" t="str">
        <f>IF(ISBLANK('C3'!W45),"",'C3'!W45)</f>
        <v/>
      </c>
      <c r="M383" s="168" t="str">
        <f t="shared" si="7"/>
        <v>OK</v>
      </c>
      <c r="N383" s="169"/>
    </row>
    <row r="384" spans="1:14" hidden="1">
      <c r="A384" s="333" t="s">
        <v>760</v>
      </c>
      <c r="B384" s="319" t="s">
        <v>1668</v>
      </c>
      <c r="C384" s="320" t="s">
        <v>600</v>
      </c>
      <c r="D384" s="322" t="s">
        <v>1669</v>
      </c>
      <c r="E384" s="320" t="s">
        <v>758</v>
      </c>
      <c r="F384" s="320" t="s">
        <v>600</v>
      </c>
      <c r="G384" s="322" t="s">
        <v>917</v>
      </c>
      <c r="H384" s="321" t="str">
        <f>IF(OR(AND('C3'!V22="",'C3'!W22=""),AND('C3'!V34="",'C3'!W34=""),AND('C3'!W22="X",'C3'!W34="X"),OR('C3'!W22="M",'C3'!W34="M")),"",SUM('C3'!V22,'C3'!V34))</f>
        <v/>
      </c>
      <c r="I384" s="321" t="str">
        <f>IF(AND(AND('C3'!W22="X",'C3'!W34="X"),SUM('C3'!V22,'C3'!V34)=0,ISNUMBER('C3'!V46)),"",IF(OR('C3'!W22="M",'C3'!W34="M"),"M",IF(AND('C3'!W22='C3'!W34,OR('C3'!W22="X",'C3'!W22="W",'C3'!W22="Z")),UPPER('C3'!W22),"")))</f>
        <v/>
      </c>
      <c r="J384" s="170" t="s">
        <v>758</v>
      </c>
      <c r="K384" s="321" t="str">
        <f>IF(AND(ISBLANK('C3'!V46),$L$384&lt;&gt;"Z"),"",'C3'!V46)</f>
        <v/>
      </c>
      <c r="L384" s="321" t="str">
        <f>IF(ISBLANK('C3'!W46),"",'C3'!W46)</f>
        <v/>
      </c>
      <c r="M384" s="168" t="str">
        <f t="shared" si="7"/>
        <v>OK</v>
      </c>
      <c r="N384" s="169"/>
    </row>
    <row r="385" spans="1:14" hidden="1">
      <c r="A385" s="333" t="s">
        <v>760</v>
      </c>
      <c r="B385" s="319" t="s">
        <v>1670</v>
      </c>
      <c r="C385" s="320" t="s">
        <v>600</v>
      </c>
      <c r="D385" s="322" t="s">
        <v>1671</v>
      </c>
      <c r="E385" s="320" t="s">
        <v>758</v>
      </c>
      <c r="F385" s="320" t="s">
        <v>600</v>
      </c>
      <c r="G385" s="322" t="s">
        <v>920</v>
      </c>
      <c r="H385" s="321" t="str">
        <f>IF(OR(AND('C3'!V23="",'C3'!W23=""),AND('C3'!V35="",'C3'!W35=""),AND('C3'!W23="X",'C3'!W35="X"),OR('C3'!W23="M",'C3'!W35="M")),"",SUM('C3'!V23,'C3'!V35))</f>
        <v/>
      </c>
      <c r="I385" s="321" t="str">
        <f>IF(AND(AND('C3'!W23="X",'C3'!W35="X"),SUM('C3'!V23,'C3'!V35)=0,ISNUMBER('C3'!V47)),"",IF(OR('C3'!W23="M",'C3'!W35="M"),"M",IF(AND('C3'!W23='C3'!W35,OR('C3'!W23="X",'C3'!W23="W",'C3'!W23="Z")),UPPER('C3'!W23),"")))</f>
        <v/>
      </c>
      <c r="J385" s="170" t="s">
        <v>758</v>
      </c>
      <c r="K385" s="321" t="str">
        <f>IF(AND(ISBLANK('C3'!V47),$L$385&lt;&gt;"Z"),"",'C3'!V47)</f>
        <v/>
      </c>
      <c r="L385" s="321" t="str">
        <f>IF(ISBLANK('C3'!W47),"",'C3'!W47)</f>
        <v/>
      </c>
      <c r="M385" s="168" t="str">
        <f t="shared" si="7"/>
        <v>OK</v>
      </c>
      <c r="N385" s="169"/>
    </row>
    <row r="386" spans="1:14" hidden="1">
      <c r="A386" s="333" t="s">
        <v>760</v>
      </c>
      <c r="B386" s="319" t="s">
        <v>1672</v>
      </c>
      <c r="C386" s="320" t="s">
        <v>600</v>
      </c>
      <c r="D386" s="322" t="s">
        <v>1673</v>
      </c>
      <c r="E386" s="320" t="s">
        <v>758</v>
      </c>
      <c r="F386" s="320" t="s">
        <v>600</v>
      </c>
      <c r="G386" s="322" t="s">
        <v>923</v>
      </c>
      <c r="H386" s="321" t="str">
        <f>IF(OR(AND('C3'!V24="",'C3'!W24=""),AND('C3'!V36="",'C3'!W36=""),AND('C3'!W24="X",'C3'!W36="X"),OR('C3'!W24="M",'C3'!W36="M")),"",SUM('C3'!V24,'C3'!V36))</f>
        <v/>
      </c>
      <c r="I386" s="321" t="str">
        <f>IF(AND(AND('C3'!W24="X",'C3'!W36="X"),SUM('C3'!V24,'C3'!V36)=0,ISNUMBER('C3'!V48)),"",IF(OR('C3'!W24="M",'C3'!W36="M"),"M",IF(AND('C3'!W24='C3'!W36,OR('C3'!W24="X",'C3'!W24="W",'C3'!W24="Z")),UPPER('C3'!W24),"")))</f>
        <v/>
      </c>
      <c r="J386" s="170" t="s">
        <v>758</v>
      </c>
      <c r="K386" s="321" t="str">
        <f>IF(AND(ISBLANK('C3'!V48),$L$386&lt;&gt;"Z"),"",'C3'!V48)</f>
        <v/>
      </c>
      <c r="L386" s="321" t="str">
        <f>IF(ISBLANK('C3'!W48),"",'C3'!W48)</f>
        <v/>
      </c>
      <c r="M386" s="168" t="str">
        <f t="shared" si="7"/>
        <v>OK</v>
      </c>
      <c r="N386" s="169"/>
    </row>
    <row r="387" spans="1:14" hidden="1">
      <c r="A387" s="333" t="s">
        <v>760</v>
      </c>
      <c r="B387" s="319" t="s">
        <v>1674</v>
      </c>
      <c r="C387" s="320" t="s">
        <v>600</v>
      </c>
      <c r="D387" s="322" t="s">
        <v>1675</v>
      </c>
      <c r="E387" s="320" t="s">
        <v>758</v>
      </c>
      <c r="F387" s="320" t="s">
        <v>600</v>
      </c>
      <c r="G387" s="322" t="s">
        <v>769</v>
      </c>
      <c r="H387" s="321" t="str">
        <f>IF(OR(AND('C3'!V25="",'C3'!W25=""),AND('C3'!V37="",'C3'!W37=""),AND('C3'!W25="X",'C3'!W37="X"),OR('C3'!W25="M",'C3'!W37="M")),"",SUM('C3'!V25,'C3'!V37))</f>
        <v/>
      </c>
      <c r="I387" s="321" t="str">
        <f>IF(AND(AND('C3'!W25="X",'C3'!W37="X"),SUM('C3'!V25,'C3'!V37)=0,ISNUMBER('C3'!V49)),"",IF(OR('C3'!W25="M",'C3'!W37="M"),"M",IF(AND('C3'!W25='C3'!W37,OR('C3'!W25="X",'C3'!W25="W",'C3'!W25="Z")),UPPER('C3'!W25),"")))</f>
        <v/>
      </c>
      <c r="J387" s="170" t="s">
        <v>758</v>
      </c>
      <c r="K387" s="321" t="str">
        <f>IF(AND(ISBLANK('C3'!V49),$L$387&lt;&gt;"Z"),"",'C3'!V49)</f>
        <v/>
      </c>
      <c r="L387" s="321" t="str">
        <f>IF(ISBLANK('C3'!W49),"",'C3'!W49)</f>
        <v/>
      </c>
      <c r="M387" s="168" t="str">
        <f t="shared" si="7"/>
        <v>OK</v>
      </c>
      <c r="N387" s="169"/>
    </row>
    <row r="388" spans="1:14" hidden="1">
      <c r="A388" s="333" t="s">
        <v>760</v>
      </c>
      <c r="B388" s="319" t="s">
        <v>1676</v>
      </c>
      <c r="C388" s="320" t="s">
        <v>600</v>
      </c>
      <c r="D388" s="322" t="s">
        <v>1677</v>
      </c>
      <c r="E388" s="320" t="s">
        <v>758</v>
      </c>
      <c r="F388" s="320" t="s">
        <v>600</v>
      </c>
      <c r="G388" s="322" t="s">
        <v>356</v>
      </c>
      <c r="H388" s="321" t="str">
        <f>IF(OR(SUMPRODUCT(--('C3'!Y14:'C3'!Y24=""),--('C3'!Z14:'C3'!Z24=""))&gt;0,COUNTIF('C3'!Z14:'C3'!Z24,"M")&gt;0,COUNTIF('C3'!Z14:'C3'!Z24,"X")=11),"",SUM('C3'!Y14:'C3'!Y24))</f>
        <v/>
      </c>
      <c r="I388" s="321" t="str">
        <f>IF(AND(COUNTIF('C3'!Z14:'C3'!Z24,"X")=11,SUM('C3'!Y14:'C3'!Y24)=0,ISNUMBER('C3'!Y25)),"",IF(COUNTIF('C3'!Z14:'C3'!Z24,"M")&gt;0,"M",IF(AND(COUNTIF('C3'!Z14:'C3'!Z24,'C3'!Z14)=11,OR('C3'!Z14="X",'C3'!Z14="W",'C3'!Z14="Z")),UPPER('C3'!Z14),"")))</f>
        <v/>
      </c>
      <c r="J388" s="170" t="s">
        <v>758</v>
      </c>
      <c r="K388" s="321" t="str">
        <f>IF(AND(ISBLANK('C3'!Y25),$L$388&lt;&gt;"Z"),"",'C3'!Y25)</f>
        <v/>
      </c>
      <c r="L388" s="321" t="str">
        <f>IF(ISBLANK('C3'!Z25),"",'C3'!Z25)</f>
        <v/>
      </c>
      <c r="M388" s="168" t="str">
        <f t="shared" si="7"/>
        <v>OK</v>
      </c>
      <c r="N388" s="169"/>
    </row>
    <row r="389" spans="1:14" hidden="1">
      <c r="A389" s="333" t="s">
        <v>760</v>
      </c>
      <c r="B389" s="319" t="s">
        <v>1678</v>
      </c>
      <c r="C389" s="320" t="s">
        <v>600</v>
      </c>
      <c r="D389" s="322" t="s">
        <v>1679</v>
      </c>
      <c r="E389" s="320" t="s">
        <v>758</v>
      </c>
      <c r="F389" s="320" t="s">
        <v>600</v>
      </c>
      <c r="G389" s="322" t="s">
        <v>784</v>
      </c>
      <c r="H389" s="321" t="str">
        <f>IF(OR(SUMPRODUCT(--('C3'!Y26:'C3'!Y36=""),--('C3'!Z26:'C3'!Z36=""))&gt;0,COUNTIF('C3'!Z26:'C3'!Z36,"M")&gt;0,COUNTIF('C3'!Z26:'C3'!Z36,"X")=11),"",SUM('C3'!Y26:'C3'!Y36))</f>
        <v/>
      </c>
      <c r="I389" s="321" t="str">
        <f>IF(AND(COUNTIF('C3'!Z26:'C3'!Z36,"X")=11,SUM('C3'!Y26:'C3'!Y36)=0,ISNUMBER('C3'!Y37)),"",IF(COUNTIF('C3'!Z26:'C3'!Z36,"M")&gt;0,"M",IF(AND(COUNTIF('C3'!Z26:'C3'!Z36,'C3'!Z26)=11,OR('C3'!Z26="X",'C3'!Z26="W",'C3'!Z26="Z")),UPPER('C3'!Z26),"")))</f>
        <v/>
      </c>
      <c r="J389" s="170" t="s">
        <v>758</v>
      </c>
      <c r="K389" s="321" t="str">
        <f>IF(AND(ISBLANK('C3'!Y37),$L$389&lt;&gt;"Z"),"",'C3'!Y37)</f>
        <v/>
      </c>
      <c r="L389" s="321" t="str">
        <f>IF(ISBLANK('C3'!Z37),"",'C3'!Z37)</f>
        <v/>
      </c>
      <c r="M389" s="168" t="str">
        <f t="shared" si="7"/>
        <v>OK</v>
      </c>
      <c r="N389" s="169"/>
    </row>
    <row r="390" spans="1:14" hidden="1">
      <c r="A390" s="333" t="s">
        <v>760</v>
      </c>
      <c r="B390" s="319" t="s">
        <v>1680</v>
      </c>
      <c r="C390" s="320" t="s">
        <v>600</v>
      </c>
      <c r="D390" s="322" t="s">
        <v>1681</v>
      </c>
      <c r="E390" s="320" t="s">
        <v>758</v>
      </c>
      <c r="F390" s="320" t="s">
        <v>600</v>
      </c>
      <c r="G390" s="322" t="s">
        <v>896</v>
      </c>
      <c r="H390" s="321" t="str">
        <f>IF(OR(AND('C3'!Y14="",'C3'!Z14=""),AND('C3'!Y26="",'C3'!Z26=""),AND('C3'!Z14="X",'C3'!Z26="X"),OR('C3'!Z14="M",'C3'!Z26="M")),"",SUM('C3'!Y14,'C3'!Y26))</f>
        <v/>
      </c>
      <c r="I390" s="321" t="str">
        <f>IF(AND(AND('C3'!Z14="X",'C3'!Z26="X"),SUM('C3'!Y14,'C3'!Y26)=0,ISNUMBER('C3'!Y38)),"",IF(OR('C3'!Z14="M",'C3'!Z26="M"),"M",IF(AND('C3'!Z14='C3'!Z26,OR('C3'!Z14="X",'C3'!Z14="W",'C3'!Z14="Z")),UPPER('C3'!Z14),"")))</f>
        <v/>
      </c>
      <c r="J390" s="170" t="s">
        <v>758</v>
      </c>
      <c r="K390" s="321" t="str">
        <f>IF(AND(ISBLANK('C3'!Y38),$L$390&lt;&gt;"Z"),"",'C3'!Y38)</f>
        <v/>
      </c>
      <c r="L390" s="321" t="str">
        <f>IF(ISBLANK('C3'!Z38),"",'C3'!Z38)</f>
        <v/>
      </c>
      <c r="M390" s="168" t="str">
        <f t="shared" si="7"/>
        <v>OK</v>
      </c>
      <c r="N390" s="169"/>
    </row>
    <row r="391" spans="1:14" hidden="1">
      <c r="A391" s="333" t="s">
        <v>760</v>
      </c>
      <c r="B391" s="319" t="s">
        <v>1682</v>
      </c>
      <c r="C391" s="320" t="s">
        <v>600</v>
      </c>
      <c r="D391" s="322" t="s">
        <v>1683</v>
      </c>
      <c r="E391" s="320" t="s">
        <v>758</v>
      </c>
      <c r="F391" s="320" t="s">
        <v>600</v>
      </c>
      <c r="G391" s="322" t="s">
        <v>899</v>
      </c>
      <c r="H391" s="321" t="str">
        <f>IF(OR(AND('C3'!Y15="",'C3'!Z15=""),AND('C3'!Y27="",'C3'!Z27=""),AND('C3'!Z15="X",'C3'!Z27="X"),OR('C3'!Z15="M",'C3'!Z27="M")),"",SUM('C3'!Y15,'C3'!Y27))</f>
        <v/>
      </c>
      <c r="I391" s="321" t="str">
        <f>IF(AND(AND('C3'!Z15="X",'C3'!Z27="X"),SUM('C3'!Y15,'C3'!Y27)=0,ISNUMBER('C3'!Y39)),"",IF(OR('C3'!Z15="M",'C3'!Z27="M"),"M",IF(AND('C3'!Z15='C3'!Z27,OR('C3'!Z15="X",'C3'!Z15="W",'C3'!Z15="Z")),UPPER('C3'!Z15),"")))</f>
        <v/>
      </c>
      <c r="J391" s="170" t="s">
        <v>758</v>
      </c>
      <c r="K391" s="321" t="str">
        <f>IF(AND(ISBLANK('C3'!Y39),$L$391&lt;&gt;"Z"),"",'C3'!Y39)</f>
        <v/>
      </c>
      <c r="L391" s="321" t="str">
        <f>IF(ISBLANK('C3'!Z39),"",'C3'!Z39)</f>
        <v/>
      </c>
      <c r="M391" s="168" t="str">
        <f t="shared" si="7"/>
        <v>OK</v>
      </c>
      <c r="N391" s="169"/>
    </row>
    <row r="392" spans="1:14" hidden="1">
      <c r="A392" s="333" t="s">
        <v>760</v>
      </c>
      <c r="B392" s="319" t="s">
        <v>1684</v>
      </c>
      <c r="C392" s="320" t="s">
        <v>600</v>
      </c>
      <c r="D392" s="322" t="s">
        <v>1685</v>
      </c>
      <c r="E392" s="320" t="s">
        <v>758</v>
      </c>
      <c r="F392" s="320" t="s">
        <v>600</v>
      </c>
      <c r="G392" s="322" t="s">
        <v>902</v>
      </c>
      <c r="H392" s="321" t="str">
        <f>IF(OR(AND('C3'!Y16="",'C3'!Z16=""),AND('C3'!Y28="",'C3'!Z28=""),AND('C3'!Z16="X",'C3'!Z28="X"),OR('C3'!Z16="M",'C3'!Z28="M")),"",SUM('C3'!Y16,'C3'!Y28))</f>
        <v/>
      </c>
      <c r="I392" s="321" t="str">
        <f>IF(AND(AND('C3'!Z16="X",'C3'!Z28="X"),SUM('C3'!Y16,'C3'!Y28)=0,ISNUMBER('C3'!Y40)),"",IF(OR('C3'!Z16="M",'C3'!Z28="M"),"M",IF(AND('C3'!Z16='C3'!Z28,OR('C3'!Z16="X",'C3'!Z16="W",'C3'!Z16="Z")),UPPER('C3'!Z16),"")))</f>
        <v/>
      </c>
      <c r="J392" s="170" t="s">
        <v>758</v>
      </c>
      <c r="K392" s="321" t="str">
        <f>IF(AND(ISBLANK('C3'!Y40),$L$392&lt;&gt;"Z"),"",'C3'!Y40)</f>
        <v/>
      </c>
      <c r="L392" s="321" t="str">
        <f>IF(ISBLANK('C3'!Z40),"",'C3'!Z40)</f>
        <v/>
      </c>
      <c r="M392" s="168" t="str">
        <f t="shared" ref="M392:M455" si="8">IF(AND(ISNUMBER(H392),ISNUMBER(K392)),IF(OR(ROUND(H392,0)&lt;&gt;ROUND(K392,0),I392&lt;&gt;L392),"Check","OK"),IF(OR(AND(H392&lt;&gt;K392,I392&lt;&gt;"Z",L392&lt;&gt;"Z"),I392&lt;&gt;L392),"Check","OK"))</f>
        <v>OK</v>
      </c>
      <c r="N392" s="169"/>
    </row>
    <row r="393" spans="1:14" hidden="1">
      <c r="A393" s="333" t="s">
        <v>760</v>
      </c>
      <c r="B393" s="319" t="s">
        <v>1686</v>
      </c>
      <c r="C393" s="320" t="s">
        <v>600</v>
      </c>
      <c r="D393" s="322" t="s">
        <v>1687</v>
      </c>
      <c r="E393" s="320" t="s">
        <v>758</v>
      </c>
      <c r="F393" s="320" t="s">
        <v>600</v>
      </c>
      <c r="G393" s="322" t="s">
        <v>905</v>
      </c>
      <c r="H393" s="321" t="str">
        <f>IF(OR(AND('C3'!Y17="",'C3'!Z17=""),AND('C3'!Y29="",'C3'!Z29=""),AND('C3'!Z17="X",'C3'!Z29="X"),OR('C3'!Z17="M",'C3'!Z29="M")),"",SUM('C3'!Y17,'C3'!Y29))</f>
        <v/>
      </c>
      <c r="I393" s="321" t="str">
        <f>IF(AND(AND('C3'!Z17="X",'C3'!Z29="X"),SUM('C3'!Y17,'C3'!Y29)=0,ISNUMBER('C3'!Y41)),"",IF(OR('C3'!Z17="M",'C3'!Z29="M"),"M",IF(AND('C3'!Z17='C3'!Z29,OR('C3'!Z17="X",'C3'!Z17="W",'C3'!Z17="Z")),UPPER('C3'!Z17),"")))</f>
        <v/>
      </c>
      <c r="J393" s="170" t="s">
        <v>758</v>
      </c>
      <c r="K393" s="321" t="str">
        <f>IF(AND(ISBLANK('C3'!Y41),$L$393&lt;&gt;"Z"),"",'C3'!Y41)</f>
        <v/>
      </c>
      <c r="L393" s="321" t="str">
        <f>IF(ISBLANK('C3'!Z41),"",'C3'!Z41)</f>
        <v/>
      </c>
      <c r="M393" s="168" t="str">
        <f t="shared" si="8"/>
        <v>OK</v>
      </c>
      <c r="N393" s="169"/>
    </row>
    <row r="394" spans="1:14" hidden="1">
      <c r="A394" s="333" t="s">
        <v>760</v>
      </c>
      <c r="B394" s="319" t="s">
        <v>1688</v>
      </c>
      <c r="C394" s="320" t="s">
        <v>600</v>
      </c>
      <c r="D394" s="322" t="s">
        <v>1689</v>
      </c>
      <c r="E394" s="320" t="s">
        <v>758</v>
      </c>
      <c r="F394" s="320" t="s">
        <v>600</v>
      </c>
      <c r="G394" s="322" t="s">
        <v>908</v>
      </c>
      <c r="H394" s="321" t="str">
        <f>IF(OR(AND('C3'!Y18="",'C3'!Z18=""),AND('C3'!Y30="",'C3'!Z30=""),AND('C3'!Z18="X",'C3'!Z30="X"),OR('C3'!Z18="M",'C3'!Z30="M")),"",SUM('C3'!Y18,'C3'!Y30))</f>
        <v/>
      </c>
      <c r="I394" s="321" t="str">
        <f>IF(AND(AND('C3'!Z18="X",'C3'!Z30="X"),SUM('C3'!Y18,'C3'!Y30)=0,ISNUMBER('C3'!Y42)),"",IF(OR('C3'!Z18="M",'C3'!Z30="M"),"M",IF(AND('C3'!Z18='C3'!Z30,OR('C3'!Z18="X",'C3'!Z18="W",'C3'!Z18="Z")),UPPER('C3'!Z18),"")))</f>
        <v/>
      </c>
      <c r="J394" s="170" t="s">
        <v>758</v>
      </c>
      <c r="K394" s="321" t="str">
        <f>IF(AND(ISBLANK('C3'!Y42),$L$394&lt;&gt;"Z"),"",'C3'!Y42)</f>
        <v/>
      </c>
      <c r="L394" s="321" t="str">
        <f>IF(ISBLANK('C3'!Z42),"",'C3'!Z42)</f>
        <v/>
      </c>
      <c r="M394" s="168" t="str">
        <f t="shared" si="8"/>
        <v>OK</v>
      </c>
      <c r="N394" s="169"/>
    </row>
    <row r="395" spans="1:14" hidden="1">
      <c r="A395" s="333" t="s">
        <v>760</v>
      </c>
      <c r="B395" s="319" t="s">
        <v>1690</v>
      </c>
      <c r="C395" s="320" t="s">
        <v>600</v>
      </c>
      <c r="D395" s="322" t="s">
        <v>1691</v>
      </c>
      <c r="E395" s="320" t="s">
        <v>758</v>
      </c>
      <c r="F395" s="320" t="s">
        <v>600</v>
      </c>
      <c r="G395" s="322" t="s">
        <v>1149</v>
      </c>
      <c r="H395" s="321" t="str">
        <f>IF(OR(AND('C3'!Y19="",'C3'!Z19=""),AND('C3'!Y31="",'C3'!Z31=""),AND('C3'!Z19="X",'C3'!Z31="X"),OR('C3'!Z19="M",'C3'!Z31="M")),"",SUM('C3'!Y19,'C3'!Y31))</f>
        <v/>
      </c>
      <c r="I395" s="321" t="str">
        <f>IF(AND(AND('C3'!Z19="X",'C3'!Z31="X"),SUM('C3'!Y19,'C3'!Y31)=0,ISNUMBER('C3'!Y43)),"",IF(OR('C3'!Z19="M",'C3'!Z31="M"),"M",IF(AND('C3'!Z19='C3'!Z31,OR('C3'!Z19="X",'C3'!Z19="W",'C3'!Z19="Z")),UPPER('C3'!Z19),"")))</f>
        <v/>
      </c>
      <c r="J395" s="170" t="s">
        <v>758</v>
      </c>
      <c r="K395" s="321" t="str">
        <f>IF(AND(ISBLANK('C3'!Y43),$L$395&lt;&gt;"Z"),"",'C3'!Y43)</f>
        <v/>
      </c>
      <c r="L395" s="321" t="str">
        <f>IF(ISBLANK('C3'!Z43),"",'C3'!Z43)</f>
        <v/>
      </c>
      <c r="M395" s="168" t="str">
        <f t="shared" si="8"/>
        <v>OK</v>
      </c>
      <c r="N395" s="169"/>
    </row>
    <row r="396" spans="1:14" hidden="1">
      <c r="A396" s="333" t="s">
        <v>760</v>
      </c>
      <c r="B396" s="319" t="s">
        <v>1692</v>
      </c>
      <c r="C396" s="320" t="s">
        <v>600</v>
      </c>
      <c r="D396" s="322" t="s">
        <v>1693</v>
      </c>
      <c r="E396" s="320" t="s">
        <v>758</v>
      </c>
      <c r="F396" s="320" t="s">
        <v>600</v>
      </c>
      <c r="G396" s="322" t="s">
        <v>910</v>
      </c>
      <c r="H396" s="321" t="str">
        <f>IF(OR(AND('C3'!Y20="",'C3'!Z20=""),AND('C3'!Y32="",'C3'!Z32=""),AND('C3'!Z20="X",'C3'!Z32="X"),OR('C3'!Z20="M",'C3'!Z32="M")),"",SUM('C3'!Y20,'C3'!Y32))</f>
        <v/>
      </c>
      <c r="I396" s="321" t="str">
        <f>IF(AND(AND('C3'!Z20="X",'C3'!Z32="X"),SUM('C3'!Y20,'C3'!Y32)=0,ISNUMBER('C3'!Y44)),"",IF(OR('C3'!Z20="M",'C3'!Z32="M"),"M",IF(AND('C3'!Z20='C3'!Z32,OR('C3'!Z20="X",'C3'!Z20="W",'C3'!Z20="Z")),UPPER('C3'!Z20),"")))</f>
        <v/>
      </c>
      <c r="J396" s="170" t="s">
        <v>758</v>
      </c>
      <c r="K396" s="321" t="str">
        <f>IF(AND(ISBLANK('C3'!Y44),$L$396&lt;&gt;"Z"),"",'C3'!Y44)</f>
        <v/>
      </c>
      <c r="L396" s="321" t="str">
        <f>IF(ISBLANK('C3'!Z44),"",'C3'!Z44)</f>
        <v/>
      </c>
      <c r="M396" s="168" t="str">
        <f t="shared" si="8"/>
        <v>OK</v>
      </c>
      <c r="N396" s="169"/>
    </row>
    <row r="397" spans="1:14" hidden="1">
      <c r="A397" s="333" t="s">
        <v>760</v>
      </c>
      <c r="B397" s="319" t="s">
        <v>1694</v>
      </c>
      <c r="C397" s="320" t="s">
        <v>600</v>
      </c>
      <c r="D397" s="322" t="s">
        <v>1695</v>
      </c>
      <c r="E397" s="320" t="s">
        <v>758</v>
      </c>
      <c r="F397" s="320" t="s">
        <v>600</v>
      </c>
      <c r="G397" s="322" t="s">
        <v>913</v>
      </c>
      <c r="H397" s="321" t="str">
        <f>IF(OR(AND('C3'!Y21="",'C3'!Z21=""),AND('C3'!Y33="",'C3'!Z33=""),AND('C3'!Z21="X",'C3'!Z33="X"),OR('C3'!Z21="M",'C3'!Z33="M")),"",SUM('C3'!Y21,'C3'!Y33))</f>
        <v/>
      </c>
      <c r="I397" s="321" t="str">
        <f>IF(AND(AND('C3'!Z21="X",'C3'!Z33="X"),SUM('C3'!Y21,'C3'!Y33)=0,ISNUMBER('C3'!Y45)),"",IF(OR('C3'!Z21="M",'C3'!Z33="M"),"M",IF(AND('C3'!Z21='C3'!Z33,OR('C3'!Z21="X",'C3'!Z21="W",'C3'!Z21="Z")),UPPER('C3'!Z21),"")))</f>
        <v/>
      </c>
      <c r="J397" s="170" t="s">
        <v>758</v>
      </c>
      <c r="K397" s="321" t="str">
        <f>IF(AND(ISBLANK('C3'!Y45),$L$397&lt;&gt;"Z"),"",'C3'!Y45)</f>
        <v/>
      </c>
      <c r="L397" s="321" t="str">
        <f>IF(ISBLANK('C3'!Z45),"",'C3'!Z45)</f>
        <v/>
      </c>
      <c r="M397" s="168" t="str">
        <f t="shared" si="8"/>
        <v>OK</v>
      </c>
      <c r="N397" s="169"/>
    </row>
    <row r="398" spans="1:14" hidden="1">
      <c r="A398" s="333" t="s">
        <v>760</v>
      </c>
      <c r="B398" s="319" t="s">
        <v>1696</v>
      </c>
      <c r="C398" s="320" t="s">
        <v>600</v>
      </c>
      <c r="D398" s="322" t="s">
        <v>1697</v>
      </c>
      <c r="E398" s="320" t="s">
        <v>758</v>
      </c>
      <c r="F398" s="320" t="s">
        <v>600</v>
      </c>
      <c r="G398" s="322" t="s">
        <v>916</v>
      </c>
      <c r="H398" s="321" t="str">
        <f>IF(OR(AND('C3'!Y22="",'C3'!Z22=""),AND('C3'!Y34="",'C3'!Z34=""),AND('C3'!Z22="X",'C3'!Z34="X"),OR('C3'!Z22="M",'C3'!Z34="M")),"",SUM('C3'!Y22,'C3'!Y34))</f>
        <v/>
      </c>
      <c r="I398" s="321" t="str">
        <f>IF(AND(AND('C3'!Z22="X",'C3'!Z34="X"),SUM('C3'!Y22,'C3'!Y34)=0,ISNUMBER('C3'!Y46)),"",IF(OR('C3'!Z22="M",'C3'!Z34="M"),"M",IF(AND('C3'!Z22='C3'!Z34,OR('C3'!Z22="X",'C3'!Z22="W",'C3'!Z22="Z")),UPPER('C3'!Z22),"")))</f>
        <v/>
      </c>
      <c r="J398" s="170" t="s">
        <v>758</v>
      </c>
      <c r="K398" s="321" t="str">
        <f>IF(AND(ISBLANK('C3'!Y46),$L$398&lt;&gt;"Z"),"",'C3'!Y46)</f>
        <v/>
      </c>
      <c r="L398" s="321" t="str">
        <f>IF(ISBLANK('C3'!Z46),"",'C3'!Z46)</f>
        <v/>
      </c>
      <c r="M398" s="168" t="str">
        <f t="shared" si="8"/>
        <v>OK</v>
      </c>
      <c r="N398" s="169"/>
    </row>
    <row r="399" spans="1:14" hidden="1">
      <c r="A399" s="333" t="s">
        <v>760</v>
      </c>
      <c r="B399" s="319" t="s">
        <v>1698</v>
      </c>
      <c r="C399" s="320" t="s">
        <v>600</v>
      </c>
      <c r="D399" s="322" t="s">
        <v>1699</v>
      </c>
      <c r="E399" s="320" t="s">
        <v>758</v>
      </c>
      <c r="F399" s="320" t="s">
        <v>600</v>
      </c>
      <c r="G399" s="322" t="s">
        <v>919</v>
      </c>
      <c r="H399" s="321" t="str">
        <f>IF(OR(AND('C3'!Y23="",'C3'!Z23=""),AND('C3'!Y35="",'C3'!Z35=""),AND('C3'!Z23="X",'C3'!Z35="X"),OR('C3'!Z23="M",'C3'!Z35="M")),"",SUM('C3'!Y23,'C3'!Y35))</f>
        <v/>
      </c>
      <c r="I399" s="321" t="str">
        <f>IF(AND(AND('C3'!Z23="X",'C3'!Z35="X"),SUM('C3'!Y23,'C3'!Y35)=0,ISNUMBER('C3'!Y47)),"",IF(OR('C3'!Z23="M",'C3'!Z35="M"),"M",IF(AND('C3'!Z23='C3'!Z35,OR('C3'!Z23="X",'C3'!Z23="W",'C3'!Z23="Z")),UPPER('C3'!Z23),"")))</f>
        <v/>
      </c>
      <c r="J399" s="170" t="s">
        <v>758</v>
      </c>
      <c r="K399" s="321" t="str">
        <f>IF(AND(ISBLANK('C3'!Y47),$L$399&lt;&gt;"Z"),"",'C3'!Y47)</f>
        <v/>
      </c>
      <c r="L399" s="321" t="str">
        <f>IF(ISBLANK('C3'!Z47),"",'C3'!Z47)</f>
        <v/>
      </c>
      <c r="M399" s="168" t="str">
        <f t="shared" si="8"/>
        <v>OK</v>
      </c>
      <c r="N399" s="169"/>
    </row>
    <row r="400" spans="1:14" hidden="1">
      <c r="A400" s="333" t="s">
        <v>760</v>
      </c>
      <c r="B400" s="319" t="s">
        <v>1700</v>
      </c>
      <c r="C400" s="320" t="s">
        <v>600</v>
      </c>
      <c r="D400" s="322" t="s">
        <v>1701</v>
      </c>
      <c r="E400" s="320" t="s">
        <v>758</v>
      </c>
      <c r="F400" s="320" t="s">
        <v>600</v>
      </c>
      <c r="G400" s="322" t="s">
        <v>922</v>
      </c>
      <c r="H400" s="321" t="str">
        <f>IF(OR(AND('C3'!Y24="",'C3'!Z24=""),AND('C3'!Y36="",'C3'!Z36=""),AND('C3'!Z24="X",'C3'!Z36="X"),OR('C3'!Z24="M",'C3'!Z36="M")),"",SUM('C3'!Y24,'C3'!Y36))</f>
        <v/>
      </c>
      <c r="I400" s="321" t="str">
        <f>IF(AND(AND('C3'!Z24="X",'C3'!Z36="X"),SUM('C3'!Y24,'C3'!Y36)=0,ISNUMBER('C3'!Y48)),"",IF(OR('C3'!Z24="M",'C3'!Z36="M"),"M",IF(AND('C3'!Z24='C3'!Z36,OR('C3'!Z24="X",'C3'!Z24="W",'C3'!Z24="Z")),UPPER('C3'!Z24),"")))</f>
        <v/>
      </c>
      <c r="J400" s="170" t="s">
        <v>758</v>
      </c>
      <c r="K400" s="321" t="str">
        <f>IF(AND(ISBLANK('C3'!Y48),$L$400&lt;&gt;"Z"),"",'C3'!Y48)</f>
        <v/>
      </c>
      <c r="L400" s="321" t="str">
        <f>IF(ISBLANK('C3'!Z48),"",'C3'!Z48)</f>
        <v/>
      </c>
      <c r="M400" s="168" t="str">
        <f t="shared" si="8"/>
        <v>OK</v>
      </c>
      <c r="N400" s="169"/>
    </row>
    <row r="401" spans="1:14" hidden="1">
      <c r="A401" s="333" t="s">
        <v>760</v>
      </c>
      <c r="B401" s="319" t="s">
        <v>1702</v>
      </c>
      <c r="C401" s="320" t="s">
        <v>600</v>
      </c>
      <c r="D401" s="322" t="s">
        <v>1703</v>
      </c>
      <c r="E401" s="320" t="s">
        <v>758</v>
      </c>
      <c r="F401" s="320" t="s">
        <v>600</v>
      </c>
      <c r="G401" s="322" t="s">
        <v>773</v>
      </c>
      <c r="H401" s="321" t="str">
        <f>IF(OR(AND('C3'!Y25="",'C3'!Z25=""),AND('C3'!Y37="",'C3'!Z37=""),AND('C3'!Z25="X",'C3'!Z37="X"),OR('C3'!Z25="M",'C3'!Z37="M")),"",SUM('C3'!Y25,'C3'!Y37))</f>
        <v/>
      </c>
      <c r="I401" s="321" t="str">
        <f>IF(AND(AND('C3'!Z25="X",'C3'!Z37="X"),SUM('C3'!Y25,'C3'!Y37)=0,ISNUMBER('C3'!Y49)),"",IF(OR('C3'!Z25="M",'C3'!Z37="M"),"M",IF(AND('C3'!Z25='C3'!Z37,OR('C3'!Z25="X",'C3'!Z25="W",'C3'!Z25="Z")),UPPER('C3'!Z25),"")))</f>
        <v/>
      </c>
      <c r="J401" s="170" t="s">
        <v>758</v>
      </c>
      <c r="K401" s="321" t="str">
        <f>IF(AND(ISBLANK('C3'!Y49),$L$401&lt;&gt;"Z"),"",'C3'!Y49)</f>
        <v/>
      </c>
      <c r="L401" s="321" t="str">
        <f>IF(ISBLANK('C3'!Z49),"",'C3'!Z49)</f>
        <v/>
      </c>
      <c r="M401" s="168" t="str">
        <f t="shared" si="8"/>
        <v>OK</v>
      </c>
      <c r="N401" s="169"/>
    </row>
    <row r="402" spans="1:14" hidden="1">
      <c r="A402" s="333" t="s">
        <v>760</v>
      </c>
      <c r="B402" s="319" t="s">
        <v>1704</v>
      </c>
      <c r="C402" s="320" t="s">
        <v>600</v>
      </c>
      <c r="D402" s="322" t="s">
        <v>1705</v>
      </c>
      <c r="E402" s="320" t="s">
        <v>758</v>
      </c>
      <c r="F402" s="320" t="s">
        <v>600</v>
      </c>
      <c r="G402" s="322" t="s">
        <v>796</v>
      </c>
      <c r="H402" s="321" t="str">
        <f>IF(OR(SUMPRODUCT(--('C3'!AB14:'C3'!AB24=""),--('C3'!AC14:'C3'!AC24=""))&gt;0,COUNTIF('C3'!AC14:'C3'!AC24,"M")&gt;0,COUNTIF('C3'!AC14:'C3'!AC24,"X")=11),"",SUM('C3'!AB14:'C3'!AB24))</f>
        <v/>
      </c>
      <c r="I402" s="321" t="str">
        <f>IF(AND(COUNTIF('C3'!AC14:'C3'!AC24,"X")=11,SUM('C3'!AB14:'C3'!AB24)=0,ISNUMBER('C3'!AB25)),"",IF(COUNTIF('C3'!AC14:'C3'!AC24,"M")&gt;0,"M",IF(AND(COUNTIF('C3'!AC14:'C3'!AC24,'C3'!AC14)=11,OR('C3'!AC14="X",'C3'!AC14="W",'C3'!AC14="Z")),UPPER('C3'!AC14),"")))</f>
        <v/>
      </c>
      <c r="J402" s="170" t="s">
        <v>758</v>
      </c>
      <c r="K402" s="321" t="str">
        <f>IF(AND(ISBLANK('C3'!AB25),$L$402&lt;&gt;"Z"),"",'C3'!AB25)</f>
        <v/>
      </c>
      <c r="L402" s="321" t="str">
        <f>IF(ISBLANK('C3'!AC25),"",'C3'!AC25)</f>
        <v/>
      </c>
      <c r="M402" s="168" t="str">
        <f t="shared" si="8"/>
        <v>OK</v>
      </c>
      <c r="N402" s="169"/>
    </row>
    <row r="403" spans="1:14" hidden="1">
      <c r="A403" s="333" t="s">
        <v>760</v>
      </c>
      <c r="B403" s="319" t="s">
        <v>1706</v>
      </c>
      <c r="C403" s="320" t="s">
        <v>600</v>
      </c>
      <c r="D403" s="322" t="s">
        <v>1707</v>
      </c>
      <c r="E403" s="320" t="s">
        <v>758</v>
      </c>
      <c r="F403" s="320" t="s">
        <v>600</v>
      </c>
      <c r="G403" s="322" t="s">
        <v>786</v>
      </c>
      <c r="H403" s="321" t="str">
        <f>IF(OR(SUMPRODUCT(--('C3'!AB26:'C3'!AB36=""),--('C3'!AC26:'C3'!AC36=""))&gt;0,COUNTIF('C3'!AC26:'C3'!AC36,"M")&gt;0,COUNTIF('C3'!AC26:'C3'!AC36,"X")=11),"",SUM('C3'!AB26:'C3'!AB36))</f>
        <v/>
      </c>
      <c r="I403" s="321" t="str">
        <f>IF(AND(COUNTIF('C3'!AC26:'C3'!AC36,"X")=11,SUM('C3'!AB26:'C3'!AB36)=0,ISNUMBER('C3'!AB37)),"",IF(COUNTIF('C3'!AC26:'C3'!AC36,"M")&gt;0,"M",IF(AND(COUNTIF('C3'!AC26:'C3'!AC36,'C3'!AC26)=11,OR('C3'!AC26="X",'C3'!AC26="W",'C3'!AC26="Z")),UPPER('C3'!AC26),"")))</f>
        <v/>
      </c>
      <c r="J403" s="170" t="s">
        <v>758</v>
      </c>
      <c r="K403" s="321" t="str">
        <f>IF(AND(ISBLANK('C3'!AB37),$L$403&lt;&gt;"Z"),"",'C3'!AB37)</f>
        <v/>
      </c>
      <c r="L403" s="321" t="str">
        <f>IF(ISBLANK('C3'!AC37),"",'C3'!AC37)</f>
        <v/>
      </c>
      <c r="M403" s="168" t="str">
        <f t="shared" si="8"/>
        <v>OK</v>
      </c>
      <c r="N403" s="169"/>
    </row>
    <row r="404" spans="1:14" hidden="1">
      <c r="A404" s="333" t="s">
        <v>760</v>
      </c>
      <c r="B404" s="319" t="s">
        <v>1708</v>
      </c>
      <c r="C404" s="320" t="s">
        <v>600</v>
      </c>
      <c r="D404" s="322" t="s">
        <v>1709</v>
      </c>
      <c r="E404" s="320" t="s">
        <v>758</v>
      </c>
      <c r="F404" s="320" t="s">
        <v>600</v>
      </c>
      <c r="G404" s="322" t="s">
        <v>1206</v>
      </c>
      <c r="H404" s="321" t="str">
        <f>IF(OR(AND('C3'!AB14="",'C3'!AC14=""),AND('C3'!AB26="",'C3'!AC26=""),AND('C3'!AC14="X",'C3'!AC26="X"),OR('C3'!AC14="M",'C3'!AC26="M")),"",SUM('C3'!AB14,'C3'!AB26))</f>
        <v/>
      </c>
      <c r="I404" s="321" t="str">
        <f>IF(AND(AND('C3'!AC14="X",'C3'!AC26="X"),SUM('C3'!AB14,'C3'!AB26)=0,ISNUMBER('C3'!AB38)),"",IF(OR('C3'!AC14="M",'C3'!AC26="M"),"M",IF(AND('C3'!AC14='C3'!AC26,OR('C3'!AC14="X",'C3'!AC14="W",'C3'!AC14="Z")),UPPER('C3'!AC14),"")))</f>
        <v/>
      </c>
      <c r="J404" s="170" t="s">
        <v>758</v>
      </c>
      <c r="K404" s="321" t="str">
        <f>IF(AND(ISBLANK('C3'!AB38),$L$404&lt;&gt;"Z"),"",'C3'!AB38)</f>
        <v/>
      </c>
      <c r="L404" s="321" t="str">
        <f>IF(ISBLANK('C3'!AC38),"",'C3'!AC38)</f>
        <v/>
      </c>
      <c r="M404" s="168" t="str">
        <f t="shared" si="8"/>
        <v>OK</v>
      </c>
      <c r="N404" s="169"/>
    </row>
    <row r="405" spans="1:14" hidden="1">
      <c r="A405" s="333" t="s">
        <v>760</v>
      </c>
      <c r="B405" s="319" t="s">
        <v>1710</v>
      </c>
      <c r="C405" s="320" t="s">
        <v>600</v>
      </c>
      <c r="D405" s="322" t="s">
        <v>1711</v>
      </c>
      <c r="E405" s="320" t="s">
        <v>758</v>
      </c>
      <c r="F405" s="320" t="s">
        <v>600</v>
      </c>
      <c r="G405" s="322" t="s">
        <v>1209</v>
      </c>
      <c r="H405" s="321" t="str">
        <f>IF(OR(AND('C3'!AB15="",'C3'!AC15=""),AND('C3'!AB27="",'C3'!AC27=""),AND('C3'!AC15="X",'C3'!AC27="X"),OR('C3'!AC15="M",'C3'!AC27="M")),"",SUM('C3'!AB15,'C3'!AB27))</f>
        <v/>
      </c>
      <c r="I405" s="321" t="str">
        <f>IF(AND(AND('C3'!AC15="X",'C3'!AC27="X"),SUM('C3'!AB15,'C3'!AB27)=0,ISNUMBER('C3'!AB39)),"",IF(OR('C3'!AC15="M",'C3'!AC27="M"),"M",IF(AND('C3'!AC15='C3'!AC27,OR('C3'!AC15="X",'C3'!AC15="W",'C3'!AC15="Z")),UPPER('C3'!AC15),"")))</f>
        <v/>
      </c>
      <c r="J405" s="170" t="s">
        <v>758</v>
      </c>
      <c r="K405" s="321" t="str">
        <f>IF(AND(ISBLANK('C3'!AB39),$L$405&lt;&gt;"Z"),"",'C3'!AB39)</f>
        <v/>
      </c>
      <c r="L405" s="321" t="str">
        <f>IF(ISBLANK('C3'!AC39),"",'C3'!AC39)</f>
        <v/>
      </c>
      <c r="M405" s="168" t="str">
        <f t="shared" si="8"/>
        <v>OK</v>
      </c>
      <c r="N405" s="169"/>
    </row>
    <row r="406" spans="1:14" hidden="1">
      <c r="A406" s="333" t="s">
        <v>760</v>
      </c>
      <c r="B406" s="319" t="s">
        <v>1712</v>
      </c>
      <c r="C406" s="320" t="s">
        <v>600</v>
      </c>
      <c r="D406" s="322" t="s">
        <v>1713</v>
      </c>
      <c r="E406" s="320" t="s">
        <v>758</v>
      </c>
      <c r="F406" s="320" t="s">
        <v>600</v>
      </c>
      <c r="G406" s="322" t="s">
        <v>1212</v>
      </c>
      <c r="H406" s="321" t="str">
        <f>IF(OR(AND('C3'!AB16="",'C3'!AC16=""),AND('C3'!AB28="",'C3'!AC28=""),AND('C3'!AC16="X",'C3'!AC28="X"),OR('C3'!AC16="M",'C3'!AC28="M")),"",SUM('C3'!AB16,'C3'!AB28))</f>
        <v/>
      </c>
      <c r="I406" s="321" t="str">
        <f>IF(AND(AND('C3'!AC16="X",'C3'!AC28="X"),SUM('C3'!AB16,'C3'!AB28)=0,ISNUMBER('C3'!AB40)),"",IF(OR('C3'!AC16="M",'C3'!AC28="M"),"M",IF(AND('C3'!AC16='C3'!AC28,OR('C3'!AC16="X",'C3'!AC16="W",'C3'!AC16="Z")),UPPER('C3'!AC16),"")))</f>
        <v/>
      </c>
      <c r="J406" s="170" t="s">
        <v>758</v>
      </c>
      <c r="K406" s="321" t="str">
        <f>IF(AND(ISBLANK('C3'!AB40),$L$406&lt;&gt;"Z"),"",'C3'!AB40)</f>
        <v/>
      </c>
      <c r="L406" s="321" t="str">
        <f>IF(ISBLANK('C3'!AC40),"",'C3'!AC40)</f>
        <v/>
      </c>
      <c r="M406" s="168" t="str">
        <f t="shared" si="8"/>
        <v>OK</v>
      </c>
      <c r="N406" s="169"/>
    </row>
    <row r="407" spans="1:14" hidden="1">
      <c r="A407" s="333" t="s">
        <v>760</v>
      </c>
      <c r="B407" s="319" t="s">
        <v>1714</v>
      </c>
      <c r="C407" s="320" t="s">
        <v>600</v>
      </c>
      <c r="D407" s="322" t="s">
        <v>1715</v>
      </c>
      <c r="E407" s="320" t="s">
        <v>758</v>
      </c>
      <c r="F407" s="320" t="s">
        <v>600</v>
      </c>
      <c r="G407" s="322" t="s">
        <v>1215</v>
      </c>
      <c r="H407" s="321" t="str">
        <f>IF(OR(AND('C3'!AB17="",'C3'!AC17=""),AND('C3'!AB29="",'C3'!AC29=""),AND('C3'!AC17="X",'C3'!AC29="X"),OR('C3'!AC17="M",'C3'!AC29="M")),"",SUM('C3'!AB17,'C3'!AB29))</f>
        <v/>
      </c>
      <c r="I407" s="321" t="str">
        <f>IF(AND(AND('C3'!AC17="X",'C3'!AC29="X"),SUM('C3'!AB17,'C3'!AB29)=0,ISNUMBER('C3'!AB41)),"",IF(OR('C3'!AC17="M",'C3'!AC29="M"),"M",IF(AND('C3'!AC17='C3'!AC29,OR('C3'!AC17="X",'C3'!AC17="W",'C3'!AC17="Z")),UPPER('C3'!AC17),"")))</f>
        <v/>
      </c>
      <c r="J407" s="170" t="s">
        <v>758</v>
      </c>
      <c r="K407" s="321" t="str">
        <f>IF(AND(ISBLANK('C3'!AB41),$L$407&lt;&gt;"Z"),"",'C3'!AB41)</f>
        <v/>
      </c>
      <c r="L407" s="321" t="str">
        <f>IF(ISBLANK('C3'!AC41),"",'C3'!AC41)</f>
        <v/>
      </c>
      <c r="M407" s="168" t="str">
        <f t="shared" si="8"/>
        <v>OK</v>
      </c>
      <c r="N407" s="169"/>
    </row>
    <row r="408" spans="1:14" hidden="1">
      <c r="A408" s="333" t="s">
        <v>760</v>
      </c>
      <c r="B408" s="319" t="s">
        <v>1716</v>
      </c>
      <c r="C408" s="320" t="s">
        <v>600</v>
      </c>
      <c r="D408" s="322" t="s">
        <v>1717</v>
      </c>
      <c r="E408" s="320" t="s">
        <v>758</v>
      </c>
      <c r="F408" s="320" t="s">
        <v>600</v>
      </c>
      <c r="G408" s="322" t="s">
        <v>1218</v>
      </c>
      <c r="H408" s="321" t="str">
        <f>IF(OR(AND('C3'!AB18="",'C3'!AC18=""),AND('C3'!AB30="",'C3'!AC30=""),AND('C3'!AC18="X",'C3'!AC30="X"),OR('C3'!AC18="M",'C3'!AC30="M")),"",SUM('C3'!AB18,'C3'!AB30))</f>
        <v/>
      </c>
      <c r="I408" s="321" t="str">
        <f>IF(AND(AND('C3'!AC18="X",'C3'!AC30="X"),SUM('C3'!AB18,'C3'!AB30)=0,ISNUMBER('C3'!AB42)),"",IF(OR('C3'!AC18="M",'C3'!AC30="M"),"M",IF(AND('C3'!AC18='C3'!AC30,OR('C3'!AC18="X",'C3'!AC18="W",'C3'!AC18="Z")),UPPER('C3'!AC18),"")))</f>
        <v/>
      </c>
      <c r="J408" s="170" t="s">
        <v>758</v>
      </c>
      <c r="K408" s="321" t="str">
        <f>IF(AND(ISBLANK('C3'!AB42),$L$408&lt;&gt;"Z"),"",'C3'!AB42)</f>
        <v/>
      </c>
      <c r="L408" s="321" t="str">
        <f>IF(ISBLANK('C3'!AC42),"",'C3'!AC42)</f>
        <v/>
      </c>
      <c r="M408" s="168" t="str">
        <f t="shared" si="8"/>
        <v>OK</v>
      </c>
      <c r="N408" s="169"/>
    </row>
    <row r="409" spans="1:14" hidden="1">
      <c r="A409" s="333" t="s">
        <v>760</v>
      </c>
      <c r="B409" s="319" t="s">
        <v>1718</v>
      </c>
      <c r="C409" s="320" t="s">
        <v>600</v>
      </c>
      <c r="D409" s="322" t="s">
        <v>1719</v>
      </c>
      <c r="E409" s="320" t="s">
        <v>758</v>
      </c>
      <c r="F409" s="320" t="s">
        <v>600</v>
      </c>
      <c r="G409" s="322" t="s">
        <v>1221</v>
      </c>
      <c r="H409" s="321" t="str">
        <f>IF(OR(AND('C3'!AB19="",'C3'!AC19=""),AND('C3'!AB31="",'C3'!AC31=""),AND('C3'!AC19="X",'C3'!AC31="X"),OR('C3'!AC19="M",'C3'!AC31="M")),"",SUM('C3'!AB19,'C3'!AB31))</f>
        <v/>
      </c>
      <c r="I409" s="321" t="str">
        <f>IF(AND(AND('C3'!AC19="X",'C3'!AC31="X"),SUM('C3'!AB19,'C3'!AB31)=0,ISNUMBER('C3'!AB43)),"",IF(OR('C3'!AC19="M",'C3'!AC31="M"),"M",IF(AND('C3'!AC19='C3'!AC31,OR('C3'!AC19="X",'C3'!AC19="W",'C3'!AC19="Z")),UPPER('C3'!AC19),"")))</f>
        <v/>
      </c>
      <c r="J409" s="170" t="s">
        <v>758</v>
      </c>
      <c r="K409" s="321" t="str">
        <f>IF(AND(ISBLANK('C3'!AB43),$L$409&lt;&gt;"Z"),"",'C3'!AB43)</f>
        <v/>
      </c>
      <c r="L409" s="321" t="str">
        <f>IF(ISBLANK('C3'!AC43),"",'C3'!AC43)</f>
        <v/>
      </c>
      <c r="M409" s="168" t="str">
        <f t="shared" si="8"/>
        <v>OK</v>
      </c>
      <c r="N409" s="169"/>
    </row>
    <row r="410" spans="1:14" hidden="1">
      <c r="A410" s="333" t="s">
        <v>760</v>
      </c>
      <c r="B410" s="319" t="s">
        <v>1720</v>
      </c>
      <c r="C410" s="320" t="s">
        <v>600</v>
      </c>
      <c r="D410" s="322" t="s">
        <v>1721</v>
      </c>
      <c r="E410" s="320" t="s">
        <v>758</v>
      </c>
      <c r="F410" s="320" t="s">
        <v>600</v>
      </c>
      <c r="G410" s="322" t="s">
        <v>1224</v>
      </c>
      <c r="H410" s="321" t="str">
        <f>IF(OR(AND('C3'!AB20="",'C3'!AC20=""),AND('C3'!AB32="",'C3'!AC32=""),AND('C3'!AC20="X",'C3'!AC32="X"),OR('C3'!AC20="M",'C3'!AC32="M")),"",SUM('C3'!AB20,'C3'!AB32))</f>
        <v/>
      </c>
      <c r="I410" s="321" t="str">
        <f>IF(AND(AND('C3'!AC20="X",'C3'!AC32="X"),SUM('C3'!AB20,'C3'!AB32)=0,ISNUMBER('C3'!AB44)),"",IF(OR('C3'!AC20="M",'C3'!AC32="M"),"M",IF(AND('C3'!AC20='C3'!AC32,OR('C3'!AC20="X",'C3'!AC20="W",'C3'!AC20="Z")),UPPER('C3'!AC20),"")))</f>
        <v/>
      </c>
      <c r="J410" s="170" t="s">
        <v>758</v>
      </c>
      <c r="K410" s="321" t="str">
        <f>IF(AND(ISBLANK('C3'!AB44),$L$410&lt;&gt;"Z"),"",'C3'!AB44)</f>
        <v/>
      </c>
      <c r="L410" s="321" t="str">
        <f>IF(ISBLANK('C3'!AC44),"",'C3'!AC44)</f>
        <v/>
      </c>
      <c r="M410" s="168" t="str">
        <f t="shared" si="8"/>
        <v>OK</v>
      </c>
      <c r="N410" s="169"/>
    </row>
    <row r="411" spans="1:14" hidden="1">
      <c r="A411" s="333" t="s">
        <v>760</v>
      </c>
      <c r="B411" s="319" t="s">
        <v>1722</v>
      </c>
      <c r="C411" s="320" t="s">
        <v>600</v>
      </c>
      <c r="D411" s="322" t="s">
        <v>1723</v>
      </c>
      <c r="E411" s="320" t="s">
        <v>758</v>
      </c>
      <c r="F411" s="320" t="s">
        <v>600</v>
      </c>
      <c r="G411" s="322" t="s">
        <v>1227</v>
      </c>
      <c r="H411" s="321" t="str">
        <f>IF(OR(AND('C3'!AB21="",'C3'!AC21=""),AND('C3'!AB33="",'C3'!AC33=""),AND('C3'!AC21="X",'C3'!AC33="X"),OR('C3'!AC21="M",'C3'!AC33="M")),"",SUM('C3'!AB21,'C3'!AB33))</f>
        <v/>
      </c>
      <c r="I411" s="321" t="str">
        <f>IF(AND(AND('C3'!AC21="X",'C3'!AC33="X"),SUM('C3'!AB21,'C3'!AB33)=0,ISNUMBER('C3'!AB45)),"",IF(OR('C3'!AC21="M",'C3'!AC33="M"),"M",IF(AND('C3'!AC21='C3'!AC33,OR('C3'!AC21="X",'C3'!AC21="W",'C3'!AC21="Z")),UPPER('C3'!AC21),"")))</f>
        <v/>
      </c>
      <c r="J411" s="170" t="s">
        <v>758</v>
      </c>
      <c r="K411" s="321" t="str">
        <f>IF(AND(ISBLANK('C3'!AB45),$L$411&lt;&gt;"Z"),"",'C3'!AB45)</f>
        <v/>
      </c>
      <c r="L411" s="321" t="str">
        <f>IF(ISBLANK('C3'!AC45),"",'C3'!AC45)</f>
        <v/>
      </c>
      <c r="M411" s="168" t="str">
        <f t="shared" si="8"/>
        <v>OK</v>
      </c>
      <c r="N411" s="169"/>
    </row>
    <row r="412" spans="1:14" hidden="1">
      <c r="A412" s="333" t="s">
        <v>760</v>
      </c>
      <c r="B412" s="319" t="s">
        <v>1724</v>
      </c>
      <c r="C412" s="320" t="s">
        <v>600</v>
      </c>
      <c r="D412" s="322" t="s">
        <v>1725</v>
      </c>
      <c r="E412" s="320" t="s">
        <v>758</v>
      </c>
      <c r="F412" s="320" t="s">
        <v>600</v>
      </c>
      <c r="G412" s="322" t="s">
        <v>1230</v>
      </c>
      <c r="H412" s="321" t="str">
        <f>IF(OR(AND('C3'!AB22="",'C3'!AC22=""),AND('C3'!AB34="",'C3'!AC34=""),AND('C3'!AC22="X",'C3'!AC34="X"),OR('C3'!AC22="M",'C3'!AC34="M")),"",SUM('C3'!AB22,'C3'!AB34))</f>
        <v/>
      </c>
      <c r="I412" s="321" t="str">
        <f>IF(AND(AND('C3'!AC22="X",'C3'!AC34="X"),SUM('C3'!AB22,'C3'!AB34)=0,ISNUMBER('C3'!AB46)),"",IF(OR('C3'!AC22="M",'C3'!AC34="M"),"M",IF(AND('C3'!AC22='C3'!AC34,OR('C3'!AC22="X",'C3'!AC22="W",'C3'!AC22="Z")),UPPER('C3'!AC22),"")))</f>
        <v/>
      </c>
      <c r="J412" s="170" t="s">
        <v>758</v>
      </c>
      <c r="K412" s="321" t="str">
        <f>IF(AND(ISBLANK('C3'!AB46),$L$412&lt;&gt;"Z"),"",'C3'!AB46)</f>
        <v/>
      </c>
      <c r="L412" s="321" t="str">
        <f>IF(ISBLANK('C3'!AC46),"",'C3'!AC46)</f>
        <v/>
      </c>
      <c r="M412" s="168" t="str">
        <f t="shared" si="8"/>
        <v>OK</v>
      </c>
      <c r="N412" s="169"/>
    </row>
    <row r="413" spans="1:14" hidden="1">
      <c r="A413" s="333" t="s">
        <v>760</v>
      </c>
      <c r="B413" s="319" t="s">
        <v>1726</v>
      </c>
      <c r="C413" s="320" t="s">
        <v>600</v>
      </c>
      <c r="D413" s="322" t="s">
        <v>1727</v>
      </c>
      <c r="E413" s="320" t="s">
        <v>758</v>
      </c>
      <c r="F413" s="320" t="s">
        <v>600</v>
      </c>
      <c r="G413" s="322" t="s">
        <v>1233</v>
      </c>
      <c r="H413" s="321" t="str">
        <f>IF(OR(AND('C3'!AB23="",'C3'!AC23=""),AND('C3'!AB35="",'C3'!AC35=""),AND('C3'!AC23="X",'C3'!AC35="X"),OR('C3'!AC23="M",'C3'!AC35="M")),"",SUM('C3'!AB23,'C3'!AB35))</f>
        <v/>
      </c>
      <c r="I413" s="321" t="str">
        <f>IF(AND(AND('C3'!AC23="X",'C3'!AC35="X"),SUM('C3'!AB23,'C3'!AB35)=0,ISNUMBER('C3'!AB47)),"",IF(OR('C3'!AC23="M",'C3'!AC35="M"),"M",IF(AND('C3'!AC23='C3'!AC35,OR('C3'!AC23="X",'C3'!AC23="W",'C3'!AC23="Z")),UPPER('C3'!AC23),"")))</f>
        <v/>
      </c>
      <c r="J413" s="170" t="s">
        <v>758</v>
      </c>
      <c r="K413" s="321" t="str">
        <f>IF(AND(ISBLANK('C3'!AB47),$L$413&lt;&gt;"Z"),"",'C3'!AB47)</f>
        <v/>
      </c>
      <c r="L413" s="321" t="str">
        <f>IF(ISBLANK('C3'!AC47),"",'C3'!AC47)</f>
        <v/>
      </c>
      <c r="M413" s="168" t="str">
        <f t="shared" si="8"/>
        <v>OK</v>
      </c>
      <c r="N413" s="169"/>
    </row>
    <row r="414" spans="1:14" hidden="1">
      <c r="A414" s="333" t="s">
        <v>760</v>
      </c>
      <c r="B414" s="319" t="s">
        <v>1728</v>
      </c>
      <c r="C414" s="320" t="s">
        <v>600</v>
      </c>
      <c r="D414" s="322" t="s">
        <v>1729</v>
      </c>
      <c r="E414" s="320" t="s">
        <v>758</v>
      </c>
      <c r="F414" s="320" t="s">
        <v>600</v>
      </c>
      <c r="G414" s="322" t="s">
        <v>1236</v>
      </c>
      <c r="H414" s="321" t="str">
        <f>IF(OR(AND('C3'!AB24="",'C3'!AC24=""),AND('C3'!AB36="",'C3'!AC36=""),AND('C3'!AC24="X",'C3'!AC36="X"),OR('C3'!AC24="M",'C3'!AC36="M")),"",SUM('C3'!AB24,'C3'!AB36))</f>
        <v/>
      </c>
      <c r="I414" s="321" t="str">
        <f>IF(AND(AND('C3'!AC24="X",'C3'!AC36="X"),SUM('C3'!AB24,'C3'!AB36)=0,ISNUMBER('C3'!AB48)),"",IF(OR('C3'!AC24="M",'C3'!AC36="M"),"M",IF(AND('C3'!AC24='C3'!AC36,OR('C3'!AC24="X",'C3'!AC24="W",'C3'!AC24="Z")),UPPER('C3'!AC24),"")))</f>
        <v/>
      </c>
      <c r="J414" s="170" t="s">
        <v>758</v>
      </c>
      <c r="K414" s="321" t="str">
        <f>IF(AND(ISBLANK('C3'!AB48),$L$414&lt;&gt;"Z"),"",'C3'!AB48)</f>
        <v/>
      </c>
      <c r="L414" s="321" t="str">
        <f>IF(ISBLANK('C3'!AC48),"",'C3'!AC48)</f>
        <v/>
      </c>
      <c r="M414" s="168" t="str">
        <f t="shared" si="8"/>
        <v>OK</v>
      </c>
      <c r="N414" s="169"/>
    </row>
    <row r="415" spans="1:14" hidden="1">
      <c r="A415" s="333" t="s">
        <v>760</v>
      </c>
      <c r="B415" s="319" t="s">
        <v>1730</v>
      </c>
      <c r="C415" s="320" t="s">
        <v>600</v>
      </c>
      <c r="D415" s="322" t="s">
        <v>1731</v>
      </c>
      <c r="E415" s="320" t="s">
        <v>758</v>
      </c>
      <c r="F415" s="320" t="s">
        <v>600</v>
      </c>
      <c r="G415" s="322" t="s">
        <v>775</v>
      </c>
      <c r="H415" s="321" t="str">
        <f>IF(OR(AND('C3'!AB25="",'C3'!AC25=""),AND('C3'!AB37="",'C3'!AC37=""),AND('C3'!AC25="X",'C3'!AC37="X"),OR('C3'!AC25="M",'C3'!AC37="M")),"",SUM('C3'!AB25,'C3'!AB37))</f>
        <v/>
      </c>
      <c r="I415" s="321" t="str">
        <f>IF(AND(AND('C3'!AC25="X",'C3'!AC37="X"),SUM('C3'!AB25,'C3'!AB37)=0,ISNUMBER('C3'!AB49)),"",IF(OR('C3'!AC25="M",'C3'!AC37="M"),"M",IF(AND('C3'!AC25='C3'!AC37,OR('C3'!AC25="X",'C3'!AC25="W",'C3'!AC25="Z")),UPPER('C3'!AC25),"")))</f>
        <v/>
      </c>
      <c r="J415" s="170" t="s">
        <v>758</v>
      </c>
      <c r="K415" s="321" t="str">
        <f>IF(AND(ISBLANK('C3'!AB49),$L$415&lt;&gt;"Z"),"",'C3'!AB49)</f>
        <v/>
      </c>
      <c r="L415" s="321" t="str">
        <f>IF(ISBLANK('C3'!AC49),"",'C3'!AC49)</f>
        <v/>
      </c>
      <c r="M415" s="168" t="str">
        <f t="shared" si="8"/>
        <v>OK</v>
      </c>
      <c r="N415" s="169"/>
    </row>
    <row r="416" spans="1:14" hidden="1">
      <c r="A416" s="333" t="s">
        <v>760</v>
      </c>
      <c r="B416" s="319" t="s">
        <v>1732</v>
      </c>
      <c r="C416" s="320" t="s">
        <v>600</v>
      </c>
      <c r="D416" s="322" t="s">
        <v>1733</v>
      </c>
      <c r="E416" s="320" t="s">
        <v>758</v>
      </c>
      <c r="F416" s="320" t="s">
        <v>600</v>
      </c>
      <c r="G416" s="322" t="s">
        <v>798</v>
      </c>
      <c r="H416" s="321" t="str">
        <f>IF(OR(SUMPRODUCT(--('C3'!AE14:'C3'!AE24=""),--('C3'!AF14:'C3'!AF24=""))&gt;0,COUNTIF('C3'!AF14:'C3'!AF24,"M")&gt;0,COUNTIF('C3'!AF14:'C3'!AF24,"X")=11),"",SUM('C3'!AE14:'C3'!AE24))</f>
        <v/>
      </c>
      <c r="I416" s="321" t="str">
        <f>IF(AND(COUNTIF('C3'!AF14:'C3'!AF24,"X")=11,SUM('C3'!AE14:'C3'!AE24)=0,ISNUMBER('C3'!AE25)),"",IF(COUNTIF('C3'!AF14:'C3'!AF24,"M")&gt;0,"M",IF(AND(COUNTIF('C3'!AF14:'C3'!AF24,'C3'!AF14)=11,OR('C3'!AF14="X",'C3'!AF14="W",'C3'!AF14="Z")),UPPER('C3'!AF14),"")))</f>
        <v/>
      </c>
      <c r="J416" s="170" t="s">
        <v>758</v>
      </c>
      <c r="K416" s="321" t="str">
        <f>IF(AND(ISBLANK('C3'!AE25),$L$416&lt;&gt;"Z"),"",'C3'!AE25)</f>
        <v/>
      </c>
      <c r="L416" s="321" t="str">
        <f>IF(ISBLANK('C3'!AF25),"",'C3'!AF25)</f>
        <v/>
      </c>
      <c r="M416" s="168" t="str">
        <f t="shared" si="8"/>
        <v>OK</v>
      </c>
      <c r="N416" s="169"/>
    </row>
    <row r="417" spans="1:14" hidden="1">
      <c r="A417" s="333" t="s">
        <v>760</v>
      </c>
      <c r="B417" s="319" t="s">
        <v>1734</v>
      </c>
      <c r="C417" s="320" t="s">
        <v>600</v>
      </c>
      <c r="D417" s="322" t="s">
        <v>1735</v>
      </c>
      <c r="E417" s="320" t="s">
        <v>758</v>
      </c>
      <c r="F417" s="320" t="s">
        <v>600</v>
      </c>
      <c r="G417" s="322" t="s">
        <v>788</v>
      </c>
      <c r="H417" s="321" t="str">
        <f>IF(OR(SUMPRODUCT(--('C3'!AE26:'C3'!AE36=""),--('C3'!AF26:'C3'!AF36=""))&gt;0,COUNTIF('C3'!AF26:'C3'!AF36,"M")&gt;0,COUNTIF('C3'!AF26:'C3'!AF36,"X")=11),"",SUM('C3'!AE26:'C3'!AE36))</f>
        <v/>
      </c>
      <c r="I417" s="321" t="str">
        <f>IF(AND(COUNTIF('C3'!AF26:'C3'!AF36,"X")=11,SUM('C3'!AE26:'C3'!AE36)=0,ISNUMBER('C3'!AE37)),"",IF(COUNTIF('C3'!AF26:'C3'!AF36,"M")&gt;0,"M",IF(AND(COUNTIF('C3'!AF26:'C3'!AF36,'C3'!AF26)=11,OR('C3'!AF26="X",'C3'!AF26="W",'C3'!AF26="Z")),UPPER('C3'!AF26),"")))</f>
        <v/>
      </c>
      <c r="J417" s="170" t="s">
        <v>758</v>
      </c>
      <c r="K417" s="321" t="str">
        <f>IF(AND(ISBLANK('C3'!AE37),$L$417&lt;&gt;"Z"),"",'C3'!AE37)</f>
        <v/>
      </c>
      <c r="L417" s="321" t="str">
        <f>IF(ISBLANK('C3'!AF37),"",'C3'!AF37)</f>
        <v/>
      </c>
      <c r="M417" s="168" t="str">
        <f t="shared" si="8"/>
        <v>OK</v>
      </c>
      <c r="N417" s="169"/>
    </row>
    <row r="418" spans="1:14" hidden="1">
      <c r="A418" s="333" t="s">
        <v>760</v>
      </c>
      <c r="B418" s="319" t="s">
        <v>1736</v>
      </c>
      <c r="C418" s="320" t="s">
        <v>600</v>
      </c>
      <c r="D418" s="322" t="s">
        <v>1737</v>
      </c>
      <c r="E418" s="320" t="s">
        <v>758</v>
      </c>
      <c r="F418" s="320" t="s">
        <v>600</v>
      </c>
      <c r="G418" s="322" t="s">
        <v>1205</v>
      </c>
      <c r="H418" s="321" t="str">
        <f>IF(OR(AND('C3'!AE14="",'C3'!AF14=""),AND('C3'!AE26="",'C3'!AF26=""),AND('C3'!AF14="X",'C3'!AF26="X"),OR('C3'!AF14="M",'C3'!AF26="M")),"",SUM('C3'!AE14,'C3'!AE26))</f>
        <v/>
      </c>
      <c r="I418" s="321" t="str">
        <f>IF(AND(AND('C3'!AF14="X",'C3'!AF26="X"),SUM('C3'!AE14,'C3'!AE26)=0,ISNUMBER('C3'!AE38)),"",IF(OR('C3'!AF14="M",'C3'!AF26="M"),"M",IF(AND('C3'!AF14='C3'!AF26,OR('C3'!AF14="X",'C3'!AF14="W",'C3'!AF14="Z")),UPPER('C3'!AF14),"")))</f>
        <v/>
      </c>
      <c r="J418" s="170" t="s">
        <v>758</v>
      </c>
      <c r="K418" s="321" t="str">
        <f>IF(AND(ISBLANK('C3'!AE38),$L$418&lt;&gt;"Z"),"",'C3'!AE38)</f>
        <v/>
      </c>
      <c r="L418" s="321" t="str">
        <f>IF(ISBLANK('C3'!AF38),"",'C3'!AF38)</f>
        <v/>
      </c>
      <c r="M418" s="168" t="str">
        <f t="shared" si="8"/>
        <v>OK</v>
      </c>
      <c r="N418" s="169"/>
    </row>
    <row r="419" spans="1:14" hidden="1">
      <c r="A419" s="333" t="s">
        <v>760</v>
      </c>
      <c r="B419" s="319" t="s">
        <v>1738</v>
      </c>
      <c r="C419" s="320" t="s">
        <v>600</v>
      </c>
      <c r="D419" s="322" t="s">
        <v>1739</v>
      </c>
      <c r="E419" s="320" t="s">
        <v>758</v>
      </c>
      <c r="F419" s="320" t="s">
        <v>600</v>
      </c>
      <c r="G419" s="322" t="s">
        <v>1208</v>
      </c>
      <c r="H419" s="321" t="str">
        <f>IF(OR(AND('C3'!AE15="",'C3'!AF15=""),AND('C3'!AE27="",'C3'!AF27=""),AND('C3'!AF15="X",'C3'!AF27="X"),OR('C3'!AF15="M",'C3'!AF27="M")),"",SUM('C3'!AE15,'C3'!AE27))</f>
        <v/>
      </c>
      <c r="I419" s="321" t="str">
        <f>IF(AND(AND('C3'!AF15="X",'C3'!AF27="X"),SUM('C3'!AE15,'C3'!AE27)=0,ISNUMBER('C3'!AE39)),"",IF(OR('C3'!AF15="M",'C3'!AF27="M"),"M",IF(AND('C3'!AF15='C3'!AF27,OR('C3'!AF15="X",'C3'!AF15="W",'C3'!AF15="Z")),UPPER('C3'!AF15),"")))</f>
        <v/>
      </c>
      <c r="J419" s="170" t="s">
        <v>758</v>
      </c>
      <c r="K419" s="321" t="str">
        <f>IF(AND(ISBLANK('C3'!AE39),$L$419&lt;&gt;"Z"),"",'C3'!AE39)</f>
        <v/>
      </c>
      <c r="L419" s="321" t="str">
        <f>IF(ISBLANK('C3'!AF39),"",'C3'!AF39)</f>
        <v/>
      </c>
      <c r="M419" s="168" t="str">
        <f t="shared" si="8"/>
        <v>OK</v>
      </c>
      <c r="N419" s="169"/>
    </row>
    <row r="420" spans="1:14" hidden="1">
      <c r="A420" s="333" t="s">
        <v>760</v>
      </c>
      <c r="B420" s="319" t="s">
        <v>1740</v>
      </c>
      <c r="C420" s="320" t="s">
        <v>600</v>
      </c>
      <c r="D420" s="322" t="s">
        <v>1741</v>
      </c>
      <c r="E420" s="320" t="s">
        <v>758</v>
      </c>
      <c r="F420" s="320" t="s">
        <v>600</v>
      </c>
      <c r="G420" s="322" t="s">
        <v>1211</v>
      </c>
      <c r="H420" s="321" t="str">
        <f>IF(OR(AND('C3'!AE16="",'C3'!AF16=""),AND('C3'!AE28="",'C3'!AF28=""),AND('C3'!AF16="X",'C3'!AF28="X"),OR('C3'!AF16="M",'C3'!AF28="M")),"",SUM('C3'!AE16,'C3'!AE28))</f>
        <v/>
      </c>
      <c r="I420" s="321" t="str">
        <f>IF(AND(AND('C3'!AF16="X",'C3'!AF28="X"),SUM('C3'!AE16,'C3'!AE28)=0,ISNUMBER('C3'!AE40)),"",IF(OR('C3'!AF16="M",'C3'!AF28="M"),"M",IF(AND('C3'!AF16='C3'!AF28,OR('C3'!AF16="X",'C3'!AF16="W",'C3'!AF16="Z")),UPPER('C3'!AF16),"")))</f>
        <v/>
      </c>
      <c r="J420" s="170" t="s">
        <v>758</v>
      </c>
      <c r="K420" s="321" t="str">
        <f>IF(AND(ISBLANK('C3'!AE40),$L$420&lt;&gt;"Z"),"",'C3'!AE40)</f>
        <v/>
      </c>
      <c r="L420" s="321" t="str">
        <f>IF(ISBLANK('C3'!AF40),"",'C3'!AF40)</f>
        <v/>
      </c>
      <c r="M420" s="168" t="str">
        <f t="shared" si="8"/>
        <v>OK</v>
      </c>
      <c r="N420" s="169"/>
    </row>
    <row r="421" spans="1:14" hidden="1">
      <c r="A421" s="333" t="s">
        <v>760</v>
      </c>
      <c r="B421" s="319" t="s">
        <v>1742</v>
      </c>
      <c r="C421" s="320" t="s">
        <v>600</v>
      </c>
      <c r="D421" s="322" t="s">
        <v>1743</v>
      </c>
      <c r="E421" s="320" t="s">
        <v>758</v>
      </c>
      <c r="F421" s="320" t="s">
        <v>600</v>
      </c>
      <c r="G421" s="322" t="s">
        <v>1214</v>
      </c>
      <c r="H421" s="321" t="str">
        <f>IF(OR(AND('C3'!AE17="",'C3'!AF17=""),AND('C3'!AE29="",'C3'!AF29=""),AND('C3'!AF17="X",'C3'!AF29="X"),OR('C3'!AF17="M",'C3'!AF29="M")),"",SUM('C3'!AE17,'C3'!AE29))</f>
        <v/>
      </c>
      <c r="I421" s="321" t="str">
        <f>IF(AND(AND('C3'!AF17="X",'C3'!AF29="X"),SUM('C3'!AE17,'C3'!AE29)=0,ISNUMBER('C3'!AE41)),"",IF(OR('C3'!AF17="M",'C3'!AF29="M"),"M",IF(AND('C3'!AF17='C3'!AF29,OR('C3'!AF17="X",'C3'!AF17="W",'C3'!AF17="Z")),UPPER('C3'!AF17),"")))</f>
        <v/>
      </c>
      <c r="J421" s="170" t="s">
        <v>758</v>
      </c>
      <c r="K421" s="321" t="str">
        <f>IF(AND(ISBLANK('C3'!AE41),$L$421&lt;&gt;"Z"),"",'C3'!AE41)</f>
        <v/>
      </c>
      <c r="L421" s="321" t="str">
        <f>IF(ISBLANK('C3'!AF41),"",'C3'!AF41)</f>
        <v/>
      </c>
      <c r="M421" s="168" t="str">
        <f t="shared" si="8"/>
        <v>OK</v>
      </c>
      <c r="N421" s="169"/>
    </row>
    <row r="422" spans="1:14" hidden="1">
      <c r="A422" s="333" t="s">
        <v>760</v>
      </c>
      <c r="B422" s="319" t="s">
        <v>1744</v>
      </c>
      <c r="C422" s="320" t="s">
        <v>600</v>
      </c>
      <c r="D422" s="322" t="s">
        <v>1745</v>
      </c>
      <c r="E422" s="320" t="s">
        <v>758</v>
      </c>
      <c r="F422" s="320" t="s">
        <v>600</v>
      </c>
      <c r="G422" s="322" t="s">
        <v>1217</v>
      </c>
      <c r="H422" s="321" t="str">
        <f>IF(OR(AND('C3'!AE18="",'C3'!AF18=""),AND('C3'!AE30="",'C3'!AF30=""),AND('C3'!AF18="X",'C3'!AF30="X"),OR('C3'!AF18="M",'C3'!AF30="M")),"",SUM('C3'!AE18,'C3'!AE30))</f>
        <v/>
      </c>
      <c r="I422" s="321" t="str">
        <f>IF(AND(AND('C3'!AF18="X",'C3'!AF30="X"),SUM('C3'!AE18,'C3'!AE30)=0,ISNUMBER('C3'!AE42)),"",IF(OR('C3'!AF18="M",'C3'!AF30="M"),"M",IF(AND('C3'!AF18='C3'!AF30,OR('C3'!AF18="X",'C3'!AF18="W",'C3'!AF18="Z")),UPPER('C3'!AF18),"")))</f>
        <v/>
      </c>
      <c r="J422" s="170" t="s">
        <v>758</v>
      </c>
      <c r="K422" s="321" t="str">
        <f>IF(AND(ISBLANK('C3'!AE42),$L$422&lt;&gt;"Z"),"",'C3'!AE42)</f>
        <v/>
      </c>
      <c r="L422" s="321" t="str">
        <f>IF(ISBLANK('C3'!AF42),"",'C3'!AF42)</f>
        <v/>
      </c>
      <c r="M422" s="168" t="str">
        <f t="shared" si="8"/>
        <v>OK</v>
      </c>
      <c r="N422" s="169"/>
    </row>
    <row r="423" spans="1:14" hidden="1">
      <c r="A423" s="333" t="s">
        <v>760</v>
      </c>
      <c r="B423" s="319" t="s">
        <v>1746</v>
      </c>
      <c r="C423" s="320" t="s">
        <v>600</v>
      </c>
      <c r="D423" s="322" t="s">
        <v>1747</v>
      </c>
      <c r="E423" s="320" t="s">
        <v>758</v>
      </c>
      <c r="F423" s="320" t="s">
        <v>600</v>
      </c>
      <c r="G423" s="322" t="s">
        <v>1220</v>
      </c>
      <c r="H423" s="321" t="str">
        <f>IF(OR(AND('C3'!AE19="",'C3'!AF19=""),AND('C3'!AE31="",'C3'!AF31=""),AND('C3'!AF19="X",'C3'!AF31="X"),OR('C3'!AF19="M",'C3'!AF31="M")),"",SUM('C3'!AE19,'C3'!AE31))</f>
        <v/>
      </c>
      <c r="I423" s="321" t="str">
        <f>IF(AND(AND('C3'!AF19="X",'C3'!AF31="X"),SUM('C3'!AE19,'C3'!AE31)=0,ISNUMBER('C3'!AE43)),"",IF(OR('C3'!AF19="M",'C3'!AF31="M"),"M",IF(AND('C3'!AF19='C3'!AF31,OR('C3'!AF19="X",'C3'!AF19="W",'C3'!AF19="Z")),UPPER('C3'!AF19),"")))</f>
        <v/>
      </c>
      <c r="J423" s="170" t="s">
        <v>758</v>
      </c>
      <c r="K423" s="321" t="str">
        <f>IF(AND(ISBLANK('C3'!AE43),$L$423&lt;&gt;"Z"),"",'C3'!AE43)</f>
        <v/>
      </c>
      <c r="L423" s="321" t="str">
        <f>IF(ISBLANK('C3'!AF43),"",'C3'!AF43)</f>
        <v/>
      </c>
      <c r="M423" s="168" t="str">
        <f t="shared" si="8"/>
        <v>OK</v>
      </c>
      <c r="N423" s="169"/>
    </row>
    <row r="424" spans="1:14" hidden="1">
      <c r="A424" s="333" t="s">
        <v>760</v>
      </c>
      <c r="B424" s="319" t="s">
        <v>1748</v>
      </c>
      <c r="C424" s="320" t="s">
        <v>600</v>
      </c>
      <c r="D424" s="322" t="s">
        <v>1749</v>
      </c>
      <c r="E424" s="320" t="s">
        <v>758</v>
      </c>
      <c r="F424" s="320" t="s">
        <v>600</v>
      </c>
      <c r="G424" s="322" t="s">
        <v>1223</v>
      </c>
      <c r="H424" s="321" t="str">
        <f>IF(OR(AND('C3'!AE20="",'C3'!AF20=""),AND('C3'!AE32="",'C3'!AF32=""),AND('C3'!AF20="X",'C3'!AF32="X"),OR('C3'!AF20="M",'C3'!AF32="M")),"",SUM('C3'!AE20,'C3'!AE32))</f>
        <v/>
      </c>
      <c r="I424" s="321" t="str">
        <f>IF(AND(AND('C3'!AF20="X",'C3'!AF32="X"),SUM('C3'!AE20,'C3'!AE32)=0,ISNUMBER('C3'!AE44)),"",IF(OR('C3'!AF20="M",'C3'!AF32="M"),"M",IF(AND('C3'!AF20='C3'!AF32,OR('C3'!AF20="X",'C3'!AF20="W",'C3'!AF20="Z")),UPPER('C3'!AF20),"")))</f>
        <v/>
      </c>
      <c r="J424" s="170" t="s">
        <v>758</v>
      </c>
      <c r="K424" s="321" t="str">
        <f>IF(AND(ISBLANK('C3'!AE44),$L$424&lt;&gt;"Z"),"",'C3'!AE44)</f>
        <v/>
      </c>
      <c r="L424" s="321" t="str">
        <f>IF(ISBLANK('C3'!AF44),"",'C3'!AF44)</f>
        <v/>
      </c>
      <c r="M424" s="168" t="str">
        <f t="shared" si="8"/>
        <v>OK</v>
      </c>
      <c r="N424" s="169"/>
    </row>
    <row r="425" spans="1:14" hidden="1">
      <c r="A425" s="333" t="s">
        <v>760</v>
      </c>
      <c r="B425" s="319" t="s">
        <v>1750</v>
      </c>
      <c r="C425" s="320" t="s">
        <v>600</v>
      </c>
      <c r="D425" s="322" t="s">
        <v>1751</v>
      </c>
      <c r="E425" s="320" t="s">
        <v>758</v>
      </c>
      <c r="F425" s="320" t="s">
        <v>600</v>
      </c>
      <c r="G425" s="322" t="s">
        <v>1226</v>
      </c>
      <c r="H425" s="321" t="str">
        <f>IF(OR(AND('C3'!AE21="",'C3'!AF21=""),AND('C3'!AE33="",'C3'!AF33=""),AND('C3'!AF21="X",'C3'!AF33="X"),OR('C3'!AF21="M",'C3'!AF33="M")),"",SUM('C3'!AE21,'C3'!AE33))</f>
        <v/>
      </c>
      <c r="I425" s="321" t="str">
        <f>IF(AND(AND('C3'!AF21="X",'C3'!AF33="X"),SUM('C3'!AE21,'C3'!AE33)=0,ISNUMBER('C3'!AE45)),"",IF(OR('C3'!AF21="M",'C3'!AF33="M"),"M",IF(AND('C3'!AF21='C3'!AF33,OR('C3'!AF21="X",'C3'!AF21="W",'C3'!AF21="Z")),UPPER('C3'!AF21),"")))</f>
        <v/>
      </c>
      <c r="J425" s="170" t="s">
        <v>758</v>
      </c>
      <c r="K425" s="321" t="str">
        <f>IF(AND(ISBLANK('C3'!AE45),$L$425&lt;&gt;"Z"),"",'C3'!AE45)</f>
        <v/>
      </c>
      <c r="L425" s="321" t="str">
        <f>IF(ISBLANK('C3'!AF45),"",'C3'!AF45)</f>
        <v/>
      </c>
      <c r="M425" s="168" t="str">
        <f t="shared" si="8"/>
        <v>OK</v>
      </c>
      <c r="N425" s="169"/>
    </row>
    <row r="426" spans="1:14" hidden="1">
      <c r="A426" s="333" t="s">
        <v>760</v>
      </c>
      <c r="B426" s="319" t="s">
        <v>1752</v>
      </c>
      <c r="C426" s="320" t="s">
        <v>600</v>
      </c>
      <c r="D426" s="322" t="s">
        <v>1753</v>
      </c>
      <c r="E426" s="320" t="s">
        <v>758</v>
      </c>
      <c r="F426" s="320" t="s">
        <v>600</v>
      </c>
      <c r="G426" s="322" t="s">
        <v>1229</v>
      </c>
      <c r="H426" s="321" t="str">
        <f>IF(OR(AND('C3'!AE22="",'C3'!AF22=""),AND('C3'!AE34="",'C3'!AF34=""),AND('C3'!AF22="X",'C3'!AF34="X"),OR('C3'!AF22="M",'C3'!AF34="M")),"",SUM('C3'!AE22,'C3'!AE34))</f>
        <v/>
      </c>
      <c r="I426" s="321" t="str">
        <f>IF(AND(AND('C3'!AF22="X",'C3'!AF34="X"),SUM('C3'!AE22,'C3'!AE34)=0,ISNUMBER('C3'!AE46)),"",IF(OR('C3'!AF22="M",'C3'!AF34="M"),"M",IF(AND('C3'!AF22='C3'!AF34,OR('C3'!AF22="X",'C3'!AF22="W",'C3'!AF22="Z")),UPPER('C3'!AF22),"")))</f>
        <v/>
      </c>
      <c r="J426" s="170" t="s">
        <v>758</v>
      </c>
      <c r="K426" s="321" t="str">
        <f>IF(AND(ISBLANK('C3'!AE46),$L$426&lt;&gt;"Z"),"",'C3'!AE46)</f>
        <v/>
      </c>
      <c r="L426" s="321" t="str">
        <f>IF(ISBLANK('C3'!AF46),"",'C3'!AF46)</f>
        <v/>
      </c>
      <c r="M426" s="168" t="str">
        <f t="shared" si="8"/>
        <v>OK</v>
      </c>
      <c r="N426" s="169"/>
    </row>
    <row r="427" spans="1:14" hidden="1">
      <c r="A427" s="333" t="s">
        <v>760</v>
      </c>
      <c r="B427" s="319" t="s">
        <v>1754</v>
      </c>
      <c r="C427" s="320" t="s">
        <v>600</v>
      </c>
      <c r="D427" s="322" t="s">
        <v>1755</v>
      </c>
      <c r="E427" s="320" t="s">
        <v>758</v>
      </c>
      <c r="F427" s="320" t="s">
        <v>600</v>
      </c>
      <c r="G427" s="322" t="s">
        <v>1232</v>
      </c>
      <c r="H427" s="321" t="str">
        <f>IF(OR(AND('C3'!AE23="",'C3'!AF23=""),AND('C3'!AE35="",'C3'!AF35=""),AND('C3'!AF23="X",'C3'!AF35="X"),OR('C3'!AF23="M",'C3'!AF35="M")),"",SUM('C3'!AE23,'C3'!AE35))</f>
        <v/>
      </c>
      <c r="I427" s="321" t="str">
        <f>IF(AND(AND('C3'!AF23="X",'C3'!AF35="X"),SUM('C3'!AE23,'C3'!AE35)=0,ISNUMBER('C3'!AE47)),"",IF(OR('C3'!AF23="M",'C3'!AF35="M"),"M",IF(AND('C3'!AF23='C3'!AF35,OR('C3'!AF23="X",'C3'!AF23="W",'C3'!AF23="Z")),UPPER('C3'!AF23),"")))</f>
        <v/>
      </c>
      <c r="J427" s="170" t="s">
        <v>758</v>
      </c>
      <c r="K427" s="321" t="str">
        <f>IF(AND(ISBLANK('C3'!AE47),$L$427&lt;&gt;"Z"),"",'C3'!AE47)</f>
        <v/>
      </c>
      <c r="L427" s="321" t="str">
        <f>IF(ISBLANK('C3'!AF47),"",'C3'!AF47)</f>
        <v/>
      </c>
      <c r="M427" s="168" t="str">
        <f t="shared" si="8"/>
        <v>OK</v>
      </c>
      <c r="N427" s="169"/>
    </row>
    <row r="428" spans="1:14" hidden="1">
      <c r="A428" s="333" t="s">
        <v>760</v>
      </c>
      <c r="B428" s="319" t="s">
        <v>1756</v>
      </c>
      <c r="C428" s="320" t="s">
        <v>600</v>
      </c>
      <c r="D428" s="322" t="s">
        <v>1757</v>
      </c>
      <c r="E428" s="320" t="s">
        <v>758</v>
      </c>
      <c r="F428" s="320" t="s">
        <v>600</v>
      </c>
      <c r="G428" s="322" t="s">
        <v>1235</v>
      </c>
      <c r="H428" s="321" t="str">
        <f>IF(OR(AND('C3'!AE24="",'C3'!AF24=""),AND('C3'!AE36="",'C3'!AF36=""),AND('C3'!AF24="X",'C3'!AF36="X"),OR('C3'!AF24="M",'C3'!AF36="M")),"",SUM('C3'!AE24,'C3'!AE36))</f>
        <v/>
      </c>
      <c r="I428" s="321" t="str">
        <f>IF(AND(AND('C3'!AF24="X",'C3'!AF36="X"),SUM('C3'!AE24,'C3'!AE36)=0,ISNUMBER('C3'!AE48)),"",IF(OR('C3'!AF24="M",'C3'!AF36="M"),"M",IF(AND('C3'!AF24='C3'!AF36,OR('C3'!AF24="X",'C3'!AF24="W",'C3'!AF24="Z")),UPPER('C3'!AF24),"")))</f>
        <v/>
      </c>
      <c r="J428" s="170" t="s">
        <v>758</v>
      </c>
      <c r="K428" s="321" t="str">
        <f>IF(AND(ISBLANK('C3'!AE48),$L$428&lt;&gt;"Z"),"",'C3'!AE48)</f>
        <v/>
      </c>
      <c r="L428" s="321" t="str">
        <f>IF(ISBLANK('C3'!AF48),"",'C3'!AF48)</f>
        <v/>
      </c>
      <c r="M428" s="168" t="str">
        <f t="shared" si="8"/>
        <v>OK</v>
      </c>
      <c r="N428" s="169"/>
    </row>
    <row r="429" spans="1:14" hidden="1">
      <c r="A429" s="333" t="s">
        <v>760</v>
      </c>
      <c r="B429" s="319" t="s">
        <v>1758</v>
      </c>
      <c r="C429" s="320" t="s">
        <v>600</v>
      </c>
      <c r="D429" s="322" t="s">
        <v>1759</v>
      </c>
      <c r="E429" s="320" t="s">
        <v>758</v>
      </c>
      <c r="F429" s="320" t="s">
        <v>600</v>
      </c>
      <c r="G429" s="322" t="s">
        <v>777</v>
      </c>
      <c r="H429" s="321" t="str">
        <f>IF(OR(AND('C3'!AE25="",'C3'!AF25=""),AND('C3'!AE37="",'C3'!AF37=""),AND('C3'!AF25="X",'C3'!AF37="X"),OR('C3'!AF25="M",'C3'!AF37="M")),"",SUM('C3'!AE25,'C3'!AE37))</f>
        <v/>
      </c>
      <c r="I429" s="321" t="str">
        <f>IF(AND(AND('C3'!AF25="X",'C3'!AF37="X"),SUM('C3'!AE25,'C3'!AE37)=0,ISNUMBER('C3'!AE49)),"",IF(OR('C3'!AF25="M",'C3'!AF37="M"),"M",IF(AND('C3'!AF25='C3'!AF37,OR('C3'!AF25="X",'C3'!AF25="W",'C3'!AF25="Z")),UPPER('C3'!AF25),"")))</f>
        <v/>
      </c>
      <c r="J429" s="170" t="s">
        <v>758</v>
      </c>
      <c r="K429" s="321" t="str">
        <f>IF(AND(ISBLANK('C3'!AE49),$L$429&lt;&gt;"Z"),"",'C3'!AE49)</f>
        <v/>
      </c>
      <c r="L429" s="321" t="str">
        <f>IF(ISBLANK('C3'!AF49),"",'C3'!AF49)</f>
        <v/>
      </c>
      <c r="M429" s="168" t="str">
        <f t="shared" si="8"/>
        <v>OK</v>
      </c>
      <c r="N429" s="169"/>
    </row>
    <row r="430" spans="1:14" hidden="1">
      <c r="A430" s="333" t="s">
        <v>760</v>
      </c>
      <c r="B430" s="319" t="s">
        <v>1760</v>
      </c>
      <c r="C430" s="320" t="s">
        <v>600</v>
      </c>
      <c r="D430" s="322" t="s">
        <v>1761</v>
      </c>
      <c r="E430" s="320" t="s">
        <v>758</v>
      </c>
      <c r="F430" s="320" t="s">
        <v>600</v>
      </c>
      <c r="G430" s="322" t="s">
        <v>793</v>
      </c>
      <c r="H430" s="321" t="str">
        <f>IF(OR(SUMPRODUCT(--('C3'!AH14:'C3'!AH24=""),--('C3'!AI14:'C3'!AI24=""))&gt;0,COUNTIF('C3'!AI14:'C3'!AI24,"M")&gt;0,COUNTIF('C3'!AI14:'C3'!AI24,"X")=11),"",SUM('C3'!AH14:'C3'!AH24))</f>
        <v/>
      </c>
      <c r="I430" s="321" t="str">
        <f>IF(AND(COUNTIF('C3'!AI14:'C3'!AI24,"X")=11,SUM('C3'!AH14:'C3'!AH24)=0,ISNUMBER('C3'!AH25)),"",IF(COUNTIF('C3'!AI14:'C3'!AI24,"M")&gt;0,"M",IF(AND(COUNTIF('C3'!AI14:'C3'!AI24,'C3'!AI14)=11,OR('C3'!AI14="X",'C3'!AI14="W",'C3'!AI14="Z")),UPPER('C3'!AI14),"")))</f>
        <v/>
      </c>
      <c r="J430" s="170" t="s">
        <v>758</v>
      </c>
      <c r="K430" s="321" t="str">
        <f>IF(AND(ISBLANK('C3'!AH25),$L$430&lt;&gt;"Z"),"",'C3'!AH25)</f>
        <v/>
      </c>
      <c r="L430" s="321" t="str">
        <f>IF(ISBLANK('C3'!AI25),"",'C3'!AI25)</f>
        <v/>
      </c>
      <c r="M430" s="168" t="str">
        <f t="shared" si="8"/>
        <v>OK</v>
      </c>
      <c r="N430" s="169"/>
    </row>
    <row r="431" spans="1:14" hidden="1">
      <c r="A431" s="333" t="s">
        <v>760</v>
      </c>
      <c r="B431" s="319" t="s">
        <v>1762</v>
      </c>
      <c r="C431" s="320" t="s">
        <v>600</v>
      </c>
      <c r="D431" s="322" t="s">
        <v>1763</v>
      </c>
      <c r="E431" s="320" t="s">
        <v>758</v>
      </c>
      <c r="F431" s="320" t="s">
        <v>600</v>
      </c>
      <c r="G431" s="322" t="s">
        <v>782</v>
      </c>
      <c r="H431" s="321" t="str">
        <f>IF(OR(SUMPRODUCT(--('C3'!AH26:'C3'!AH36=""),--('C3'!AI26:'C3'!AI36=""))&gt;0,COUNTIF('C3'!AI26:'C3'!AI36,"M")&gt;0,COUNTIF('C3'!AI26:'C3'!AI36,"X")=11),"",SUM('C3'!AH26:'C3'!AH36))</f>
        <v/>
      </c>
      <c r="I431" s="321" t="str">
        <f>IF(AND(COUNTIF('C3'!AI26:'C3'!AI36,"X")=11,SUM('C3'!AH26:'C3'!AH36)=0,ISNUMBER('C3'!AH37)),"",IF(COUNTIF('C3'!AI26:'C3'!AI36,"M")&gt;0,"M",IF(AND(COUNTIF('C3'!AI26:'C3'!AI36,'C3'!AI26)=11,OR('C3'!AI26="X",'C3'!AI26="W",'C3'!AI26="Z")),UPPER('C3'!AI26),"")))</f>
        <v/>
      </c>
      <c r="J431" s="170" t="s">
        <v>758</v>
      </c>
      <c r="K431" s="321" t="str">
        <f>IF(AND(ISBLANK('C3'!AH37),$L$431&lt;&gt;"Z"),"",'C3'!AH37)</f>
        <v/>
      </c>
      <c r="L431" s="321" t="str">
        <f>IF(ISBLANK('C3'!AI37),"",'C3'!AI37)</f>
        <v/>
      </c>
      <c r="M431" s="168" t="str">
        <f t="shared" si="8"/>
        <v>OK</v>
      </c>
      <c r="N431" s="169"/>
    </row>
    <row r="432" spans="1:14" hidden="1">
      <c r="A432" s="333" t="s">
        <v>760</v>
      </c>
      <c r="B432" s="319" t="s">
        <v>1764</v>
      </c>
      <c r="C432" s="320" t="s">
        <v>600</v>
      </c>
      <c r="D432" s="322" t="s">
        <v>1765</v>
      </c>
      <c r="E432" s="320" t="s">
        <v>758</v>
      </c>
      <c r="F432" s="320" t="s">
        <v>600</v>
      </c>
      <c r="G432" s="322" t="s">
        <v>1307</v>
      </c>
      <c r="H432" s="321" t="str">
        <f>IF(OR(AND('C3'!AH14="",'C3'!AI14=""),AND('C3'!AH26="",'C3'!AI26=""),AND('C3'!AI14="X",'C3'!AI26="X"),OR('C3'!AI14="M",'C3'!AI26="M")),"",SUM('C3'!AH14,'C3'!AH26))</f>
        <v/>
      </c>
      <c r="I432" s="321" t="str">
        <f>IF(AND(AND('C3'!AI14="X",'C3'!AI26="X"),SUM('C3'!AH14,'C3'!AH26)=0,ISNUMBER('C3'!AH38)),"",IF(OR('C3'!AI14="M",'C3'!AI26="M"),"M",IF(AND('C3'!AI14='C3'!AI26,OR('C3'!AI14="X",'C3'!AI14="W",'C3'!AI14="Z")),UPPER('C3'!AI14),"")))</f>
        <v/>
      </c>
      <c r="J432" s="170" t="s">
        <v>758</v>
      </c>
      <c r="K432" s="321" t="str">
        <f>IF(AND(ISBLANK('C3'!AH38),$L$432&lt;&gt;"Z"),"",'C3'!AH38)</f>
        <v/>
      </c>
      <c r="L432" s="321" t="str">
        <f>IF(ISBLANK('C3'!AI38),"",'C3'!AI38)</f>
        <v/>
      </c>
      <c r="M432" s="168" t="str">
        <f t="shared" si="8"/>
        <v>OK</v>
      </c>
      <c r="N432" s="169"/>
    </row>
    <row r="433" spans="1:14" hidden="1">
      <c r="A433" s="333" t="s">
        <v>760</v>
      </c>
      <c r="B433" s="319" t="s">
        <v>1766</v>
      </c>
      <c r="C433" s="320" t="s">
        <v>600</v>
      </c>
      <c r="D433" s="322" t="s">
        <v>1767</v>
      </c>
      <c r="E433" s="320" t="s">
        <v>758</v>
      </c>
      <c r="F433" s="320" t="s">
        <v>600</v>
      </c>
      <c r="G433" s="322" t="s">
        <v>1308</v>
      </c>
      <c r="H433" s="321" t="str">
        <f>IF(OR(AND('C3'!AH15="",'C3'!AI15=""),AND('C3'!AH27="",'C3'!AI27=""),AND('C3'!AI15="X",'C3'!AI27="X"),OR('C3'!AI15="M",'C3'!AI27="M")),"",SUM('C3'!AH15,'C3'!AH27))</f>
        <v/>
      </c>
      <c r="I433" s="321" t="str">
        <f>IF(AND(AND('C3'!AI15="X",'C3'!AI27="X"),SUM('C3'!AH15,'C3'!AH27)=0,ISNUMBER('C3'!AH39)),"",IF(OR('C3'!AI15="M",'C3'!AI27="M"),"M",IF(AND('C3'!AI15='C3'!AI27,OR('C3'!AI15="X",'C3'!AI15="W",'C3'!AI15="Z")),UPPER('C3'!AI15),"")))</f>
        <v/>
      </c>
      <c r="J433" s="170" t="s">
        <v>758</v>
      </c>
      <c r="K433" s="321" t="str">
        <f>IF(AND(ISBLANK('C3'!AH39),$L$433&lt;&gt;"Z"),"",'C3'!AH39)</f>
        <v/>
      </c>
      <c r="L433" s="321" t="str">
        <f>IF(ISBLANK('C3'!AI39),"",'C3'!AI39)</f>
        <v/>
      </c>
      <c r="M433" s="168" t="str">
        <f t="shared" si="8"/>
        <v>OK</v>
      </c>
      <c r="N433" s="169"/>
    </row>
    <row r="434" spans="1:14" hidden="1">
      <c r="A434" s="333" t="s">
        <v>760</v>
      </c>
      <c r="B434" s="319" t="s">
        <v>1768</v>
      </c>
      <c r="C434" s="320" t="s">
        <v>600</v>
      </c>
      <c r="D434" s="322" t="s">
        <v>1769</v>
      </c>
      <c r="E434" s="320" t="s">
        <v>758</v>
      </c>
      <c r="F434" s="320" t="s">
        <v>600</v>
      </c>
      <c r="G434" s="322" t="s">
        <v>1309</v>
      </c>
      <c r="H434" s="321" t="str">
        <f>IF(OR(AND('C3'!AH16="",'C3'!AI16=""),AND('C3'!AH28="",'C3'!AI28=""),AND('C3'!AI16="X",'C3'!AI28="X"),OR('C3'!AI16="M",'C3'!AI28="M")),"",SUM('C3'!AH16,'C3'!AH28))</f>
        <v/>
      </c>
      <c r="I434" s="321" t="str">
        <f>IF(AND(AND('C3'!AI16="X",'C3'!AI28="X"),SUM('C3'!AH16,'C3'!AH28)=0,ISNUMBER('C3'!AH40)),"",IF(OR('C3'!AI16="M",'C3'!AI28="M"),"M",IF(AND('C3'!AI16='C3'!AI28,OR('C3'!AI16="X",'C3'!AI16="W",'C3'!AI16="Z")),UPPER('C3'!AI16),"")))</f>
        <v/>
      </c>
      <c r="J434" s="170" t="s">
        <v>758</v>
      </c>
      <c r="K434" s="321" t="str">
        <f>IF(AND(ISBLANK('C3'!AH40),$L$434&lt;&gt;"Z"),"",'C3'!AH40)</f>
        <v/>
      </c>
      <c r="L434" s="321" t="str">
        <f>IF(ISBLANK('C3'!AI40),"",'C3'!AI40)</f>
        <v/>
      </c>
      <c r="M434" s="168" t="str">
        <f t="shared" si="8"/>
        <v>OK</v>
      </c>
      <c r="N434" s="169"/>
    </row>
    <row r="435" spans="1:14" hidden="1">
      <c r="A435" s="333" t="s">
        <v>760</v>
      </c>
      <c r="B435" s="319" t="s">
        <v>1770</v>
      </c>
      <c r="C435" s="320" t="s">
        <v>600</v>
      </c>
      <c r="D435" s="322" t="s">
        <v>1771</v>
      </c>
      <c r="E435" s="320" t="s">
        <v>758</v>
      </c>
      <c r="F435" s="320" t="s">
        <v>600</v>
      </c>
      <c r="G435" s="322" t="s">
        <v>1310</v>
      </c>
      <c r="H435" s="321" t="str">
        <f>IF(OR(AND('C3'!AH17="",'C3'!AI17=""),AND('C3'!AH29="",'C3'!AI29=""),AND('C3'!AI17="X",'C3'!AI29="X"),OR('C3'!AI17="M",'C3'!AI29="M")),"",SUM('C3'!AH17,'C3'!AH29))</f>
        <v/>
      </c>
      <c r="I435" s="321" t="str">
        <f>IF(AND(AND('C3'!AI17="X",'C3'!AI29="X"),SUM('C3'!AH17,'C3'!AH29)=0,ISNUMBER('C3'!AH41)),"",IF(OR('C3'!AI17="M",'C3'!AI29="M"),"M",IF(AND('C3'!AI17='C3'!AI29,OR('C3'!AI17="X",'C3'!AI17="W",'C3'!AI17="Z")),UPPER('C3'!AI17),"")))</f>
        <v/>
      </c>
      <c r="J435" s="170" t="s">
        <v>758</v>
      </c>
      <c r="K435" s="321" t="str">
        <f>IF(AND(ISBLANK('C3'!AH41),$L$435&lt;&gt;"Z"),"",'C3'!AH41)</f>
        <v/>
      </c>
      <c r="L435" s="321" t="str">
        <f>IF(ISBLANK('C3'!AI41),"",'C3'!AI41)</f>
        <v/>
      </c>
      <c r="M435" s="168" t="str">
        <f t="shared" si="8"/>
        <v>OK</v>
      </c>
      <c r="N435" s="169"/>
    </row>
    <row r="436" spans="1:14" hidden="1">
      <c r="A436" s="333" t="s">
        <v>760</v>
      </c>
      <c r="B436" s="319" t="s">
        <v>1772</v>
      </c>
      <c r="C436" s="320" t="s">
        <v>600</v>
      </c>
      <c r="D436" s="322" t="s">
        <v>1773</v>
      </c>
      <c r="E436" s="320" t="s">
        <v>758</v>
      </c>
      <c r="F436" s="320" t="s">
        <v>600</v>
      </c>
      <c r="G436" s="322" t="s">
        <v>1311</v>
      </c>
      <c r="H436" s="321" t="str">
        <f>IF(OR(AND('C3'!AH18="",'C3'!AI18=""),AND('C3'!AH30="",'C3'!AI30=""),AND('C3'!AI18="X",'C3'!AI30="X"),OR('C3'!AI18="M",'C3'!AI30="M")),"",SUM('C3'!AH18,'C3'!AH30))</f>
        <v/>
      </c>
      <c r="I436" s="321" t="str">
        <f>IF(AND(AND('C3'!AI18="X",'C3'!AI30="X"),SUM('C3'!AH18,'C3'!AH30)=0,ISNUMBER('C3'!AH42)),"",IF(OR('C3'!AI18="M",'C3'!AI30="M"),"M",IF(AND('C3'!AI18='C3'!AI30,OR('C3'!AI18="X",'C3'!AI18="W",'C3'!AI18="Z")),UPPER('C3'!AI18),"")))</f>
        <v/>
      </c>
      <c r="J436" s="170" t="s">
        <v>758</v>
      </c>
      <c r="K436" s="321" t="str">
        <f>IF(AND(ISBLANK('C3'!AH42),$L$436&lt;&gt;"Z"),"",'C3'!AH42)</f>
        <v/>
      </c>
      <c r="L436" s="321" t="str">
        <f>IF(ISBLANK('C3'!AI42),"",'C3'!AI42)</f>
        <v/>
      </c>
      <c r="M436" s="168" t="str">
        <f t="shared" si="8"/>
        <v>OK</v>
      </c>
      <c r="N436" s="169"/>
    </row>
    <row r="437" spans="1:14" hidden="1">
      <c r="A437" s="333" t="s">
        <v>760</v>
      </c>
      <c r="B437" s="319" t="s">
        <v>1774</v>
      </c>
      <c r="C437" s="320" t="s">
        <v>600</v>
      </c>
      <c r="D437" s="322" t="s">
        <v>1775</v>
      </c>
      <c r="E437" s="320" t="s">
        <v>758</v>
      </c>
      <c r="F437" s="320" t="s">
        <v>600</v>
      </c>
      <c r="G437" s="322" t="s">
        <v>1312</v>
      </c>
      <c r="H437" s="321" t="str">
        <f>IF(OR(AND('C3'!AH19="",'C3'!AI19=""),AND('C3'!AH31="",'C3'!AI31=""),AND('C3'!AI19="X",'C3'!AI31="X"),OR('C3'!AI19="M",'C3'!AI31="M")),"",SUM('C3'!AH19,'C3'!AH31))</f>
        <v/>
      </c>
      <c r="I437" s="321" t="str">
        <f>IF(AND(AND('C3'!AI19="X",'C3'!AI31="X"),SUM('C3'!AH19,'C3'!AH31)=0,ISNUMBER('C3'!AH43)),"",IF(OR('C3'!AI19="M",'C3'!AI31="M"),"M",IF(AND('C3'!AI19='C3'!AI31,OR('C3'!AI19="X",'C3'!AI19="W",'C3'!AI19="Z")),UPPER('C3'!AI19),"")))</f>
        <v/>
      </c>
      <c r="J437" s="170" t="s">
        <v>758</v>
      </c>
      <c r="K437" s="321" t="str">
        <f>IF(AND(ISBLANK('C3'!AH43),$L$437&lt;&gt;"Z"),"",'C3'!AH43)</f>
        <v/>
      </c>
      <c r="L437" s="321" t="str">
        <f>IF(ISBLANK('C3'!AI43),"",'C3'!AI43)</f>
        <v/>
      </c>
      <c r="M437" s="168" t="str">
        <f t="shared" si="8"/>
        <v>OK</v>
      </c>
      <c r="N437" s="169"/>
    </row>
    <row r="438" spans="1:14" hidden="1">
      <c r="A438" s="333" t="s">
        <v>760</v>
      </c>
      <c r="B438" s="319" t="s">
        <v>1776</v>
      </c>
      <c r="C438" s="320" t="s">
        <v>600</v>
      </c>
      <c r="D438" s="322" t="s">
        <v>1777</v>
      </c>
      <c r="E438" s="320" t="s">
        <v>758</v>
      </c>
      <c r="F438" s="320" t="s">
        <v>600</v>
      </c>
      <c r="G438" s="322" t="s">
        <v>1313</v>
      </c>
      <c r="H438" s="321" t="str">
        <f>IF(OR(AND('C3'!AH20="",'C3'!AI20=""),AND('C3'!AH32="",'C3'!AI32=""),AND('C3'!AI20="X",'C3'!AI32="X"),OR('C3'!AI20="M",'C3'!AI32="M")),"",SUM('C3'!AH20,'C3'!AH32))</f>
        <v/>
      </c>
      <c r="I438" s="321" t="str">
        <f>IF(AND(AND('C3'!AI20="X",'C3'!AI32="X"),SUM('C3'!AH20,'C3'!AH32)=0,ISNUMBER('C3'!AH44)),"",IF(OR('C3'!AI20="M",'C3'!AI32="M"),"M",IF(AND('C3'!AI20='C3'!AI32,OR('C3'!AI20="X",'C3'!AI20="W",'C3'!AI20="Z")),UPPER('C3'!AI20),"")))</f>
        <v/>
      </c>
      <c r="J438" s="170" t="s">
        <v>758</v>
      </c>
      <c r="K438" s="321" t="str">
        <f>IF(AND(ISBLANK('C3'!AH44),$L$438&lt;&gt;"Z"),"",'C3'!AH44)</f>
        <v/>
      </c>
      <c r="L438" s="321" t="str">
        <f>IF(ISBLANK('C3'!AI44),"",'C3'!AI44)</f>
        <v/>
      </c>
      <c r="M438" s="168" t="str">
        <f t="shared" si="8"/>
        <v>OK</v>
      </c>
      <c r="N438" s="169"/>
    </row>
    <row r="439" spans="1:14" hidden="1">
      <c r="A439" s="333" t="s">
        <v>760</v>
      </c>
      <c r="B439" s="319" t="s">
        <v>1778</v>
      </c>
      <c r="C439" s="320" t="s">
        <v>600</v>
      </c>
      <c r="D439" s="322" t="s">
        <v>1779</v>
      </c>
      <c r="E439" s="320" t="s">
        <v>758</v>
      </c>
      <c r="F439" s="320" t="s">
        <v>600</v>
      </c>
      <c r="G439" s="322" t="s">
        <v>1314</v>
      </c>
      <c r="H439" s="321" t="str">
        <f>IF(OR(AND('C3'!AH21="",'C3'!AI21=""),AND('C3'!AH33="",'C3'!AI33=""),AND('C3'!AI21="X",'C3'!AI33="X"),OR('C3'!AI21="M",'C3'!AI33="M")),"",SUM('C3'!AH21,'C3'!AH33))</f>
        <v/>
      </c>
      <c r="I439" s="321" t="str">
        <f>IF(AND(AND('C3'!AI21="X",'C3'!AI33="X"),SUM('C3'!AH21,'C3'!AH33)=0,ISNUMBER('C3'!AH45)),"",IF(OR('C3'!AI21="M",'C3'!AI33="M"),"M",IF(AND('C3'!AI21='C3'!AI33,OR('C3'!AI21="X",'C3'!AI21="W",'C3'!AI21="Z")),UPPER('C3'!AI21),"")))</f>
        <v/>
      </c>
      <c r="J439" s="170" t="s">
        <v>758</v>
      </c>
      <c r="K439" s="321" t="str">
        <f>IF(AND(ISBLANK('C3'!AH45),$L$439&lt;&gt;"Z"),"",'C3'!AH45)</f>
        <v/>
      </c>
      <c r="L439" s="321" t="str">
        <f>IF(ISBLANK('C3'!AI45),"",'C3'!AI45)</f>
        <v/>
      </c>
      <c r="M439" s="168" t="str">
        <f t="shared" si="8"/>
        <v>OK</v>
      </c>
      <c r="N439" s="169"/>
    </row>
    <row r="440" spans="1:14" hidden="1">
      <c r="A440" s="333" t="s">
        <v>760</v>
      </c>
      <c r="B440" s="319" t="s">
        <v>1780</v>
      </c>
      <c r="C440" s="320" t="s">
        <v>600</v>
      </c>
      <c r="D440" s="322" t="s">
        <v>1781</v>
      </c>
      <c r="E440" s="320" t="s">
        <v>758</v>
      </c>
      <c r="F440" s="320" t="s">
        <v>600</v>
      </c>
      <c r="G440" s="322" t="s">
        <v>1315</v>
      </c>
      <c r="H440" s="321" t="str">
        <f>IF(OR(AND('C3'!AH22="",'C3'!AI22=""),AND('C3'!AH34="",'C3'!AI34=""),AND('C3'!AI22="X",'C3'!AI34="X"),OR('C3'!AI22="M",'C3'!AI34="M")),"",SUM('C3'!AH22,'C3'!AH34))</f>
        <v/>
      </c>
      <c r="I440" s="321" t="str">
        <f>IF(AND(AND('C3'!AI22="X",'C3'!AI34="X"),SUM('C3'!AH22,'C3'!AH34)=0,ISNUMBER('C3'!AH46)),"",IF(OR('C3'!AI22="M",'C3'!AI34="M"),"M",IF(AND('C3'!AI22='C3'!AI34,OR('C3'!AI22="X",'C3'!AI22="W",'C3'!AI22="Z")),UPPER('C3'!AI22),"")))</f>
        <v/>
      </c>
      <c r="J440" s="170" t="s">
        <v>758</v>
      </c>
      <c r="K440" s="321" t="str">
        <f>IF(AND(ISBLANK('C3'!AH46),$L$440&lt;&gt;"Z"),"",'C3'!AH46)</f>
        <v/>
      </c>
      <c r="L440" s="321" t="str">
        <f>IF(ISBLANK('C3'!AI46),"",'C3'!AI46)</f>
        <v/>
      </c>
      <c r="M440" s="168" t="str">
        <f t="shared" si="8"/>
        <v>OK</v>
      </c>
      <c r="N440" s="169"/>
    </row>
    <row r="441" spans="1:14" hidden="1">
      <c r="A441" s="333" t="s">
        <v>760</v>
      </c>
      <c r="B441" s="319" t="s">
        <v>1782</v>
      </c>
      <c r="C441" s="320" t="s">
        <v>600</v>
      </c>
      <c r="D441" s="322" t="s">
        <v>1783</v>
      </c>
      <c r="E441" s="320" t="s">
        <v>758</v>
      </c>
      <c r="F441" s="320" t="s">
        <v>600</v>
      </c>
      <c r="G441" s="322" t="s">
        <v>1316</v>
      </c>
      <c r="H441" s="321" t="str">
        <f>IF(OR(AND('C3'!AH23="",'C3'!AI23=""),AND('C3'!AH35="",'C3'!AI35=""),AND('C3'!AI23="X",'C3'!AI35="X"),OR('C3'!AI23="M",'C3'!AI35="M")),"",SUM('C3'!AH23,'C3'!AH35))</f>
        <v/>
      </c>
      <c r="I441" s="321" t="str">
        <f>IF(AND(AND('C3'!AI23="X",'C3'!AI35="X"),SUM('C3'!AH23,'C3'!AH35)=0,ISNUMBER('C3'!AH47)),"",IF(OR('C3'!AI23="M",'C3'!AI35="M"),"M",IF(AND('C3'!AI23='C3'!AI35,OR('C3'!AI23="X",'C3'!AI23="W",'C3'!AI23="Z")),UPPER('C3'!AI23),"")))</f>
        <v/>
      </c>
      <c r="J441" s="170" t="s">
        <v>758</v>
      </c>
      <c r="K441" s="321" t="str">
        <f>IF(AND(ISBLANK('C3'!AH47),$L$441&lt;&gt;"Z"),"",'C3'!AH47)</f>
        <v/>
      </c>
      <c r="L441" s="321" t="str">
        <f>IF(ISBLANK('C3'!AI47),"",'C3'!AI47)</f>
        <v/>
      </c>
      <c r="M441" s="168" t="str">
        <f t="shared" si="8"/>
        <v>OK</v>
      </c>
      <c r="N441" s="169"/>
    </row>
    <row r="442" spans="1:14" hidden="1">
      <c r="A442" s="333" t="s">
        <v>760</v>
      </c>
      <c r="B442" s="319" t="s">
        <v>1784</v>
      </c>
      <c r="C442" s="320" t="s">
        <v>600</v>
      </c>
      <c r="D442" s="322" t="s">
        <v>1785</v>
      </c>
      <c r="E442" s="320" t="s">
        <v>758</v>
      </c>
      <c r="F442" s="320" t="s">
        <v>600</v>
      </c>
      <c r="G442" s="322" t="s">
        <v>1317</v>
      </c>
      <c r="H442" s="321" t="str">
        <f>IF(OR(AND('C3'!AH24="",'C3'!AI24=""),AND('C3'!AH36="",'C3'!AI36=""),AND('C3'!AI24="X",'C3'!AI36="X"),OR('C3'!AI24="M",'C3'!AI36="M")),"",SUM('C3'!AH24,'C3'!AH36))</f>
        <v/>
      </c>
      <c r="I442" s="321" t="str">
        <f>IF(AND(AND('C3'!AI24="X",'C3'!AI36="X"),SUM('C3'!AH24,'C3'!AH36)=0,ISNUMBER('C3'!AH48)),"",IF(OR('C3'!AI24="M",'C3'!AI36="M"),"M",IF(AND('C3'!AI24='C3'!AI36,OR('C3'!AI24="X",'C3'!AI24="W",'C3'!AI24="Z")),UPPER('C3'!AI24),"")))</f>
        <v/>
      </c>
      <c r="J442" s="170" t="s">
        <v>758</v>
      </c>
      <c r="K442" s="321" t="str">
        <f>IF(AND(ISBLANK('C3'!AH48),$L$442&lt;&gt;"Z"),"",'C3'!AH48)</f>
        <v/>
      </c>
      <c r="L442" s="321" t="str">
        <f>IF(ISBLANK('C3'!AI48),"",'C3'!AI48)</f>
        <v/>
      </c>
      <c r="M442" s="168" t="str">
        <f t="shared" si="8"/>
        <v>OK</v>
      </c>
      <c r="N442" s="169"/>
    </row>
    <row r="443" spans="1:14" hidden="1">
      <c r="A443" s="333" t="s">
        <v>760</v>
      </c>
      <c r="B443" s="319" t="s">
        <v>1786</v>
      </c>
      <c r="C443" s="320" t="s">
        <v>600</v>
      </c>
      <c r="D443" s="322" t="s">
        <v>1787</v>
      </c>
      <c r="E443" s="320" t="s">
        <v>758</v>
      </c>
      <c r="F443" s="320" t="s">
        <v>600</v>
      </c>
      <c r="G443" s="322" t="s">
        <v>771</v>
      </c>
      <c r="H443" s="321" t="str">
        <f>IF(OR(AND('C3'!AH25="",'C3'!AI25=""),AND('C3'!AH37="",'C3'!AI37=""),AND('C3'!AI25="X",'C3'!AI37="X"),OR('C3'!AI25="M",'C3'!AI37="M")),"",SUM('C3'!AH25,'C3'!AH37))</f>
        <v/>
      </c>
      <c r="I443" s="321" t="str">
        <f>IF(AND(AND('C3'!AI25="X",'C3'!AI37="X"),SUM('C3'!AH25,'C3'!AH37)=0,ISNUMBER('C3'!AH49)),"",IF(OR('C3'!AI25="M",'C3'!AI37="M"),"M",IF(AND('C3'!AI25='C3'!AI37,OR('C3'!AI25="X",'C3'!AI25="W",'C3'!AI25="Z")),UPPER('C3'!AI25),"")))</f>
        <v/>
      </c>
      <c r="J443" s="170" t="s">
        <v>758</v>
      </c>
      <c r="K443" s="321" t="str">
        <f>IF(AND(ISBLANK('C3'!AH49),$L$443&lt;&gt;"Z"),"",'C3'!AH49)</f>
        <v/>
      </c>
      <c r="L443" s="321" t="str">
        <f>IF(ISBLANK('C3'!AI49),"",'C3'!AI49)</f>
        <v/>
      </c>
      <c r="M443" s="168" t="str">
        <f t="shared" si="8"/>
        <v>OK</v>
      </c>
      <c r="N443" s="169"/>
    </row>
    <row r="444" spans="1:14" hidden="1">
      <c r="A444" s="333" t="s">
        <v>760</v>
      </c>
      <c r="B444" s="319" t="s">
        <v>1788</v>
      </c>
      <c r="C444" s="320" t="s">
        <v>346</v>
      </c>
      <c r="D444" s="322" t="s">
        <v>1579</v>
      </c>
      <c r="E444" s="320" t="s">
        <v>758</v>
      </c>
      <c r="F444" s="320" t="s">
        <v>346</v>
      </c>
      <c r="G444" s="322" t="s">
        <v>840</v>
      </c>
      <c r="H444" s="321" t="str">
        <f>IF(OR(AND('C4'!V14="",'C4'!W14=""),AND('C4'!V15="",'C4'!W15=""),AND('C4'!W14="X",'C4'!W15="X"),OR('C4'!W14="M",'C4'!W15="M")),"",SUM('C4'!V14,'C4'!V15))</f>
        <v/>
      </c>
      <c r="I444" s="321" t="str">
        <f>IF(AND(AND('C4'!W14="X",'C4'!W15="X"),SUM('C4'!V14,'C4'!V15)=0,ISNUMBER('C4'!V16)),"",IF(OR('C4'!W14="M",'C4'!W15="M"),"M",IF(AND('C4'!W14='C4'!W15,OR('C4'!W14="X",'C4'!W14="W",'C4'!W14="Z")),UPPER('C4'!W14),"")))</f>
        <v/>
      </c>
      <c r="J444" s="170" t="s">
        <v>758</v>
      </c>
      <c r="K444" s="321" t="str">
        <f>IF(AND(ISBLANK('C4'!V16),$L$444&lt;&gt;"Z"),"",'C4'!V16)</f>
        <v/>
      </c>
      <c r="L444" s="321" t="str">
        <f>IF(ISBLANK('C4'!W16),"",'C4'!W16)</f>
        <v/>
      </c>
      <c r="M444" s="168" t="str">
        <f t="shared" si="8"/>
        <v>OK</v>
      </c>
      <c r="N444" s="169"/>
    </row>
    <row r="445" spans="1:14" hidden="1">
      <c r="A445" s="333" t="s">
        <v>760</v>
      </c>
      <c r="B445" s="319" t="s">
        <v>1789</v>
      </c>
      <c r="C445" s="320" t="s">
        <v>346</v>
      </c>
      <c r="D445" s="322" t="s">
        <v>1588</v>
      </c>
      <c r="E445" s="320" t="s">
        <v>758</v>
      </c>
      <c r="F445" s="320" t="s">
        <v>346</v>
      </c>
      <c r="G445" s="322" t="s">
        <v>347</v>
      </c>
      <c r="H445" s="321" t="str">
        <f>IF(OR(AND('C4'!Y14="",'C4'!Z14=""),AND('C4'!Y15="",'C4'!Z15=""),AND('C4'!Z14="X",'C4'!Z15="X"),OR('C4'!Z14="M",'C4'!Z15="M")),"",SUM('C4'!Y14,'C4'!Y15))</f>
        <v/>
      </c>
      <c r="I445" s="321" t="str">
        <f>IF(AND(AND('C4'!Z14="X",'C4'!Z15="X"),SUM('C4'!Y14,'C4'!Y15)=0,ISNUMBER('C4'!Y16)),"",IF(OR('C4'!Z14="M",'C4'!Z15="M"),"M",IF(AND('C4'!Z14='C4'!Z15,OR('C4'!Z14="X",'C4'!Z14="W",'C4'!Z14="Z")),UPPER('C4'!Z14),"")))</f>
        <v/>
      </c>
      <c r="J445" s="170" t="s">
        <v>758</v>
      </c>
      <c r="K445" s="321" t="str">
        <f>IF(AND(ISBLANK('C4'!Y16),$L$445&lt;&gt;"Z"),"",'C4'!Y16)</f>
        <v/>
      </c>
      <c r="L445" s="321" t="str">
        <f>IF(ISBLANK('C4'!Z16),"",'C4'!Z16)</f>
        <v/>
      </c>
      <c r="M445" s="168" t="str">
        <f t="shared" si="8"/>
        <v>OK</v>
      </c>
      <c r="N445" s="169"/>
    </row>
    <row r="446" spans="1:14" hidden="1">
      <c r="A446" s="333" t="s">
        <v>760</v>
      </c>
      <c r="B446" s="319" t="s">
        <v>1790</v>
      </c>
      <c r="C446" s="320" t="s">
        <v>346</v>
      </c>
      <c r="D446" s="322" t="s">
        <v>1594</v>
      </c>
      <c r="E446" s="320" t="s">
        <v>758</v>
      </c>
      <c r="F446" s="320" t="s">
        <v>346</v>
      </c>
      <c r="G446" s="322" t="s">
        <v>802</v>
      </c>
      <c r="H446" s="321" t="str">
        <f>IF(OR(AND('C4'!AB14="",'C4'!AC14=""),AND('C4'!AB15="",'C4'!AC15=""),AND('C4'!AC14="X",'C4'!AC15="X"),OR('C4'!AC14="M",'C4'!AC15="M")),"",SUM('C4'!AB14,'C4'!AB15))</f>
        <v/>
      </c>
      <c r="I446" s="321" t="str">
        <f>IF(AND(AND('C4'!AC14="X",'C4'!AC15="X"),SUM('C4'!AB14,'C4'!AB15)=0,ISNUMBER('C4'!AB16)),"",IF(OR('C4'!AC14="M",'C4'!AC15="M"),"M",IF(AND('C4'!AC14='C4'!AC15,OR('C4'!AC14="X",'C4'!AC14="W",'C4'!AC14="Z")),UPPER('C4'!AC14),"")))</f>
        <v/>
      </c>
      <c r="J446" s="170" t="s">
        <v>758</v>
      </c>
      <c r="K446" s="321" t="str">
        <f>IF(AND(ISBLANK('C4'!AB16),$L$446&lt;&gt;"Z"),"",'C4'!AB16)</f>
        <v/>
      </c>
      <c r="L446" s="321" t="str">
        <f>IF(ISBLANK('C4'!AC16),"",'C4'!AC16)</f>
        <v/>
      </c>
      <c r="M446" s="168" t="str">
        <f t="shared" si="8"/>
        <v>OK</v>
      </c>
      <c r="N446" s="169"/>
    </row>
    <row r="447" spans="1:14" hidden="1">
      <c r="A447" s="333" t="s">
        <v>760</v>
      </c>
      <c r="B447" s="319" t="s">
        <v>1791</v>
      </c>
      <c r="C447" s="320" t="s">
        <v>346</v>
      </c>
      <c r="D447" s="322" t="s">
        <v>1604</v>
      </c>
      <c r="E447" s="320" t="s">
        <v>758</v>
      </c>
      <c r="F447" s="320" t="s">
        <v>346</v>
      </c>
      <c r="G447" s="322" t="s">
        <v>815</v>
      </c>
      <c r="H447" s="321" t="str">
        <f>IF(OR(AND('C4'!AE14="",'C4'!AF14=""),AND('C4'!AE15="",'C4'!AF15=""),AND('C4'!AF14="X",'C4'!AF15="X"),OR('C4'!AF14="M",'C4'!AF15="M")),"",SUM('C4'!AE14,'C4'!AE15))</f>
        <v/>
      </c>
      <c r="I447" s="321" t="str">
        <f>IF(AND(AND('C4'!AF14="X",'C4'!AF15="X"),SUM('C4'!AE14,'C4'!AE15)=0,ISNUMBER('C4'!AE16)),"",IF(OR('C4'!AF14="M",'C4'!AF15="M"),"M",IF(AND('C4'!AF14='C4'!AF15,OR('C4'!AF14="X",'C4'!AF14="W",'C4'!AF14="Z")),UPPER('C4'!AF14),"")))</f>
        <v/>
      </c>
      <c r="J447" s="170" t="s">
        <v>758</v>
      </c>
      <c r="K447" s="321" t="str">
        <f>IF(AND(ISBLANK('C4'!AE16),$L$447&lt;&gt;"Z"),"",'C4'!AE16)</f>
        <v/>
      </c>
      <c r="L447" s="321" t="str">
        <f>IF(ISBLANK('C4'!AF16),"",'C4'!AF16)</f>
        <v/>
      </c>
      <c r="M447" s="168" t="str">
        <f t="shared" si="8"/>
        <v>OK</v>
      </c>
      <c r="N447" s="169"/>
    </row>
    <row r="448" spans="1:14" hidden="1">
      <c r="A448" s="333" t="s">
        <v>760</v>
      </c>
      <c r="B448" s="319" t="s">
        <v>1792</v>
      </c>
      <c r="C448" s="320" t="s">
        <v>346</v>
      </c>
      <c r="D448" s="322" t="s">
        <v>1614</v>
      </c>
      <c r="E448" s="320" t="s">
        <v>758</v>
      </c>
      <c r="F448" s="320" t="s">
        <v>346</v>
      </c>
      <c r="G448" s="322" t="s">
        <v>814</v>
      </c>
      <c r="H448" s="321" t="str">
        <f>IF(OR(AND('C4'!AH14="",'C4'!AI14=""),AND('C4'!AH15="",'C4'!AI15=""),AND('C4'!AI14="X",'C4'!AI15="X"),OR('C4'!AI14="M",'C4'!AI15="M")),"",SUM('C4'!AH14,'C4'!AH15))</f>
        <v/>
      </c>
      <c r="I448" s="321" t="str">
        <f>IF(AND(AND('C4'!AI14="X",'C4'!AI15="X"),SUM('C4'!AH14,'C4'!AH15)=0,ISNUMBER('C4'!AH16)),"",IF(OR('C4'!AI14="M",'C4'!AI15="M"),"M",IF(AND('C4'!AI14='C4'!AI15,OR('C4'!AI14="X",'C4'!AI14="W",'C4'!AI14="Z")),UPPER('C4'!AI14),"")))</f>
        <v/>
      </c>
      <c r="J448" s="170" t="s">
        <v>758</v>
      </c>
      <c r="K448" s="321" t="str">
        <f>IF(AND(ISBLANK('C4'!AH16),$L$448&lt;&gt;"Z"),"",'C4'!AH16)</f>
        <v/>
      </c>
      <c r="L448" s="321" t="str">
        <f>IF(ISBLANK('C4'!AI16),"",'C4'!AI16)</f>
        <v/>
      </c>
      <c r="M448" s="168" t="str">
        <f t="shared" si="8"/>
        <v>OK</v>
      </c>
      <c r="N448" s="169"/>
    </row>
    <row r="449" spans="1:14" hidden="1">
      <c r="A449" s="333" t="s">
        <v>760</v>
      </c>
      <c r="B449" s="319" t="s">
        <v>1793</v>
      </c>
      <c r="C449" s="320" t="s">
        <v>346</v>
      </c>
      <c r="D449" s="322" t="s">
        <v>1624</v>
      </c>
      <c r="E449" s="320" t="s">
        <v>758</v>
      </c>
      <c r="F449" s="320" t="s">
        <v>346</v>
      </c>
      <c r="G449" s="322" t="s">
        <v>846</v>
      </c>
      <c r="H449" s="321" t="str">
        <f>IF(OR(AND('C4'!AK14="",'C4'!AL14=""),AND('C4'!AK15="",'C4'!AL15=""),AND('C4'!AL14="X",'C4'!AL15="X"),OR('C4'!AL14="M",'C4'!AL15="M")),"",SUM('C4'!AK14,'C4'!AK15))</f>
        <v/>
      </c>
      <c r="I449" s="321" t="str">
        <f>IF(AND(AND('C4'!AL14="X",'C4'!AL15="X"),SUM('C4'!AK14,'C4'!AK15)=0,ISNUMBER('C4'!AK16)),"",IF(OR('C4'!AL14="M",'C4'!AL15="M"),"M",IF(AND('C4'!AL14='C4'!AL15,OR('C4'!AL14="X",'C4'!AL14="W",'C4'!AL14="Z")),UPPER('C4'!AL14),"")))</f>
        <v/>
      </c>
      <c r="J449" s="170" t="s">
        <v>758</v>
      </c>
      <c r="K449" s="321" t="str">
        <f>IF(AND(ISBLANK('C4'!AK16),$L$449&lt;&gt;"Z"),"",'C4'!AK16)</f>
        <v/>
      </c>
      <c r="L449" s="321" t="str">
        <f>IF(ISBLANK('C4'!AL16),"",'C4'!AL16)</f>
        <v/>
      </c>
      <c r="M449" s="168" t="str">
        <f t="shared" si="8"/>
        <v>OK</v>
      </c>
      <c r="N449" s="169"/>
    </row>
    <row r="450" spans="1:14" hidden="1">
      <c r="A450" s="333" t="s">
        <v>760</v>
      </c>
      <c r="B450" s="319" t="s">
        <v>1794</v>
      </c>
      <c r="C450" s="320" t="s">
        <v>346</v>
      </c>
      <c r="D450" s="322" t="s">
        <v>1636</v>
      </c>
      <c r="E450" s="320" t="s">
        <v>758</v>
      </c>
      <c r="F450" s="320" t="s">
        <v>346</v>
      </c>
      <c r="G450" s="322" t="s">
        <v>852</v>
      </c>
      <c r="H450" s="321" t="str">
        <f>IF(OR(AND('C4'!AN14="",'C4'!AO14=""),AND('C4'!AN15="",'C4'!AO15=""),AND('C4'!AO14="X",'C4'!AO15="X"),OR('C4'!AO14="M",'C4'!AO15="M")),"",SUM('C4'!AN14,'C4'!AN15))</f>
        <v/>
      </c>
      <c r="I450" s="321" t="str">
        <f>IF(AND(AND('C4'!AO14="X",'C4'!AO15="X"),SUM('C4'!AN14,'C4'!AN15)=0,ISNUMBER('C4'!AN16)),"",IF(OR('C4'!AO14="M",'C4'!AO15="M"),"M",IF(AND('C4'!AO14='C4'!AO15,OR('C4'!AO14="X",'C4'!AO14="W",'C4'!AO14="Z")),UPPER('C4'!AO14),"")))</f>
        <v/>
      </c>
      <c r="J450" s="170" t="s">
        <v>758</v>
      </c>
      <c r="K450" s="321" t="str">
        <f>IF(AND(ISBLANK('C4'!AN16),$L$450&lt;&gt;"Z"),"",'C4'!AN16)</f>
        <v/>
      </c>
      <c r="L450" s="321" t="str">
        <f>IF(ISBLANK('C4'!AO16),"",'C4'!AO16)</f>
        <v/>
      </c>
      <c r="M450" s="168" t="str">
        <f t="shared" si="8"/>
        <v>OK</v>
      </c>
      <c r="N450" s="169"/>
    </row>
    <row r="451" spans="1:14" hidden="1">
      <c r="A451" s="333" t="s">
        <v>760</v>
      </c>
      <c r="B451" s="319" t="s">
        <v>1795</v>
      </c>
      <c r="C451" s="320" t="s">
        <v>376</v>
      </c>
      <c r="D451" s="322" t="s">
        <v>1796</v>
      </c>
      <c r="E451" s="320" t="s">
        <v>758</v>
      </c>
      <c r="F451" s="320" t="s">
        <v>376</v>
      </c>
      <c r="G451" s="322" t="s">
        <v>794</v>
      </c>
      <c r="H451" s="321" t="str">
        <f>IF(OR(SUMPRODUCT(--('C5'!V14:'C5'!V41=""),--('C5'!W14:'C5'!W41=""))&gt;0,COUNTIF('C5'!W14:'C5'!W41,"M")&gt;0,COUNTIF('C5'!W14:'C5'!W41,"X")=28),"",SUM('C5'!V14:'C5'!V41))</f>
        <v/>
      </c>
      <c r="I451" s="321" t="str">
        <f>IF(AND(COUNTIF('C5'!W14:'C5'!W41,"X")=28,SUM('C5'!V14:'C5'!V41)=0,ISNUMBER('C5'!V42)),"",IF(COUNTIF('C5'!W14:'C5'!W41,"M")&gt;0,"M",IF(AND(COUNTIF('C5'!W14:'C5'!W41,'C5'!W14)=28,OR('C5'!W14="X",'C5'!W14="W",'C5'!W14="Z")),UPPER('C5'!W14),"")))</f>
        <v/>
      </c>
      <c r="J451" s="170" t="s">
        <v>758</v>
      </c>
      <c r="K451" s="321" t="str">
        <f>IF(AND(ISBLANK('C5'!V42),$L$451&lt;&gt;"Z"),"",'C5'!V42)</f>
        <v/>
      </c>
      <c r="L451" s="321" t="str">
        <f>IF(ISBLANK('C5'!W42),"",'C5'!W42)</f>
        <v/>
      </c>
      <c r="M451" s="168" t="str">
        <f t="shared" si="8"/>
        <v>OK</v>
      </c>
      <c r="N451" s="169"/>
    </row>
    <row r="452" spans="1:14" hidden="1">
      <c r="A452" s="333" t="s">
        <v>760</v>
      </c>
      <c r="B452" s="319" t="s">
        <v>1797</v>
      </c>
      <c r="C452" s="320" t="s">
        <v>376</v>
      </c>
      <c r="D452" s="322" t="s">
        <v>1798</v>
      </c>
      <c r="E452" s="320" t="s">
        <v>758</v>
      </c>
      <c r="F452" s="320" t="s">
        <v>376</v>
      </c>
      <c r="G452" s="322" t="s">
        <v>783</v>
      </c>
      <c r="H452" s="321" t="str">
        <f>IF(OR(SUMPRODUCT(--('C5'!V44:'C5'!V71=""),--('C5'!W44:'C5'!W71=""))&gt;0,COUNTIF('C5'!W44:'C5'!W71,"M")&gt;0,COUNTIF('C5'!W44:'C5'!W71,"X")=28),"",SUM('C5'!V44:'C5'!V71))</f>
        <v/>
      </c>
      <c r="I452" s="321" t="str">
        <f>IF(AND(COUNTIF('C5'!W44:'C5'!W71,"X")=28,SUM('C5'!V44:'C5'!V71)=0,ISNUMBER('C5'!V72)),"",IF(COUNTIF('C5'!W44:'C5'!W71,"M")&gt;0,"M",IF(AND(COUNTIF('C5'!W44:'C5'!W71,'C5'!W44)=28,OR('C5'!W44="X",'C5'!W44="W",'C5'!W44="Z")),UPPER('C5'!W44),"")))</f>
        <v/>
      </c>
      <c r="J452" s="170" t="s">
        <v>758</v>
      </c>
      <c r="K452" s="321" t="str">
        <f>IF(AND(ISBLANK('C5'!V72),$L$452&lt;&gt;"Z"),"",'C5'!V72)</f>
        <v/>
      </c>
      <c r="L452" s="321" t="str">
        <f>IF(ISBLANK('C5'!W72),"",'C5'!W72)</f>
        <v/>
      </c>
      <c r="M452" s="168" t="str">
        <f t="shared" si="8"/>
        <v>OK</v>
      </c>
      <c r="N452" s="169"/>
    </row>
    <row r="453" spans="1:14" hidden="1">
      <c r="A453" s="333" t="s">
        <v>760</v>
      </c>
      <c r="B453" s="319" t="s">
        <v>1799</v>
      </c>
      <c r="C453" s="320" t="s">
        <v>376</v>
      </c>
      <c r="D453" s="322" t="s">
        <v>1800</v>
      </c>
      <c r="E453" s="320" t="s">
        <v>758</v>
      </c>
      <c r="F453" s="320" t="s">
        <v>376</v>
      </c>
      <c r="G453" s="322" t="s">
        <v>995</v>
      </c>
      <c r="H453" s="321" t="str">
        <f>IF(OR(AND('C5'!V14="",'C5'!W14=""),AND('C5'!V44="",'C5'!W44=""),AND('C5'!W14="X",'C5'!W44="X"),OR('C5'!W14="M",'C5'!W44="M")),"",SUM('C5'!V14,'C5'!V44))</f>
        <v/>
      </c>
      <c r="I453" s="321" t="str">
        <f>IF(AND(AND('C5'!W14="X",'C5'!W44="X"),SUM('C5'!V14,'C5'!V44)=0,ISNUMBER('C5'!V74)),"",IF(OR('C5'!W14="M",'C5'!W44="M"),"M",IF(AND('C5'!W14='C5'!W44,OR('C5'!W14="X",'C5'!W14="W",'C5'!W14="Z")),UPPER('C5'!W14),"")))</f>
        <v/>
      </c>
      <c r="J453" s="170" t="s">
        <v>758</v>
      </c>
      <c r="K453" s="321" t="str">
        <f>IF(AND(ISBLANK('C5'!V74),$L$453&lt;&gt;"Z"),"",'C5'!V74)</f>
        <v/>
      </c>
      <c r="L453" s="321" t="str">
        <f>IF(ISBLANK('C5'!W74),"",'C5'!W74)</f>
        <v/>
      </c>
      <c r="M453" s="168" t="str">
        <f t="shared" si="8"/>
        <v>OK</v>
      </c>
      <c r="N453" s="169"/>
    </row>
    <row r="454" spans="1:14" hidden="1">
      <c r="A454" s="333" t="s">
        <v>760</v>
      </c>
      <c r="B454" s="319" t="s">
        <v>1801</v>
      </c>
      <c r="C454" s="320" t="s">
        <v>376</v>
      </c>
      <c r="D454" s="322" t="s">
        <v>1802</v>
      </c>
      <c r="E454" s="320" t="s">
        <v>758</v>
      </c>
      <c r="F454" s="320" t="s">
        <v>376</v>
      </c>
      <c r="G454" s="322" t="s">
        <v>998</v>
      </c>
      <c r="H454" s="321" t="str">
        <f>IF(OR(AND('C5'!V15="",'C5'!W15=""),AND('C5'!V45="",'C5'!W45=""),AND('C5'!W15="X",'C5'!W45="X"),OR('C5'!W15="M",'C5'!W45="M")),"",SUM('C5'!V15,'C5'!V45))</f>
        <v/>
      </c>
      <c r="I454" s="321" t="str">
        <f>IF(AND(AND('C5'!W15="X",'C5'!W45="X"),SUM('C5'!V15,'C5'!V45)=0,ISNUMBER('C5'!V75)),"",IF(OR('C5'!W15="M",'C5'!W45="M"),"M",IF(AND('C5'!W15='C5'!W45,OR('C5'!W15="X",'C5'!W15="W",'C5'!W15="Z")),UPPER('C5'!W15),"")))</f>
        <v/>
      </c>
      <c r="J454" s="170" t="s">
        <v>758</v>
      </c>
      <c r="K454" s="321" t="str">
        <f>IF(AND(ISBLANK('C5'!V75),$L$454&lt;&gt;"Z"),"",'C5'!V75)</f>
        <v/>
      </c>
      <c r="L454" s="321" t="str">
        <f>IF(ISBLANK('C5'!W75),"",'C5'!W75)</f>
        <v/>
      </c>
      <c r="M454" s="168" t="str">
        <f t="shared" si="8"/>
        <v>OK</v>
      </c>
      <c r="N454" s="169"/>
    </row>
    <row r="455" spans="1:14" hidden="1">
      <c r="A455" s="333" t="s">
        <v>760</v>
      </c>
      <c r="B455" s="319" t="s">
        <v>1803</v>
      </c>
      <c r="C455" s="320" t="s">
        <v>376</v>
      </c>
      <c r="D455" s="322" t="s">
        <v>1804</v>
      </c>
      <c r="E455" s="320" t="s">
        <v>758</v>
      </c>
      <c r="F455" s="320" t="s">
        <v>376</v>
      </c>
      <c r="G455" s="322" t="s">
        <v>1001</v>
      </c>
      <c r="H455" s="321" t="str">
        <f>IF(OR(AND('C5'!V16="",'C5'!W16=""),AND('C5'!V46="",'C5'!W46=""),AND('C5'!W16="X",'C5'!W46="X"),OR('C5'!W16="M",'C5'!W46="M")),"",SUM('C5'!V16,'C5'!V46))</f>
        <v/>
      </c>
      <c r="I455" s="321" t="str">
        <f>IF(AND(AND('C5'!W16="X",'C5'!W46="X"),SUM('C5'!V16,'C5'!V46)=0,ISNUMBER('C5'!V76)),"",IF(OR('C5'!W16="M",'C5'!W46="M"),"M",IF(AND('C5'!W16='C5'!W46,OR('C5'!W16="X",'C5'!W16="W",'C5'!W16="Z")),UPPER('C5'!W16),"")))</f>
        <v/>
      </c>
      <c r="J455" s="170" t="s">
        <v>758</v>
      </c>
      <c r="K455" s="321" t="str">
        <f>IF(AND(ISBLANK('C5'!V76),$L$455&lt;&gt;"Z"),"",'C5'!V76)</f>
        <v/>
      </c>
      <c r="L455" s="321" t="str">
        <f>IF(ISBLANK('C5'!W76),"",'C5'!W76)</f>
        <v/>
      </c>
      <c r="M455" s="168" t="str">
        <f t="shared" si="8"/>
        <v>OK</v>
      </c>
      <c r="N455" s="169"/>
    </row>
    <row r="456" spans="1:14" hidden="1">
      <c r="A456" s="333" t="s">
        <v>760</v>
      </c>
      <c r="B456" s="319" t="s">
        <v>1805</v>
      </c>
      <c r="C456" s="320" t="s">
        <v>376</v>
      </c>
      <c r="D456" s="322" t="s">
        <v>1806</v>
      </c>
      <c r="E456" s="320" t="s">
        <v>758</v>
      </c>
      <c r="F456" s="320" t="s">
        <v>376</v>
      </c>
      <c r="G456" s="322" t="s">
        <v>1004</v>
      </c>
      <c r="H456" s="321" t="str">
        <f>IF(OR(AND('C5'!V17="",'C5'!W17=""),AND('C5'!V47="",'C5'!W47=""),AND('C5'!W17="X",'C5'!W47="X"),OR('C5'!W17="M",'C5'!W47="M")),"",SUM('C5'!V17,'C5'!V47))</f>
        <v/>
      </c>
      <c r="I456" s="321" t="str">
        <f>IF(AND(AND('C5'!W17="X",'C5'!W47="X"),SUM('C5'!V17,'C5'!V47)=0,ISNUMBER('C5'!V77)),"",IF(OR('C5'!W17="M",'C5'!W47="M"),"M",IF(AND('C5'!W17='C5'!W47,OR('C5'!W17="X",'C5'!W17="W",'C5'!W17="Z")),UPPER('C5'!W17),"")))</f>
        <v/>
      </c>
      <c r="J456" s="170" t="s">
        <v>758</v>
      </c>
      <c r="K456" s="321" t="str">
        <f>IF(AND(ISBLANK('C5'!V77),$L$456&lt;&gt;"Z"),"",'C5'!V77)</f>
        <v/>
      </c>
      <c r="L456" s="321" t="str">
        <f>IF(ISBLANK('C5'!W77),"",'C5'!W77)</f>
        <v/>
      </c>
      <c r="M456" s="168" t="str">
        <f t="shared" ref="M456:M560" si="9">IF(AND(ISNUMBER(H456),ISNUMBER(K456)),IF(OR(ROUND(H456,0)&lt;&gt;ROUND(K456,0),I456&lt;&gt;L456),"Check","OK"),IF(OR(AND(H456&lt;&gt;K456,I456&lt;&gt;"Z",L456&lt;&gt;"Z"),I456&lt;&gt;L456),"Check","OK"))</f>
        <v>OK</v>
      </c>
      <c r="N456" s="169"/>
    </row>
    <row r="457" spans="1:14" hidden="1">
      <c r="A457" s="333" t="s">
        <v>760</v>
      </c>
      <c r="B457" s="319" t="s">
        <v>1807</v>
      </c>
      <c r="C457" s="320" t="s">
        <v>376</v>
      </c>
      <c r="D457" s="322" t="s">
        <v>1808</v>
      </c>
      <c r="E457" s="320" t="s">
        <v>758</v>
      </c>
      <c r="F457" s="320" t="s">
        <v>376</v>
      </c>
      <c r="G457" s="322" t="s">
        <v>1007</v>
      </c>
      <c r="H457" s="321" t="str">
        <f>IF(OR(AND('C5'!V18="",'C5'!W18=""),AND('C5'!V48="",'C5'!W48=""),AND('C5'!W18="X",'C5'!W48="X"),OR('C5'!W18="M",'C5'!W48="M")),"",SUM('C5'!V18,'C5'!V48))</f>
        <v/>
      </c>
      <c r="I457" s="321" t="str">
        <f>IF(AND(AND('C5'!W18="X",'C5'!W48="X"),SUM('C5'!V18,'C5'!V48)=0,ISNUMBER('C5'!V78)),"",IF(OR('C5'!W18="M",'C5'!W48="M"),"M",IF(AND('C5'!W18='C5'!W48,OR('C5'!W18="X",'C5'!W18="W",'C5'!W18="Z")),UPPER('C5'!W18),"")))</f>
        <v/>
      </c>
      <c r="J457" s="170" t="s">
        <v>758</v>
      </c>
      <c r="K457" s="321" t="str">
        <f>IF(AND(ISBLANK('C5'!V78),$L$457&lt;&gt;"Z"),"",'C5'!V78)</f>
        <v/>
      </c>
      <c r="L457" s="321" t="str">
        <f>IF(ISBLANK('C5'!W78),"",'C5'!W78)</f>
        <v/>
      </c>
      <c r="M457" s="168" t="str">
        <f t="shared" si="9"/>
        <v>OK</v>
      </c>
      <c r="N457" s="169"/>
    </row>
    <row r="458" spans="1:14" hidden="1">
      <c r="A458" s="333" t="s">
        <v>760</v>
      </c>
      <c r="B458" s="319" t="s">
        <v>1809</v>
      </c>
      <c r="C458" s="320" t="s">
        <v>376</v>
      </c>
      <c r="D458" s="322" t="s">
        <v>1810</v>
      </c>
      <c r="E458" s="320" t="s">
        <v>758</v>
      </c>
      <c r="F458" s="320" t="s">
        <v>376</v>
      </c>
      <c r="G458" s="322" t="s">
        <v>1010</v>
      </c>
      <c r="H458" s="321" t="str">
        <f>IF(OR(AND('C5'!V19="",'C5'!W19=""),AND('C5'!V49="",'C5'!W49=""),AND('C5'!W19="X",'C5'!W49="X"),OR('C5'!W19="M",'C5'!W49="M")),"",SUM('C5'!V19,'C5'!V49))</f>
        <v/>
      </c>
      <c r="I458" s="321" t="str">
        <f>IF(AND(AND('C5'!W19="X",'C5'!W49="X"),SUM('C5'!V19,'C5'!V49)=0,ISNUMBER('C5'!V79)),"",IF(OR('C5'!W19="M",'C5'!W49="M"),"M",IF(AND('C5'!W19='C5'!W49,OR('C5'!W19="X",'C5'!W19="W",'C5'!W19="Z")),UPPER('C5'!W19),"")))</f>
        <v/>
      </c>
      <c r="J458" s="170" t="s">
        <v>758</v>
      </c>
      <c r="K458" s="321" t="str">
        <f>IF(AND(ISBLANK('C5'!V79),$L$458&lt;&gt;"Z"),"",'C5'!V79)</f>
        <v/>
      </c>
      <c r="L458" s="321" t="str">
        <f>IF(ISBLANK('C5'!W79),"",'C5'!W79)</f>
        <v/>
      </c>
      <c r="M458" s="168" t="str">
        <f t="shared" si="9"/>
        <v>OK</v>
      </c>
      <c r="N458" s="169"/>
    </row>
    <row r="459" spans="1:14" hidden="1">
      <c r="A459" s="333" t="s">
        <v>760</v>
      </c>
      <c r="B459" s="319" t="s">
        <v>1811</v>
      </c>
      <c r="C459" s="320" t="s">
        <v>376</v>
      </c>
      <c r="D459" s="322" t="s">
        <v>1812</v>
      </c>
      <c r="E459" s="320" t="s">
        <v>758</v>
      </c>
      <c r="F459" s="320" t="s">
        <v>376</v>
      </c>
      <c r="G459" s="322" t="s">
        <v>1013</v>
      </c>
      <c r="H459" s="321" t="str">
        <f>IF(OR(AND('C5'!V20="",'C5'!W20=""),AND('C5'!V50="",'C5'!W50=""),AND('C5'!W20="X",'C5'!W50="X"),OR('C5'!W20="M",'C5'!W50="M")),"",SUM('C5'!V20,'C5'!V50))</f>
        <v/>
      </c>
      <c r="I459" s="321" t="str">
        <f>IF(AND(AND('C5'!W20="X",'C5'!W50="X"),SUM('C5'!V20,'C5'!V50)=0,ISNUMBER('C5'!V80)),"",IF(OR('C5'!W20="M",'C5'!W50="M"),"M",IF(AND('C5'!W20='C5'!W50,OR('C5'!W20="X",'C5'!W20="W",'C5'!W20="Z")),UPPER('C5'!W20),"")))</f>
        <v/>
      </c>
      <c r="J459" s="170" t="s">
        <v>758</v>
      </c>
      <c r="K459" s="321" t="str">
        <f>IF(AND(ISBLANK('C5'!V80),$L$459&lt;&gt;"Z"),"",'C5'!V80)</f>
        <v/>
      </c>
      <c r="L459" s="321" t="str">
        <f>IF(ISBLANK('C5'!W80),"",'C5'!W80)</f>
        <v/>
      </c>
      <c r="M459" s="168" t="str">
        <f t="shared" si="9"/>
        <v>OK</v>
      </c>
      <c r="N459" s="169"/>
    </row>
    <row r="460" spans="1:14" hidden="1">
      <c r="A460" s="333" t="s">
        <v>760</v>
      </c>
      <c r="B460" s="319" t="s">
        <v>1813</v>
      </c>
      <c r="C460" s="320" t="s">
        <v>376</v>
      </c>
      <c r="D460" s="322" t="s">
        <v>1814</v>
      </c>
      <c r="E460" s="320" t="s">
        <v>758</v>
      </c>
      <c r="F460" s="320" t="s">
        <v>376</v>
      </c>
      <c r="G460" s="322" t="s">
        <v>1016</v>
      </c>
      <c r="H460" s="321" t="str">
        <f>IF(OR(AND('C5'!V21="",'C5'!W21=""),AND('C5'!V51="",'C5'!W51=""),AND('C5'!W21="X",'C5'!W51="X"),OR('C5'!W21="M",'C5'!W51="M")),"",SUM('C5'!V21,'C5'!V51))</f>
        <v/>
      </c>
      <c r="I460" s="321" t="str">
        <f>IF(AND(AND('C5'!W21="X",'C5'!W51="X"),SUM('C5'!V21,'C5'!V51)=0,ISNUMBER('C5'!V81)),"",IF(OR('C5'!W21="M",'C5'!W51="M"),"M",IF(AND('C5'!W21='C5'!W51,OR('C5'!W21="X",'C5'!W21="W",'C5'!W21="Z")),UPPER('C5'!W21),"")))</f>
        <v/>
      </c>
      <c r="J460" s="170" t="s">
        <v>758</v>
      </c>
      <c r="K460" s="321" t="str">
        <f>IF(AND(ISBLANK('C5'!V81),$L$460&lt;&gt;"Z"),"",'C5'!V81)</f>
        <v/>
      </c>
      <c r="L460" s="321" t="str">
        <f>IF(ISBLANK('C5'!W81),"",'C5'!W81)</f>
        <v/>
      </c>
      <c r="M460" s="168" t="str">
        <f t="shared" si="9"/>
        <v>OK</v>
      </c>
      <c r="N460" s="169"/>
    </row>
    <row r="461" spans="1:14" hidden="1">
      <c r="A461" s="333" t="s">
        <v>760</v>
      </c>
      <c r="B461" s="319" t="s">
        <v>1815</v>
      </c>
      <c r="C461" s="320" t="s">
        <v>376</v>
      </c>
      <c r="D461" s="322" t="s">
        <v>1816</v>
      </c>
      <c r="E461" s="320" t="s">
        <v>758</v>
      </c>
      <c r="F461" s="320" t="s">
        <v>376</v>
      </c>
      <c r="G461" s="322" t="s">
        <v>1019</v>
      </c>
      <c r="H461" s="321" t="str">
        <f>IF(OR(AND('C5'!V22="",'C5'!W22=""),AND('C5'!V52="",'C5'!W52=""),AND('C5'!W22="X",'C5'!W52="X"),OR('C5'!W22="M",'C5'!W52="M")),"",SUM('C5'!V22,'C5'!V52))</f>
        <v/>
      </c>
      <c r="I461" s="321" t="str">
        <f>IF(AND(AND('C5'!W22="X",'C5'!W52="X"),SUM('C5'!V22,'C5'!V52)=0,ISNUMBER('C5'!V82)),"",IF(OR('C5'!W22="M",'C5'!W52="M"),"M",IF(AND('C5'!W22='C5'!W52,OR('C5'!W22="X",'C5'!W22="W",'C5'!W22="Z")),UPPER('C5'!W22),"")))</f>
        <v/>
      </c>
      <c r="J461" s="170" t="s">
        <v>758</v>
      </c>
      <c r="K461" s="321" t="str">
        <f>IF(AND(ISBLANK('C5'!V82),$L$461&lt;&gt;"Z"),"",'C5'!V82)</f>
        <v/>
      </c>
      <c r="L461" s="321" t="str">
        <f>IF(ISBLANK('C5'!W82),"",'C5'!W82)</f>
        <v/>
      </c>
      <c r="M461" s="168" t="str">
        <f t="shared" si="9"/>
        <v>OK</v>
      </c>
      <c r="N461" s="169"/>
    </row>
    <row r="462" spans="1:14" hidden="1">
      <c r="A462" s="333" t="s">
        <v>760</v>
      </c>
      <c r="B462" s="319" t="s">
        <v>1817</v>
      </c>
      <c r="C462" s="320" t="s">
        <v>376</v>
      </c>
      <c r="D462" s="322" t="s">
        <v>1818</v>
      </c>
      <c r="E462" s="320" t="s">
        <v>758</v>
      </c>
      <c r="F462" s="320" t="s">
        <v>376</v>
      </c>
      <c r="G462" s="322" t="s">
        <v>1022</v>
      </c>
      <c r="H462" s="321" t="str">
        <f>IF(OR(AND('C5'!V23="",'C5'!W23=""),AND('C5'!V53="",'C5'!W53=""),AND('C5'!W23="X",'C5'!W53="X"),OR('C5'!W23="M",'C5'!W53="M")),"",SUM('C5'!V23,'C5'!V53))</f>
        <v/>
      </c>
      <c r="I462" s="321" t="str">
        <f>IF(AND(AND('C5'!W23="X",'C5'!W53="X"),SUM('C5'!V23,'C5'!V53)=0,ISNUMBER('C5'!V83)),"",IF(OR('C5'!W23="M",'C5'!W53="M"),"M",IF(AND('C5'!W23='C5'!W53,OR('C5'!W23="X",'C5'!W23="W",'C5'!W23="Z")),UPPER('C5'!W23),"")))</f>
        <v/>
      </c>
      <c r="J462" s="170" t="s">
        <v>758</v>
      </c>
      <c r="K462" s="321" t="str">
        <f>IF(AND(ISBLANK('C5'!V83),$L$462&lt;&gt;"Z"),"",'C5'!V83)</f>
        <v/>
      </c>
      <c r="L462" s="321" t="str">
        <f>IF(ISBLANK('C5'!W83),"",'C5'!W83)</f>
        <v/>
      </c>
      <c r="M462" s="168" t="str">
        <f t="shared" si="9"/>
        <v>OK</v>
      </c>
      <c r="N462" s="169"/>
    </row>
    <row r="463" spans="1:14" hidden="1">
      <c r="A463" s="333" t="s">
        <v>760</v>
      </c>
      <c r="B463" s="319" t="s">
        <v>1819</v>
      </c>
      <c r="C463" s="320" t="s">
        <v>376</v>
      </c>
      <c r="D463" s="322" t="s">
        <v>1820</v>
      </c>
      <c r="E463" s="320" t="s">
        <v>758</v>
      </c>
      <c r="F463" s="320" t="s">
        <v>376</v>
      </c>
      <c r="G463" s="322" t="s">
        <v>1025</v>
      </c>
      <c r="H463" s="321" t="str">
        <f>IF(OR(AND('C5'!V24="",'C5'!W24=""),AND('C5'!V54="",'C5'!W54=""),AND('C5'!W24="X",'C5'!W54="X"),OR('C5'!W24="M",'C5'!W54="M")),"",SUM('C5'!V24,'C5'!V54))</f>
        <v/>
      </c>
      <c r="I463" s="321" t="str">
        <f>IF(AND(AND('C5'!W24="X",'C5'!W54="X"),SUM('C5'!V24,'C5'!V54)=0,ISNUMBER('C5'!V84)),"",IF(OR('C5'!W24="M",'C5'!W54="M"),"M",IF(AND('C5'!W24='C5'!W54,OR('C5'!W24="X",'C5'!W24="W",'C5'!W24="Z")),UPPER('C5'!W24),"")))</f>
        <v/>
      </c>
      <c r="J463" s="170" t="s">
        <v>758</v>
      </c>
      <c r="K463" s="321" t="str">
        <f>IF(AND(ISBLANK('C5'!V84),$L$463&lt;&gt;"Z"),"",'C5'!V84)</f>
        <v/>
      </c>
      <c r="L463" s="321" t="str">
        <f>IF(ISBLANK('C5'!W84),"",'C5'!W84)</f>
        <v/>
      </c>
      <c r="M463" s="168" t="str">
        <f t="shared" si="9"/>
        <v>OK</v>
      </c>
      <c r="N463" s="169"/>
    </row>
    <row r="464" spans="1:14" hidden="1">
      <c r="A464" s="333" t="s">
        <v>760</v>
      </c>
      <c r="B464" s="319" t="s">
        <v>1821</v>
      </c>
      <c r="C464" s="320" t="s">
        <v>376</v>
      </c>
      <c r="D464" s="322" t="s">
        <v>1822</v>
      </c>
      <c r="E464" s="320" t="s">
        <v>758</v>
      </c>
      <c r="F464" s="320" t="s">
        <v>376</v>
      </c>
      <c r="G464" s="322" t="s">
        <v>1028</v>
      </c>
      <c r="H464" s="321" t="str">
        <f>IF(OR(AND('C5'!V25="",'C5'!W25=""),AND('C5'!V55="",'C5'!W55=""),AND('C5'!W25="X",'C5'!W55="X"),OR('C5'!W25="M",'C5'!W55="M")),"",SUM('C5'!V25,'C5'!V55))</f>
        <v/>
      </c>
      <c r="I464" s="321" t="str">
        <f>IF(AND(AND('C5'!W25="X",'C5'!W55="X"),SUM('C5'!V25,'C5'!V55)=0,ISNUMBER('C5'!V85)),"",IF(OR('C5'!W25="M",'C5'!W55="M"),"M",IF(AND('C5'!W25='C5'!W55,OR('C5'!W25="X",'C5'!W25="W",'C5'!W25="Z")),UPPER('C5'!W25),"")))</f>
        <v/>
      </c>
      <c r="J464" s="170" t="s">
        <v>758</v>
      </c>
      <c r="K464" s="321" t="str">
        <f>IF(AND(ISBLANK('C5'!V85),$L$464&lt;&gt;"Z"),"",'C5'!V85)</f>
        <v/>
      </c>
      <c r="L464" s="321" t="str">
        <f>IF(ISBLANK('C5'!W85),"",'C5'!W85)</f>
        <v/>
      </c>
      <c r="M464" s="168" t="str">
        <f t="shared" si="9"/>
        <v>OK</v>
      </c>
      <c r="N464" s="169"/>
    </row>
    <row r="465" spans="1:14" hidden="1">
      <c r="A465" s="333" t="s">
        <v>760</v>
      </c>
      <c r="B465" s="319" t="s">
        <v>1823</v>
      </c>
      <c r="C465" s="320" t="s">
        <v>376</v>
      </c>
      <c r="D465" s="322" t="s">
        <v>1824</v>
      </c>
      <c r="E465" s="320" t="s">
        <v>758</v>
      </c>
      <c r="F465" s="320" t="s">
        <v>376</v>
      </c>
      <c r="G465" s="322" t="s">
        <v>1031</v>
      </c>
      <c r="H465" s="321" t="str">
        <f>IF(OR(AND('C5'!V26="",'C5'!W26=""),AND('C5'!V56="",'C5'!W56=""),AND('C5'!W26="X",'C5'!W56="X"),OR('C5'!W26="M",'C5'!W56="M")),"",SUM('C5'!V26,'C5'!V56))</f>
        <v/>
      </c>
      <c r="I465" s="321" t="str">
        <f>IF(AND(AND('C5'!W26="X",'C5'!W56="X"),SUM('C5'!V26,'C5'!V56)=0,ISNUMBER('C5'!V86)),"",IF(OR('C5'!W26="M",'C5'!W56="M"),"M",IF(AND('C5'!W26='C5'!W56,OR('C5'!W26="X",'C5'!W26="W",'C5'!W26="Z")),UPPER('C5'!W26),"")))</f>
        <v/>
      </c>
      <c r="J465" s="170" t="s">
        <v>758</v>
      </c>
      <c r="K465" s="321" t="str">
        <f>IF(AND(ISBLANK('C5'!V86),$L$465&lt;&gt;"Z"),"",'C5'!V86)</f>
        <v/>
      </c>
      <c r="L465" s="321" t="str">
        <f>IF(ISBLANK('C5'!W86),"",'C5'!W86)</f>
        <v/>
      </c>
      <c r="M465" s="168" t="str">
        <f t="shared" si="9"/>
        <v>OK</v>
      </c>
      <c r="N465" s="169"/>
    </row>
    <row r="466" spans="1:14" hidden="1">
      <c r="A466" s="333" t="s">
        <v>760</v>
      </c>
      <c r="B466" s="319" t="s">
        <v>1825</v>
      </c>
      <c r="C466" s="320" t="s">
        <v>376</v>
      </c>
      <c r="D466" s="322" t="s">
        <v>1826</v>
      </c>
      <c r="E466" s="320" t="s">
        <v>758</v>
      </c>
      <c r="F466" s="320" t="s">
        <v>376</v>
      </c>
      <c r="G466" s="322" t="s">
        <v>1034</v>
      </c>
      <c r="H466" s="321" t="str">
        <f>IF(OR(AND('C5'!V27="",'C5'!W27=""),AND('C5'!V57="",'C5'!W57=""),AND('C5'!W27="X",'C5'!W57="X"),OR('C5'!W27="M",'C5'!W57="M")),"",SUM('C5'!V27,'C5'!V57))</f>
        <v/>
      </c>
      <c r="I466" s="321" t="str">
        <f>IF(AND(AND('C5'!W27="X",'C5'!W57="X"),SUM('C5'!V27,'C5'!V57)=0,ISNUMBER('C5'!V87)),"",IF(OR('C5'!W27="M",'C5'!W57="M"),"M",IF(AND('C5'!W27='C5'!W57,OR('C5'!W27="X",'C5'!W27="W",'C5'!W27="Z")),UPPER('C5'!W27),"")))</f>
        <v/>
      </c>
      <c r="J466" s="170" t="s">
        <v>758</v>
      </c>
      <c r="K466" s="321" t="str">
        <f>IF(AND(ISBLANK('C5'!V87),$L$466&lt;&gt;"Z"),"",'C5'!V87)</f>
        <v/>
      </c>
      <c r="L466" s="321" t="str">
        <f>IF(ISBLANK('C5'!W87),"",'C5'!W87)</f>
        <v/>
      </c>
      <c r="M466" s="168" t="str">
        <f t="shared" si="9"/>
        <v>OK</v>
      </c>
      <c r="N466" s="169"/>
    </row>
    <row r="467" spans="1:14" hidden="1">
      <c r="A467" s="333" t="s">
        <v>760</v>
      </c>
      <c r="B467" s="319" t="s">
        <v>1827</v>
      </c>
      <c r="C467" s="320" t="s">
        <v>376</v>
      </c>
      <c r="D467" s="322" t="s">
        <v>1828</v>
      </c>
      <c r="E467" s="320" t="s">
        <v>758</v>
      </c>
      <c r="F467" s="320" t="s">
        <v>376</v>
      </c>
      <c r="G467" s="322" t="s">
        <v>1037</v>
      </c>
      <c r="H467" s="321" t="str">
        <f>IF(OR(AND('C5'!V28="",'C5'!W28=""),AND('C5'!V58="",'C5'!W58=""),AND('C5'!W28="X",'C5'!W58="X"),OR('C5'!W28="M",'C5'!W58="M")),"",SUM('C5'!V28,'C5'!V58))</f>
        <v/>
      </c>
      <c r="I467" s="321" t="str">
        <f>IF(AND(AND('C5'!W28="X",'C5'!W58="X"),SUM('C5'!V28,'C5'!V58)=0,ISNUMBER('C5'!V88)),"",IF(OR('C5'!W28="M",'C5'!W58="M"),"M",IF(AND('C5'!W28='C5'!W58,OR('C5'!W28="X",'C5'!W28="W",'C5'!W28="Z")),UPPER('C5'!W28),"")))</f>
        <v/>
      </c>
      <c r="J467" s="170" t="s">
        <v>758</v>
      </c>
      <c r="K467" s="321" t="str">
        <f>IF(AND(ISBLANK('C5'!V88),$L$467&lt;&gt;"Z"),"",'C5'!V88)</f>
        <v/>
      </c>
      <c r="L467" s="321" t="str">
        <f>IF(ISBLANK('C5'!W88),"",'C5'!W88)</f>
        <v/>
      </c>
      <c r="M467" s="168" t="str">
        <f t="shared" si="9"/>
        <v>OK</v>
      </c>
      <c r="N467" s="169"/>
    </row>
    <row r="468" spans="1:14" hidden="1">
      <c r="A468" s="333" t="s">
        <v>760</v>
      </c>
      <c r="B468" s="319" t="s">
        <v>1829</v>
      </c>
      <c r="C468" s="320" t="s">
        <v>376</v>
      </c>
      <c r="D468" s="322" t="s">
        <v>1830</v>
      </c>
      <c r="E468" s="320" t="s">
        <v>758</v>
      </c>
      <c r="F468" s="320" t="s">
        <v>376</v>
      </c>
      <c r="G468" s="322" t="s">
        <v>1040</v>
      </c>
      <c r="H468" s="321" t="str">
        <f>IF(OR(AND('C5'!V29="",'C5'!W29=""),AND('C5'!V59="",'C5'!W59=""),AND('C5'!W29="X",'C5'!W59="X"),OR('C5'!W29="M",'C5'!W59="M")),"",SUM('C5'!V29,'C5'!V59))</f>
        <v/>
      </c>
      <c r="I468" s="321" t="str">
        <f>IF(AND(AND('C5'!W29="X",'C5'!W59="X"),SUM('C5'!V29,'C5'!V59)=0,ISNUMBER('C5'!V89)),"",IF(OR('C5'!W29="M",'C5'!W59="M"),"M",IF(AND('C5'!W29='C5'!W59,OR('C5'!W29="X",'C5'!W29="W",'C5'!W29="Z")),UPPER('C5'!W29),"")))</f>
        <v/>
      </c>
      <c r="J468" s="170" t="s">
        <v>758</v>
      </c>
      <c r="K468" s="321" t="str">
        <f>IF(AND(ISBLANK('C5'!V89),$L$468&lt;&gt;"Z"),"",'C5'!V89)</f>
        <v/>
      </c>
      <c r="L468" s="321" t="str">
        <f>IF(ISBLANK('C5'!W89),"",'C5'!W89)</f>
        <v/>
      </c>
      <c r="M468" s="168" t="str">
        <f t="shared" si="9"/>
        <v>OK</v>
      </c>
      <c r="N468" s="169"/>
    </row>
    <row r="469" spans="1:14" hidden="1">
      <c r="A469" s="333" t="s">
        <v>760</v>
      </c>
      <c r="B469" s="319" t="s">
        <v>1831</v>
      </c>
      <c r="C469" s="320" t="s">
        <v>376</v>
      </c>
      <c r="D469" s="322" t="s">
        <v>1832</v>
      </c>
      <c r="E469" s="320" t="s">
        <v>758</v>
      </c>
      <c r="F469" s="320" t="s">
        <v>376</v>
      </c>
      <c r="G469" s="322" t="s">
        <v>1043</v>
      </c>
      <c r="H469" s="321" t="str">
        <f>IF(OR(AND('C5'!V30="",'C5'!W30=""),AND('C5'!V60="",'C5'!W60=""),AND('C5'!W30="X",'C5'!W60="X"),OR('C5'!W30="M",'C5'!W60="M")),"",SUM('C5'!V30,'C5'!V60))</f>
        <v/>
      </c>
      <c r="I469" s="321" t="str">
        <f>IF(AND(AND('C5'!W30="X",'C5'!W60="X"),SUM('C5'!V30,'C5'!V60)=0,ISNUMBER('C5'!V90)),"",IF(OR('C5'!W30="M",'C5'!W60="M"),"M",IF(AND('C5'!W30='C5'!W60,OR('C5'!W30="X",'C5'!W30="W",'C5'!W30="Z")),UPPER('C5'!W30),"")))</f>
        <v/>
      </c>
      <c r="J469" s="170" t="s">
        <v>758</v>
      </c>
      <c r="K469" s="321" t="str">
        <f>IF(AND(ISBLANK('C5'!V90),$L$469&lt;&gt;"Z"),"",'C5'!V90)</f>
        <v/>
      </c>
      <c r="L469" s="321" t="str">
        <f>IF(ISBLANK('C5'!W90),"",'C5'!W90)</f>
        <v/>
      </c>
      <c r="M469" s="168" t="str">
        <f t="shared" si="9"/>
        <v>OK</v>
      </c>
      <c r="N469" s="169"/>
    </row>
    <row r="470" spans="1:14" hidden="1">
      <c r="A470" s="333" t="s">
        <v>760</v>
      </c>
      <c r="B470" s="319" t="s">
        <v>1833</v>
      </c>
      <c r="C470" s="320" t="s">
        <v>376</v>
      </c>
      <c r="D470" s="322" t="s">
        <v>1834</v>
      </c>
      <c r="E470" s="320" t="s">
        <v>758</v>
      </c>
      <c r="F470" s="320" t="s">
        <v>376</v>
      </c>
      <c r="G470" s="322" t="s">
        <v>1046</v>
      </c>
      <c r="H470" s="321" t="str">
        <f>IF(OR(AND('C5'!V31="",'C5'!W31=""),AND('C5'!V61="",'C5'!W61=""),AND('C5'!W31="X",'C5'!W61="X"),OR('C5'!W31="M",'C5'!W61="M")),"",SUM('C5'!V31,'C5'!V61))</f>
        <v/>
      </c>
      <c r="I470" s="321" t="str">
        <f>IF(AND(AND('C5'!W31="X",'C5'!W61="X"),SUM('C5'!V31,'C5'!V61)=0,ISNUMBER('C5'!V91)),"",IF(OR('C5'!W31="M",'C5'!W61="M"),"M",IF(AND('C5'!W31='C5'!W61,OR('C5'!W31="X",'C5'!W31="W",'C5'!W31="Z")),UPPER('C5'!W31),"")))</f>
        <v/>
      </c>
      <c r="J470" s="170" t="s">
        <v>758</v>
      </c>
      <c r="K470" s="321" t="str">
        <f>IF(AND(ISBLANK('C5'!V91),$L$470&lt;&gt;"Z"),"",'C5'!V91)</f>
        <v/>
      </c>
      <c r="L470" s="321" t="str">
        <f>IF(ISBLANK('C5'!W91),"",'C5'!W91)</f>
        <v/>
      </c>
      <c r="M470" s="168" t="str">
        <f t="shared" si="9"/>
        <v>OK</v>
      </c>
      <c r="N470" s="169"/>
    </row>
    <row r="471" spans="1:14" hidden="1">
      <c r="A471" s="333" t="s">
        <v>760</v>
      </c>
      <c r="B471" s="319" t="s">
        <v>1835</v>
      </c>
      <c r="C471" s="320" t="s">
        <v>376</v>
      </c>
      <c r="D471" s="322" t="s">
        <v>1836</v>
      </c>
      <c r="E471" s="320" t="s">
        <v>758</v>
      </c>
      <c r="F471" s="320" t="s">
        <v>376</v>
      </c>
      <c r="G471" s="322" t="s">
        <v>1049</v>
      </c>
      <c r="H471" s="321" t="str">
        <f>IF(OR(AND('C5'!V32="",'C5'!W32=""),AND('C5'!V62="",'C5'!W62=""),AND('C5'!W32="X",'C5'!W62="X"),OR('C5'!W32="M",'C5'!W62="M")),"",SUM('C5'!V32,'C5'!V62))</f>
        <v/>
      </c>
      <c r="I471" s="321" t="str">
        <f>IF(AND(AND('C5'!W32="X",'C5'!W62="X"),SUM('C5'!V32,'C5'!V62)=0,ISNUMBER('C5'!V92)),"",IF(OR('C5'!W32="M",'C5'!W62="M"),"M",IF(AND('C5'!W32='C5'!W62,OR('C5'!W32="X",'C5'!W32="W",'C5'!W32="Z")),UPPER('C5'!W32),"")))</f>
        <v/>
      </c>
      <c r="J471" s="170" t="s">
        <v>758</v>
      </c>
      <c r="K471" s="321" t="str">
        <f>IF(AND(ISBLANK('C5'!V92),$L$471&lt;&gt;"Z"),"",'C5'!V92)</f>
        <v/>
      </c>
      <c r="L471" s="321" t="str">
        <f>IF(ISBLANK('C5'!W92),"",'C5'!W92)</f>
        <v/>
      </c>
      <c r="M471" s="168" t="str">
        <f t="shared" si="9"/>
        <v>OK</v>
      </c>
      <c r="N471" s="169"/>
    </row>
    <row r="472" spans="1:14" hidden="1">
      <c r="A472" s="333" t="s">
        <v>760</v>
      </c>
      <c r="B472" s="319" t="s">
        <v>1837</v>
      </c>
      <c r="C472" s="320" t="s">
        <v>376</v>
      </c>
      <c r="D472" s="322" t="s">
        <v>1838</v>
      </c>
      <c r="E472" s="320" t="s">
        <v>758</v>
      </c>
      <c r="F472" s="320" t="s">
        <v>376</v>
      </c>
      <c r="G472" s="322" t="s">
        <v>1052</v>
      </c>
      <c r="H472" s="321" t="str">
        <f>IF(OR(AND('C5'!V33="",'C5'!W33=""),AND('C5'!V63="",'C5'!W63=""),AND('C5'!W33="X",'C5'!W63="X"),OR('C5'!W33="M",'C5'!W63="M")),"",SUM('C5'!V33,'C5'!V63))</f>
        <v/>
      </c>
      <c r="I472" s="321" t="str">
        <f>IF(AND(AND('C5'!W33="X",'C5'!W63="X"),SUM('C5'!V33,'C5'!V63)=0,ISNUMBER('C5'!V93)),"",IF(OR('C5'!W33="M",'C5'!W63="M"),"M",IF(AND('C5'!W33='C5'!W63,OR('C5'!W33="X",'C5'!W33="W",'C5'!W33="Z")),UPPER('C5'!W33),"")))</f>
        <v/>
      </c>
      <c r="J472" s="170" t="s">
        <v>758</v>
      </c>
      <c r="K472" s="321" t="str">
        <f>IF(AND(ISBLANK('C5'!V93),$L$472&lt;&gt;"Z"),"",'C5'!V93)</f>
        <v/>
      </c>
      <c r="L472" s="321" t="str">
        <f>IF(ISBLANK('C5'!W93),"",'C5'!W93)</f>
        <v/>
      </c>
      <c r="M472" s="168" t="str">
        <f t="shared" si="9"/>
        <v>OK</v>
      </c>
      <c r="N472" s="169"/>
    </row>
    <row r="473" spans="1:14" hidden="1">
      <c r="A473" s="333" t="s">
        <v>760</v>
      </c>
      <c r="B473" s="319" t="s">
        <v>1839</v>
      </c>
      <c r="C473" s="320" t="s">
        <v>376</v>
      </c>
      <c r="D473" s="322" t="s">
        <v>1840</v>
      </c>
      <c r="E473" s="320" t="s">
        <v>758</v>
      </c>
      <c r="F473" s="320" t="s">
        <v>376</v>
      </c>
      <c r="G473" s="322" t="s">
        <v>1055</v>
      </c>
      <c r="H473" s="321" t="str">
        <f>IF(OR(AND('C5'!V34="",'C5'!W34=""),AND('C5'!V64="",'C5'!W64=""),AND('C5'!W34="X",'C5'!W64="X"),OR('C5'!W34="M",'C5'!W64="M")),"",SUM('C5'!V34,'C5'!V64))</f>
        <v/>
      </c>
      <c r="I473" s="321" t="str">
        <f>IF(AND(AND('C5'!W34="X",'C5'!W64="X"),SUM('C5'!V34,'C5'!V64)=0,ISNUMBER('C5'!V94)),"",IF(OR('C5'!W34="M",'C5'!W64="M"),"M",IF(AND('C5'!W34='C5'!W64,OR('C5'!W34="X",'C5'!W34="W",'C5'!W34="Z")),UPPER('C5'!W34),"")))</f>
        <v/>
      </c>
      <c r="J473" s="170" t="s">
        <v>758</v>
      </c>
      <c r="K473" s="321" t="str">
        <f>IF(AND(ISBLANK('C5'!V94),$L$473&lt;&gt;"Z"),"",'C5'!V94)</f>
        <v/>
      </c>
      <c r="L473" s="321" t="str">
        <f>IF(ISBLANK('C5'!W94),"",'C5'!W94)</f>
        <v/>
      </c>
      <c r="M473" s="168" t="str">
        <f t="shared" si="9"/>
        <v>OK</v>
      </c>
      <c r="N473" s="169"/>
    </row>
    <row r="474" spans="1:14" hidden="1">
      <c r="A474" s="333" t="s">
        <v>760</v>
      </c>
      <c r="B474" s="319" t="s">
        <v>1841</v>
      </c>
      <c r="C474" s="320" t="s">
        <v>376</v>
      </c>
      <c r="D474" s="322" t="s">
        <v>1842</v>
      </c>
      <c r="E474" s="320" t="s">
        <v>758</v>
      </c>
      <c r="F474" s="320" t="s">
        <v>376</v>
      </c>
      <c r="G474" s="322" t="s">
        <v>1058</v>
      </c>
      <c r="H474" s="321" t="str">
        <f>IF(OR(AND('C5'!V35="",'C5'!W35=""),AND('C5'!V65="",'C5'!W65=""),AND('C5'!W35="X",'C5'!W65="X"),OR('C5'!W35="M",'C5'!W65="M")),"",SUM('C5'!V35,'C5'!V65))</f>
        <v/>
      </c>
      <c r="I474" s="321" t="str">
        <f>IF(AND(AND('C5'!W35="X",'C5'!W65="X"),SUM('C5'!V35,'C5'!V65)=0,ISNUMBER('C5'!V95)),"",IF(OR('C5'!W35="M",'C5'!W65="M"),"M",IF(AND('C5'!W35='C5'!W65,OR('C5'!W35="X",'C5'!W35="W",'C5'!W35="Z")),UPPER('C5'!W35),"")))</f>
        <v/>
      </c>
      <c r="J474" s="170" t="s">
        <v>758</v>
      </c>
      <c r="K474" s="321" t="str">
        <f>IF(AND(ISBLANK('C5'!V95),$L$474&lt;&gt;"Z"),"",'C5'!V95)</f>
        <v/>
      </c>
      <c r="L474" s="321" t="str">
        <f>IF(ISBLANK('C5'!W95),"",'C5'!W95)</f>
        <v/>
      </c>
      <c r="M474" s="168" t="str">
        <f t="shared" si="9"/>
        <v>OK</v>
      </c>
      <c r="N474" s="169"/>
    </row>
    <row r="475" spans="1:14" hidden="1">
      <c r="A475" s="333" t="s">
        <v>760</v>
      </c>
      <c r="B475" s="319" t="s">
        <v>1843</v>
      </c>
      <c r="C475" s="320" t="s">
        <v>376</v>
      </c>
      <c r="D475" s="322" t="s">
        <v>1844</v>
      </c>
      <c r="E475" s="320" t="s">
        <v>758</v>
      </c>
      <c r="F475" s="320" t="s">
        <v>376</v>
      </c>
      <c r="G475" s="322" t="s">
        <v>1061</v>
      </c>
      <c r="H475" s="321" t="str">
        <f>IF(OR(AND('C5'!V36="",'C5'!W36=""),AND('C5'!V66="",'C5'!W66=""),AND('C5'!W36="X",'C5'!W66="X"),OR('C5'!W36="M",'C5'!W66="M")),"",SUM('C5'!V36,'C5'!V66))</f>
        <v/>
      </c>
      <c r="I475" s="321" t="str">
        <f>IF(AND(AND('C5'!W36="X",'C5'!W66="X"),SUM('C5'!V36,'C5'!V66)=0,ISNUMBER('C5'!V96)),"",IF(OR('C5'!W36="M",'C5'!W66="M"),"M",IF(AND('C5'!W36='C5'!W66,OR('C5'!W36="X",'C5'!W36="W",'C5'!W36="Z")),UPPER('C5'!W36),"")))</f>
        <v/>
      </c>
      <c r="J475" s="170" t="s">
        <v>758</v>
      </c>
      <c r="K475" s="321" t="str">
        <f>IF(AND(ISBLANK('C5'!V96),$L$475&lt;&gt;"Z"),"",'C5'!V96)</f>
        <v/>
      </c>
      <c r="L475" s="321" t="str">
        <f>IF(ISBLANK('C5'!W96),"",'C5'!W96)</f>
        <v/>
      </c>
      <c r="M475" s="168" t="str">
        <f t="shared" si="9"/>
        <v>OK</v>
      </c>
      <c r="N475" s="169"/>
    </row>
    <row r="476" spans="1:14" hidden="1">
      <c r="A476" s="333" t="s">
        <v>760</v>
      </c>
      <c r="B476" s="319" t="s">
        <v>1845</v>
      </c>
      <c r="C476" s="320" t="s">
        <v>376</v>
      </c>
      <c r="D476" s="322" t="s">
        <v>1846</v>
      </c>
      <c r="E476" s="320" t="s">
        <v>758</v>
      </c>
      <c r="F476" s="320" t="s">
        <v>376</v>
      </c>
      <c r="G476" s="322" t="s">
        <v>1064</v>
      </c>
      <c r="H476" s="321" t="str">
        <f>IF(OR(AND('C5'!V37="",'C5'!W37=""),AND('C5'!V67="",'C5'!W67=""),AND('C5'!W37="X",'C5'!W67="X"),OR('C5'!W37="M",'C5'!W67="M")),"",SUM('C5'!V37,'C5'!V67))</f>
        <v/>
      </c>
      <c r="I476" s="321" t="str">
        <f>IF(AND(AND('C5'!W37="X",'C5'!W67="X"),SUM('C5'!V37,'C5'!V67)=0,ISNUMBER('C5'!V97)),"",IF(OR('C5'!W37="M",'C5'!W67="M"),"M",IF(AND('C5'!W37='C5'!W67,OR('C5'!W37="X",'C5'!W37="W",'C5'!W37="Z")),UPPER('C5'!W37),"")))</f>
        <v/>
      </c>
      <c r="J476" s="170" t="s">
        <v>758</v>
      </c>
      <c r="K476" s="321" t="str">
        <f>IF(AND(ISBLANK('C5'!V97),$L$476&lt;&gt;"Z"),"",'C5'!V97)</f>
        <v/>
      </c>
      <c r="L476" s="321" t="str">
        <f>IF(ISBLANK('C5'!W97),"",'C5'!W97)</f>
        <v/>
      </c>
      <c r="M476" s="168" t="str">
        <f t="shared" si="9"/>
        <v>OK</v>
      </c>
      <c r="N476" s="169"/>
    </row>
    <row r="477" spans="1:14" hidden="1">
      <c r="A477" s="333" t="s">
        <v>760</v>
      </c>
      <c r="B477" s="319" t="s">
        <v>1847</v>
      </c>
      <c r="C477" s="320" t="s">
        <v>376</v>
      </c>
      <c r="D477" s="322" t="s">
        <v>1848</v>
      </c>
      <c r="E477" s="320" t="s">
        <v>758</v>
      </c>
      <c r="F477" s="320" t="s">
        <v>376</v>
      </c>
      <c r="G477" s="322" t="s">
        <v>1067</v>
      </c>
      <c r="H477" s="321" t="str">
        <f>IF(OR(AND('C5'!V38="",'C5'!W38=""),AND('C5'!V68="",'C5'!W68=""),AND('C5'!W38="X",'C5'!W68="X"),OR('C5'!W38="M",'C5'!W68="M")),"",SUM('C5'!V38,'C5'!V68))</f>
        <v/>
      </c>
      <c r="I477" s="321" t="str">
        <f>IF(AND(AND('C5'!W38="X",'C5'!W68="X"),SUM('C5'!V38,'C5'!V68)=0,ISNUMBER('C5'!V98)),"",IF(OR('C5'!W38="M",'C5'!W68="M"),"M",IF(AND('C5'!W38='C5'!W68,OR('C5'!W38="X",'C5'!W38="W",'C5'!W38="Z")),UPPER('C5'!W38),"")))</f>
        <v/>
      </c>
      <c r="J477" s="170" t="s">
        <v>758</v>
      </c>
      <c r="K477" s="321" t="str">
        <f>IF(AND(ISBLANK('C5'!V98),$L$477&lt;&gt;"Z"),"",'C5'!V98)</f>
        <v/>
      </c>
      <c r="L477" s="321" t="str">
        <f>IF(ISBLANK('C5'!W98),"",'C5'!W98)</f>
        <v/>
      </c>
      <c r="M477" s="168" t="str">
        <f t="shared" si="9"/>
        <v>OK</v>
      </c>
      <c r="N477" s="169"/>
    </row>
    <row r="478" spans="1:14" hidden="1">
      <c r="A478" s="333" t="s">
        <v>760</v>
      </c>
      <c r="B478" s="319" t="s">
        <v>1849</v>
      </c>
      <c r="C478" s="320" t="s">
        <v>376</v>
      </c>
      <c r="D478" s="322" t="s">
        <v>1850</v>
      </c>
      <c r="E478" s="320" t="s">
        <v>758</v>
      </c>
      <c r="F478" s="320" t="s">
        <v>376</v>
      </c>
      <c r="G478" s="322" t="s">
        <v>1070</v>
      </c>
      <c r="H478" s="321" t="str">
        <f>IF(OR(AND('C5'!V39="",'C5'!W39=""),AND('C5'!V69="",'C5'!W69=""),AND('C5'!W39="X",'C5'!W69="X"),OR('C5'!W39="M",'C5'!W69="M")),"",SUM('C5'!V39,'C5'!V69))</f>
        <v/>
      </c>
      <c r="I478" s="321" t="str">
        <f>IF(AND(AND('C5'!W39="X",'C5'!W69="X"),SUM('C5'!V39,'C5'!V69)=0,ISNUMBER('C5'!V99)),"",IF(OR('C5'!W39="M",'C5'!W69="M"),"M",IF(AND('C5'!W39='C5'!W69,OR('C5'!W39="X",'C5'!W39="W",'C5'!W39="Z")),UPPER('C5'!W39),"")))</f>
        <v/>
      </c>
      <c r="J478" s="170" t="s">
        <v>758</v>
      </c>
      <c r="K478" s="321" t="str">
        <f>IF(AND(ISBLANK('C5'!V99),$L$478&lt;&gt;"Z"),"",'C5'!V99)</f>
        <v/>
      </c>
      <c r="L478" s="321" t="str">
        <f>IF(ISBLANK('C5'!W99),"",'C5'!W99)</f>
        <v/>
      </c>
      <c r="M478" s="168" t="str">
        <f t="shared" si="9"/>
        <v>OK</v>
      </c>
      <c r="N478" s="169"/>
    </row>
    <row r="479" spans="1:14" hidden="1">
      <c r="A479" s="333" t="s">
        <v>760</v>
      </c>
      <c r="B479" s="319" t="s">
        <v>1851</v>
      </c>
      <c r="C479" s="320" t="s">
        <v>376</v>
      </c>
      <c r="D479" s="322" t="s">
        <v>1852</v>
      </c>
      <c r="E479" s="320" t="s">
        <v>758</v>
      </c>
      <c r="F479" s="320" t="s">
        <v>376</v>
      </c>
      <c r="G479" s="322" t="s">
        <v>1073</v>
      </c>
      <c r="H479" s="321" t="str">
        <f>IF(OR(AND('C5'!V40="",'C5'!W40=""),AND('C5'!V70="",'C5'!W70=""),AND('C5'!W40="X",'C5'!W70="X"),OR('C5'!W40="M",'C5'!W70="M")),"",SUM('C5'!V40,'C5'!V70))</f>
        <v/>
      </c>
      <c r="I479" s="321" t="str">
        <f>IF(AND(AND('C5'!W40="X",'C5'!W70="X"),SUM('C5'!V40,'C5'!V70)=0,ISNUMBER('C5'!V100)),"",IF(OR('C5'!W40="M",'C5'!W70="M"),"M",IF(AND('C5'!W40='C5'!W70,OR('C5'!W40="X",'C5'!W40="W",'C5'!W40="Z")),UPPER('C5'!W40),"")))</f>
        <v/>
      </c>
      <c r="J479" s="170" t="s">
        <v>758</v>
      </c>
      <c r="K479" s="321" t="str">
        <f>IF(AND(ISBLANK('C5'!V100),$L$479&lt;&gt;"Z"),"",'C5'!V100)</f>
        <v/>
      </c>
      <c r="L479" s="321" t="str">
        <f>IF(ISBLANK('C5'!W100),"",'C5'!W100)</f>
        <v/>
      </c>
      <c r="M479" s="168" t="str">
        <f t="shared" si="9"/>
        <v>OK</v>
      </c>
      <c r="N479" s="169"/>
    </row>
    <row r="480" spans="1:14" hidden="1">
      <c r="A480" s="333" t="s">
        <v>760</v>
      </c>
      <c r="B480" s="319" t="s">
        <v>1853</v>
      </c>
      <c r="C480" s="320" t="s">
        <v>376</v>
      </c>
      <c r="D480" s="322" t="s">
        <v>1854</v>
      </c>
      <c r="E480" s="320" t="s">
        <v>758</v>
      </c>
      <c r="F480" s="320" t="s">
        <v>376</v>
      </c>
      <c r="G480" s="322" t="s">
        <v>1076</v>
      </c>
      <c r="H480" s="321" t="str">
        <f>IF(OR(AND('C5'!V41="",'C5'!W41=""),AND('C5'!V71="",'C5'!W71=""),AND('C5'!W41="X",'C5'!W71="X"),OR('C5'!W41="M",'C5'!W71="M")),"",SUM('C5'!V41,'C5'!V71))</f>
        <v/>
      </c>
      <c r="I480" s="321" t="str">
        <f>IF(AND(AND('C5'!W41="X",'C5'!W71="X"),SUM('C5'!V41,'C5'!V71)=0,ISNUMBER('C5'!V101)),"",IF(OR('C5'!W41="M",'C5'!W71="M"),"M",IF(AND('C5'!W41='C5'!W71,OR('C5'!W41="X",'C5'!W41="W",'C5'!W41="Z")),UPPER('C5'!W41),"")))</f>
        <v/>
      </c>
      <c r="J480" s="170" t="s">
        <v>758</v>
      </c>
      <c r="K480" s="321" t="str">
        <f>IF(AND(ISBLANK('C5'!V101),$L$480&lt;&gt;"Z"),"",'C5'!V101)</f>
        <v/>
      </c>
      <c r="L480" s="321" t="str">
        <f>IF(ISBLANK('C5'!W101),"",'C5'!W101)</f>
        <v/>
      </c>
      <c r="M480" s="168" t="str">
        <f t="shared" si="9"/>
        <v>OK</v>
      </c>
      <c r="N480" s="169"/>
    </row>
    <row r="481" spans="1:14" hidden="1">
      <c r="A481" s="333" t="s">
        <v>760</v>
      </c>
      <c r="B481" s="319" t="s">
        <v>1855</v>
      </c>
      <c r="C481" s="320" t="s">
        <v>376</v>
      </c>
      <c r="D481" s="322" t="s">
        <v>1856</v>
      </c>
      <c r="E481" s="320" t="s">
        <v>758</v>
      </c>
      <c r="F481" s="320" t="s">
        <v>376</v>
      </c>
      <c r="G481" s="322" t="s">
        <v>772</v>
      </c>
      <c r="H481" s="321" t="str">
        <f>IF(OR(AND('C5'!V42="",'C5'!W42=""),AND('C5'!V72="",'C5'!W72=""),AND('C5'!W42="X",'C5'!W72="X"),OR('C5'!W42="M",'C5'!W72="M")),"",SUM('C5'!V42,'C5'!V72))</f>
        <v/>
      </c>
      <c r="I481" s="321" t="str">
        <f>IF(AND(AND('C5'!W42="X",'C5'!W72="X"),SUM('C5'!V42,'C5'!V72)=0,ISNUMBER('C5'!V102)),"",IF(OR('C5'!W42="M",'C5'!W72="M"),"M",IF(AND('C5'!W42='C5'!W72,OR('C5'!W42="X",'C5'!W42="W",'C5'!W42="Z")),UPPER('C5'!W42),"")))</f>
        <v/>
      </c>
      <c r="J481" s="170" t="s">
        <v>758</v>
      </c>
      <c r="K481" s="321" t="str">
        <f>IF(AND(ISBLANK('C5'!V102),$L$481&lt;&gt;"Z"),"",'C5'!V102)</f>
        <v/>
      </c>
      <c r="L481" s="321" t="str">
        <f>IF(ISBLANK('C5'!W102),"",'C5'!W102)</f>
        <v/>
      </c>
      <c r="M481" s="168" t="str">
        <f t="shared" si="9"/>
        <v>OK</v>
      </c>
      <c r="N481" s="169"/>
    </row>
    <row r="482" spans="1:14" hidden="1">
      <c r="A482" s="333" t="s">
        <v>760</v>
      </c>
      <c r="B482" s="319" t="s">
        <v>1857</v>
      </c>
      <c r="C482" s="320" t="s">
        <v>376</v>
      </c>
      <c r="D482" s="322" t="s">
        <v>1858</v>
      </c>
      <c r="E482" s="320" t="s">
        <v>758</v>
      </c>
      <c r="F482" s="320" t="s">
        <v>376</v>
      </c>
      <c r="G482" s="322" t="s">
        <v>908</v>
      </c>
      <c r="H482" s="321" t="str">
        <f>IF(OR(SUMPRODUCT(--('C5'!Y14:'C5'!Y41=""),--('C5'!Z14:'C5'!Z41=""))&gt;0,COUNTIF('C5'!Z14:'C5'!Z41,"M")&gt;0,COUNTIF('C5'!Z14:'C5'!Z41,"X")=28),"",SUM('C5'!Y14:'C5'!Y41))</f>
        <v/>
      </c>
      <c r="I482" s="321" t="str">
        <f>IF(AND(COUNTIF('C5'!Z14:'C5'!Z41,"X")=28,SUM('C5'!Y14:'C5'!Y41)=0,ISNUMBER('C5'!Y42)),"",IF(COUNTIF('C5'!Z14:'C5'!Z41,"M")&gt;0,"M",IF(AND(COUNTIF('C5'!Z14:'C5'!Z41,'C5'!Z14)=28,OR('C5'!Z14="X",'C5'!Z14="W",'C5'!Z14="Z")),UPPER('C5'!Z14),"")))</f>
        <v/>
      </c>
      <c r="J482" s="170" t="s">
        <v>758</v>
      </c>
      <c r="K482" s="321" t="str">
        <f>IF(AND(ISBLANK('C5'!Y42),$L$482&lt;&gt;"Z"),"",'C5'!Y42)</f>
        <v/>
      </c>
      <c r="L482" s="321" t="str">
        <f>IF(ISBLANK('C5'!Z42),"",'C5'!Z42)</f>
        <v/>
      </c>
      <c r="M482" s="168" t="str">
        <f t="shared" si="9"/>
        <v>OK</v>
      </c>
      <c r="N482" s="169"/>
    </row>
    <row r="483" spans="1:14" hidden="1">
      <c r="A483" s="333" t="s">
        <v>760</v>
      </c>
      <c r="B483" s="319" t="s">
        <v>1859</v>
      </c>
      <c r="C483" s="320" t="s">
        <v>376</v>
      </c>
      <c r="D483" s="322" t="s">
        <v>1860</v>
      </c>
      <c r="E483" s="320" t="s">
        <v>758</v>
      </c>
      <c r="F483" s="320" t="s">
        <v>376</v>
      </c>
      <c r="G483" s="322" t="s">
        <v>992</v>
      </c>
      <c r="H483" s="321" t="str">
        <f>IF(OR(SUMPRODUCT(--('C5'!Y44:'C5'!Y71=""),--('C5'!Z44:'C5'!Z71=""))&gt;0,COUNTIF('C5'!Z44:'C5'!Z71,"M")&gt;0,COUNTIF('C5'!Z44:'C5'!Z71,"X")=28),"",SUM('C5'!Y44:'C5'!Y71))</f>
        <v/>
      </c>
      <c r="I483" s="321" t="str">
        <f>IF(AND(COUNTIF('C5'!Z44:'C5'!Z71,"X")=28,SUM('C5'!Y44:'C5'!Y71)=0,ISNUMBER('C5'!Y72)),"",IF(COUNTIF('C5'!Z44:'C5'!Z71,"M")&gt;0,"M",IF(AND(COUNTIF('C5'!Z44:'C5'!Z71,'C5'!Z44)=28,OR('C5'!Z44="X",'C5'!Z44="W",'C5'!Z44="Z")),UPPER('C5'!Z44),"")))</f>
        <v/>
      </c>
      <c r="J483" s="170" t="s">
        <v>758</v>
      </c>
      <c r="K483" s="321" t="str">
        <f>IF(AND(ISBLANK('C5'!Y72),$L$483&lt;&gt;"Z"),"",'C5'!Y72)</f>
        <v/>
      </c>
      <c r="L483" s="321" t="str">
        <f>IF(ISBLANK('C5'!Z72),"",'C5'!Z72)</f>
        <v/>
      </c>
      <c r="M483" s="168" t="str">
        <f t="shared" si="9"/>
        <v>OK</v>
      </c>
      <c r="N483" s="169"/>
    </row>
    <row r="484" spans="1:14" hidden="1">
      <c r="A484" s="333" t="s">
        <v>760</v>
      </c>
      <c r="B484" s="319" t="s">
        <v>1861</v>
      </c>
      <c r="C484" s="320" t="s">
        <v>376</v>
      </c>
      <c r="D484" s="322" t="s">
        <v>1862</v>
      </c>
      <c r="E484" s="320" t="s">
        <v>758</v>
      </c>
      <c r="F484" s="320" t="s">
        <v>376</v>
      </c>
      <c r="G484" s="322" t="s">
        <v>994</v>
      </c>
      <c r="H484" s="321" t="str">
        <f>IF(OR(AND('C5'!Y14="",'C5'!Z14=""),AND('C5'!Y44="",'C5'!Z44=""),AND('C5'!Z14="X",'C5'!Z44="X"),OR('C5'!Z14="M",'C5'!Z44="M")),"",SUM('C5'!Y14,'C5'!Y44))</f>
        <v/>
      </c>
      <c r="I484" s="321" t="str">
        <f>IF(AND(AND('C5'!Z14="X",'C5'!Z44="X"),SUM('C5'!Y14,'C5'!Y44)=0,ISNUMBER('C5'!Y74)),"",IF(OR('C5'!Z14="M",'C5'!Z44="M"),"M",IF(AND('C5'!Z14='C5'!Z44,OR('C5'!Z14="X",'C5'!Z14="W",'C5'!Z14="Z")),UPPER('C5'!Z14),"")))</f>
        <v/>
      </c>
      <c r="J484" s="170" t="s">
        <v>758</v>
      </c>
      <c r="K484" s="321" t="str">
        <f>IF(AND(ISBLANK('C5'!Y74),$L$484&lt;&gt;"Z"),"",'C5'!Y74)</f>
        <v/>
      </c>
      <c r="L484" s="321" t="str">
        <f>IF(ISBLANK('C5'!Z74),"",'C5'!Z74)</f>
        <v/>
      </c>
      <c r="M484" s="168" t="str">
        <f t="shared" si="9"/>
        <v>OK</v>
      </c>
      <c r="N484" s="169"/>
    </row>
    <row r="485" spans="1:14" hidden="1">
      <c r="A485" s="333" t="s">
        <v>760</v>
      </c>
      <c r="B485" s="319" t="s">
        <v>1863</v>
      </c>
      <c r="C485" s="320" t="s">
        <v>376</v>
      </c>
      <c r="D485" s="322" t="s">
        <v>1864</v>
      </c>
      <c r="E485" s="320" t="s">
        <v>758</v>
      </c>
      <c r="F485" s="320" t="s">
        <v>376</v>
      </c>
      <c r="G485" s="322" t="s">
        <v>997</v>
      </c>
      <c r="H485" s="321" t="str">
        <f>IF(OR(AND('C5'!Y15="",'C5'!Z15=""),AND('C5'!Y45="",'C5'!Z45=""),AND('C5'!Z15="X",'C5'!Z45="X"),OR('C5'!Z15="M",'C5'!Z45="M")),"",SUM('C5'!Y15,'C5'!Y45))</f>
        <v/>
      </c>
      <c r="I485" s="321" t="str">
        <f>IF(AND(AND('C5'!Z15="X",'C5'!Z45="X"),SUM('C5'!Y15,'C5'!Y45)=0,ISNUMBER('C5'!Y75)),"",IF(OR('C5'!Z15="M",'C5'!Z45="M"),"M",IF(AND('C5'!Z15='C5'!Z45,OR('C5'!Z15="X",'C5'!Z15="W",'C5'!Z15="Z")),UPPER('C5'!Z15),"")))</f>
        <v/>
      </c>
      <c r="J485" s="170" t="s">
        <v>758</v>
      </c>
      <c r="K485" s="321" t="str">
        <f>IF(AND(ISBLANK('C5'!Y75),$L$485&lt;&gt;"Z"),"",'C5'!Y75)</f>
        <v/>
      </c>
      <c r="L485" s="321" t="str">
        <f>IF(ISBLANK('C5'!Z75),"",'C5'!Z75)</f>
        <v/>
      </c>
      <c r="M485" s="168" t="str">
        <f t="shared" si="9"/>
        <v>OK</v>
      </c>
      <c r="N485" s="169"/>
    </row>
    <row r="486" spans="1:14" hidden="1">
      <c r="A486" s="333" t="s">
        <v>760</v>
      </c>
      <c r="B486" s="319" t="s">
        <v>1865</v>
      </c>
      <c r="C486" s="320" t="s">
        <v>376</v>
      </c>
      <c r="D486" s="322" t="s">
        <v>1866</v>
      </c>
      <c r="E486" s="320" t="s">
        <v>758</v>
      </c>
      <c r="F486" s="320" t="s">
        <v>376</v>
      </c>
      <c r="G486" s="322" t="s">
        <v>1000</v>
      </c>
      <c r="H486" s="321" t="str">
        <f>IF(OR(AND('C5'!Y16="",'C5'!Z16=""),AND('C5'!Y46="",'C5'!Z46=""),AND('C5'!Z16="X",'C5'!Z46="X"),OR('C5'!Z16="M",'C5'!Z46="M")),"",SUM('C5'!Y16,'C5'!Y46))</f>
        <v/>
      </c>
      <c r="I486" s="321" t="str">
        <f>IF(AND(AND('C5'!Z16="X",'C5'!Z46="X"),SUM('C5'!Y16,'C5'!Y46)=0,ISNUMBER('C5'!Y76)),"",IF(OR('C5'!Z16="M",'C5'!Z46="M"),"M",IF(AND('C5'!Z16='C5'!Z46,OR('C5'!Z16="X",'C5'!Z16="W",'C5'!Z16="Z")),UPPER('C5'!Z16),"")))</f>
        <v/>
      </c>
      <c r="J486" s="170" t="s">
        <v>758</v>
      </c>
      <c r="K486" s="321" t="str">
        <f>IF(AND(ISBLANK('C5'!Y76),$L$486&lt;&gt;"Z"),"",'C5'!Y76)</f>
        <v/>
      </c>
      <c r="L486" s="321" t="str">
        <f>IF(ISBLANK('C5'!Z76),"",'C5'!Z76)</f>
        <v/>
      </c>
      <c r="M486" s="168" t="str">
        <f t="shared" si="9"/>
        <v>OK</v>
      </c>
      <c r="N486" s="169"/>
    </row>
    <row r="487" spans="1:14" hidden="1">
      <c r="A487" s="333" t="s">
        <v>760</v>
      </c>
      <c r="B487" s="319" t="s">
        <v>1867</v>
      </c>
      <c r="C487" s="320" t="s">
        <v>376</v>
      </c>
      <c r="D487" s="322" t="s">
        <v>1868</v>
      </c>
      <c r="E487" s="320" t="s">
        <v>758</v>
      </c>
      <c r="F487" s="320" t="s">
        <v>376</v>
      </c>
      <c r="G487" s="322" t="s">
        <v>1003</v>
      </c>
      <c r="H487" s="321" t="str">
        <f>IF(OR(AND('C5'!Y17="",'C5'!Z17=""),AND('C5'!Y47="",'C5'!Z47=""),AND('C5'!Z17="X",'C5'!Z47="X"),OR('C5'!Z17="M",'C5'!Z47="M")),"",SUM('C5'!Y17,'C5'!Y47))</f>
        <v/>
      </c>
      <c r="I487" s="321" t="str">
        <f>IF(AND(AND('C5'!Z17="X",'C5'!Z47="X"),SUM('C5'!Y17,'C5'!Y47)=0,ISNUMBER('C5'!Y77)),"",IF(OR('C5'!Z17="M",'C5'!Z47="M"),"M",IF(AND('C5'!Z17='C5'!Z47,OR('C5'!Z17="X",'C5'!Z17="W",'C5'!Z17="Z")),UPPER('C5'!Z17),"")))</f>
        <v/>
      </c>
      <c r="J487" s="170" t="s">
        <v>758</v>
      </c>
      <c r="K487" s="321" t="str">
        <f>IF(AND(ISBLANK('C5'!Y77),$L$487&lt;&gt;"Z"),"",'C5'!Y77)</f>
        <v/>
      </c>
      <c r="L487" s="321" t="str">
        <f>IF(ISBLANK('C5'!Z77),"",'C5'!Z77)</f>
        <v/>
      </c>
      <c r="M487" s="168" t="str">
        <f t="shared" si="9"/>
        <v>OK</v>
      </c>
      <c r="N487" s="169"/>
    </row>
    <row r="488" spans="1:14" hidden="1">
      <c r="A488" s="333" t="s">
        <v>760</v>
      </c>
      <c r="B488" s="319" t="s">
        <v>1869</v>
      </c>
      <c r="C488" s="320" t="s">
        <v>376</v>
      </c>
      <c r="D488" s="322" t="s">
        <v>1870</v>
      </c>
      <c r="E488" s="320" t="s">
        <v>758</v>
      </c>
      <c r="F488" s="320" t="s">
        <v>376</v>
      </c>
      <c r="G488" s="322" t="s">
        <v>1006</v>
      </c>
      <c r="H488" s="321" t="str">
        <f>IF(OR(AND('C5'!Y18="",'C5'!Z18=""),AND('C5'!Y48="",'C5'!Z48=""),AND('C5'!Z18="X",'C5'!Z48="X"),OR('C5'!Z18="M",'C5'!Z48="M")),"",SUM('C5'!Y18,'C5'!Y48))</f>
        <v/>
      </c>
      <c r="I488" s="321" t="str">
        <f>IF(AND(AND('C5'!Z18="X",'C5'!Z48="X"),SUM('C5'!Y18,'C5'!Y48)=0,ISNUMBER('C5'!Y78)),"",IF(OR('C5'!Z18="M",'C5'!Z48="M"),"M",IF(AND('C5'!Z18='C5'!Z48,OR('C5'!Z18="X",'C5'!Z18="W",'C5'!Z18="Z")),UPPER('C5'!Z18),"")))</f>
        <v/>
      </c>
      <c r="J488" s="170" t="s">
        <v>758</v>
      </c>
      <c r="K488" s="321" t="str">
        <f>IF(AND(ISBLANK('C5'!Y78),$L$488&lt;&gt;"Z"),"",'C5'!Y78)</f>
        <v/>
      </c>
      <c r="L488" s="321" t="str">
        <f>IF(ISBLANK('C5'!Z78),"",'C5'!Z78)</f>
        <v/>
      </c>
      <c r="M488" s="168" t="str">
        <f t="shared" si="9"/>
        <v>OK</v>
      </c>
      <c r="N488" s="169"/>
    </row>
    <row r="489" spans="1:14" hidden="1">
      <c r="A489" s="333" t="s">
        <v>760</v>
      </c>
      <c r="B489" s="319" t="s">
        <v>1871</v>
      </c>
      <c r="C489" s="320" t="s">
        <v>376</v>
      </c>
      <c r="D489" s="322" t="s">
        <v>1872</v>
      </c>
      <c r="E489" s="320" t="s">
        <v>758</v>
      </c>
      <c r="F489" s="320" t="s">
        <v>376</v>
      </c>
      <c r="G489" s="322" t="s">
        <v>1009</v>
      </c>
      <c r="H489" s="321" t="str">
        <f>IF(OR(AND('C5'!Y19="",'C5'!Z19=""),AND('C5'!Y49="",'C5'!Z49=""),AND('C5'!Z19="X",'C5'!Z49="X"),OR('C5'!Z19="M",'C5'!Z49="M")),"",SUM('C5'!Y19,'C5'!Y49))</f>
        <v/>
      </c>
      <c r="I489" s="321" t="str">
        <f>IF(AND(AND('C5'!Z19="X",'C5'!Z49="X"),SUM('C5'!Y19,'C5'!Y49)=0,ISNUMBER('C5'!Y79)),"",IF(OR('C5'!Z19="M",'C5'!Z49="M"),"M",IF(AND('C5'!Z19='C5'!Z49,OR('C5'!Z19="X",'C5'!Z19="W",'C5'!Z19="Z")),UPPER('C5'!Z19),"")))</f>
        <v/>
      </c>
      <c r="J489" s="170" t="s">
        <v>758</v>
      </c>
      <c r="K489" s="321" t="str">
        <f>IF(AND(ISBLANK('C5'!Y79),$L$489&lt;&gt;"Z"),"",'C5'!Y79)</f>
        <v/>
      </c>
      <c r="L489" s="321" t="str">
        <f>IF(ISBLANK('C5'!Z79),"",'C5'!Z79)</f>
        <v/>
      </c>
      <c r="M489" s="168" t="str">
        <f t="shared" si="9"/>
        <v>OK</v>
      </c>
      <c r="N489" s="169"/>
    </row>
    <row r="490" spans="1:14" hidden="1">
      <c r="A490" s="333" t="s">
        <v>760</v>
      </c>
      <c r="B490" s="319" t="s">
        <v>1873</v>
      </c>
      <c r="C490" s="320" t="s">
        <v>376</v>
      </c>
      <c r="D490" s="322" t="s">
        <v>1874</v>
      </c>
      <c r="E490" s="320" t="s">
        <v>758</v>
      </c>
      <c r="F490" s="320" t="s">
        <v>376</v>
      </c>
      <c r="G490" s="322" t="s">
        <v>1012</v>
      </c>
      <c r="H490" s="321" t="str">
        <f>IF(OR(AND('C5'!Y20="",'C5'!Z20=""),AND('C5'!Y50="",'C5'!Z50=""),AND('C5'!Z20="X",'C5'!Z50="X"),OR('C5'!Z20="M",'C5'!Z50="M")),"",SUM('C5'!Y20,'C5'!Y50))</f>
        <v/>
      </c>
      <c r="I490" s="321" t="str">
        <f>IF(AND(AND('C5'!Z20="X",'C5'!Z50="X"),SUM('C5'!Y20,'C5'!Y50)=0,ISNUMBER('C5'!Y80)),"",IF(OR('C5'!Z20="M",'C5'!Z50="M"),"M",IF(AND('C5'!Z20='C5'!Z50,OR('C5'!Z20="X",'C5'!Z20="W",'C5'!Z20="Z")),UPPER('C5'!Z20),"")))</f>
        <v/>
      </c>
      <c r="J490" s="170" t="s">
        <v>758</v>
      </c>
      <c r="K490" s="321" t="str">
        <f>IF(AND(ISBLANK('C5'!Y80),$L$490&lt;&gt;"Z"),"",'C5'!Y80)</f>
        <v/>
      </c>
      <c r="L490" s="321" t="str">
        <f>IF(ISBLANK('C5'!Z80),"",'C5'!Z80)</f>
        <v/>
      </c>
      <c r="M490" s="168" t="str">
        <f t="shared" si="9"/>
        <v>OK</v>
      </c>
      <c r="N490" s="169"/>
    </row>
    <row r="491" spans="1:14" hidden="1">
      <c r="A491" s="333" t="s">
        <v>760</v>
      </c>
      <c r="B491" s="319" t="s">
        <v>1875</v>
      </c>
      <c r="C491" s="320" t="s">
        <v>376</v>
      </c>
      <c r="D491" s="322" t="s">
        <v>1876</v>
      </c>
      <c r="E491" s="320" t="s">
        <v>758</v>
      </c>
      <c r="F491" s="320" t="s">
        <v>376</v>
      </c>
      <c r="G491" s="322" t="s">
        <v>1015</v>
      </c>
      <c r="H491" s="321" t="str">
        <f>IF(OR(AND('C5'!Y21="",'C5'!Z21=""),AND('C5'!Y51="",'C5'!Z51=""),AND('C5'!Z21="X",'C5'!Z51="X"),OR('C5'!Z21="M",'C5'!Z51="M")),"",SUM('C5'!Y21,'C5'!Y51))</f>
        <v/>
      </c>
      <c r="I491" s="321" t="str">
        <f>IF(AND(AND('C5'!Z21="X",'C5'!Z51="X"),SUM('C5'!Y21,'C5'!Y51)=0,ISNUMBER('C5'!Y81)),"",IF(OR('C5'!Z21="M",'C5'!Z51="M"),"M",IF(AND('C5'!Z21='C5'!Z51,OR('C5'!Z21="X",'C5'!Z21="W",'C5'!Z21="Z")),UPPER('C5'!Z21),"")))</f>
        <v/>
      </c>
      <c r="J491" s="170" t="s">
        <v>758</v>
      </c>
      <c r="K491" s="321" t="str">
        <f>IF(AND(ISBLANK('C5'!Y81),$L$491&lt;&gt;"Z"),"",'C5'!Y81)</f>
        <v/>
      </c>
      <c r="L491" s="321" t="str">
        <f>IF(ISBLANK('C5'!Z81),"",'C5'!Z81)</f>
        <v/>
      </c>
      <c r="M491" s="168" t="str">
        <f t="shared" si="9"/>
        <v>OK</v>
      </c>
      <c r="N491" s="169"/>
    </row>
    <row r="492" spans="1:14" hidden="1">
      <c r="A492" s="333" t="s">
        <v>760</v>
      </c>
      <c r="B492" s="319" t="s">
        <v>1877</v>
      </c>
      <c r="C492" s="320" t="s">
        <v>376</v>
      </c>
      <c r="D492" s="322" t="s">
        <v>1878</v>
      </c>
      <c r="E492" s="320" t="s">
        <v>758</v>
      </c>
      <c r="F492" s="320" t="s">
        <v>376</v>
      </c>
      <c r="G492" s="322" t="s">
        <v>1018</v>
      </c>
      <c r="H492" s="321" t="str">
        <f>IF(OR(AND('C5'!Y22="",'C5'!Z22=""),AND('C5'!Y52="",'C5'!Z52=""),AND('C5'!Z22="X",'C5'!Z52="X"),OR('C5'!Z22="M",'C5'!Z52="M")),"",SUM('C5'!Y22,'C5'!Y52))</f>
        <v/>
      </c>
      <c r="I492" s="321" t="str">
        <f>IF(AND(AND('C5'!Z22="X",'C5'!Z52="X"),SUM('C5'!Y22,'C5'!Y52)=0,ISNUMBER('C5'!Y82)),"",IF(OR('C5'!Z22="M",'C5'!Z52="M"),"M",IF(AND('C5'!Z22='C5'!Z52,OR('C5'!Z22="X",'C5'!Z22="W",'C5'!Z22="Z")),UPPER('C5'!Z22),"")))</f>
        <v/>
      </c>
      <c r="J492" s="170" t="s">
        <v>758</v>
      </c>
      <c r="K492" s="321" t="str">
        <f>IF(AND(ISBLANK('C5'!Y82),$L$492&lt;&gt;"Z"),"",'C5'!Y82)</f>
        <v/>
      </c>
      <c r="L492" s="321" t="str">
        <f>IF(ISBLANK('C5'!Z82),"",'C5'!Z82)</f>
        <v/>
      </c>
      <c r="M492" s="168" t="str">
        <f t="shared" si="9"/>
        <v>OK</v>
      </c>
      <c r="N492" s="169"/>
    </row>
    <row r="493" spans="1:14" hidden="1">
      <c r="A493" s="333" t="s">
        <v>760</v>
      </c>
      <c r="B493" s="319" t="s">
        <v>1879</v>
      </c>
      <c r="C493" s="320" t="s">
        <v>376</v>
      </c>
      <c r="D493" s="322" t="s">
        <v>1880</v>
      </c>
      <c r="E493" s="320" t="s">
        <v>758</v>
      </c>
      <c r="F493" s="320" t="s">
        <v>376</v>
      </c>
      <c r="G493" s="322" t="s">
        <v>1021</v>
      </c>
      <c r="H493" s="321" t="str">
        <f>IF(OR(AND('C5'!Y23="",'C5'!Z23=""),AND('C5'!Y53="",'C5'!Z53=""),AND('C5'!Z23="X",'C5'!Z53="X"),OR('C5'!Z23="M",'C5'!Z53="M")),"",SUM('C5'!Y23,'C5'!Y53))</f>
        <v/>
      </c>
      <c r="I493" s="321" t="str">
        <f>IF(AND(AND('C5'!Z23="X",'C5'!Z53="X"),SUM('C5'!Y23,'C5'!Y53)=0,ISNUMBER('C5'!Y83)),"",IF(OR('C5'!Z23="M",'C5'!Z53="M"),"M",IF(AND('C5'!Z23='C5'!Z53,OR('C5'!Z23="X",'C5'!Z23="W",'C5'!Z23="Z")),UPPER('C5'!Z23),"")))</f>
        <v/>
      </c>
      <c r="J493" s="170" t="s">
        <v>758</v>
      </c>
      <c r="K493" s="321" t="str">
        <f>IF(AND(ISBLANK('C5'!Y83),$L$493&lt;&gt;"Z"),"",'C5'!Y83)</f>
        <v/>
      </c>
      <c r="L493" s="321" t="str">
        <f>IF(ISBLANK('C5'!Z83),"",'C5'!Z83)</f>
        <v/>
      </c>
      <c r="M493" s="168" t="str">
        <f t="shared" si="9"/>
        <v>OK</v>
      </c>
      <c r="N493" s="169"/>
    </row>
    <row r="494" spans="1:14" hidden="1">
      <c r="A494" s="333" t="s">
        <v>760</v>
      </c>
      <c r="B494" s="319" t="s">
        <v>1881</v>
      </c>
      <c r="C494" s="320" t="s">
        <v>376</v>
      </c>
      <c r="D494" s="322" t="s">
        <v>1882</v>
      </c>
      <c r="E494" s="320" t="s">
        <v>758</v>
      </c>
      <c r="F494" s="320" t="s">
        <v>376</v>
      </c>
      <c r="G494" s="322" t="s">
        <v>1024</v>
      </c>
      <c r="H494" s="321" t="str">
        <f>IF(OR(AND('C5'!Y24="",'C5'!Z24=""),AND('C5'!Y54="",'C5'!Z54=""),AND('C5'!Z24="X",'C5'!Z54="X"),OR('C5'!Z24="M",'C5'!Z54="M")),"",SUM('C5'!Y24,'C5'!Y54))</f>
        <v/>
      </c>
      <c r="I494" s="321" t="str">
        <f>IF(AND(AND('C5'!Z24="X",'C5'!Z54="X"),SUM('C5'!Y24,'C5'!Y54)=0,ISNUMBER('C5'!Y84)),"",IF(OR('C5'!Z24="M",'C5'!Z54="M"),"M",IF(AND('C5'!Z24='C5'!Z54,OR('C5'!Z24="X",'C5'!Z24="W",'C5'!Z24="Z")),UPPER('C5'!Z24),"")))</f>
        <v/>
      </c>
      <c r="J494" s="170" t="s">
        <v>758</v>
      </c>
      <c r="K494" s="321" t="str">
        <f>IF(AND(ISBLANK('C5'!Y84),$L$494&lt;&gt;"Z"),"",'C5'!Y84)</f>
        <v/>
      </c>
      <c r="L494" s="321" t="str">
        <f>IF(ISBLANK('C5'!Z84),"",'C5'!Z84)</f>
        <v/>
      </c>
      <c r="M494" s="168" t="str">
        <f t="shared" si="9"/>
        <v>OK</v>
      </c>
      <c r="N494" s="169"/>
    </row>
    <row r="495" spans="1:14" hidden="1">
      <c r="A495" s="333" t="s">
        <v>760</v>
      </c>
      <c r="B495" s="319" t="s">
        <v>1883</v>
      </c>
      <c r="C495" s="320" t="s">
        <v>376</v>
      </c>
      <c r="D495" s="322" t="s">
        <v>1884</v>
      </c>
      <c r="E495" s="320" t="s">
        <v>758</v>
      </c>
      <c r="F495" s="320" t="s">
        <v>376</v>
      </c>
      <c r="G495" s="322" t="s">
        <v>1027</v>
      </c>
      <c r="H495" s="321" t="str">
        <f>IF(OR(AND('C5'!Y25="",'C5'!Z25=""),AND('C5'!Y55="",'C5'!Z55=""),AND('C5'!Z25="X",'C5'!Z55="X"),OR('C5'!Z25="M",'C5'!Z55="M")),"",SUM('C5'!Y25,'C5'!Y55))</f>
        <v/>
      </c>
      <c r="I495" s="321" t="str">
        <f>IF(AND(AND('C5'!Z25="X",'C5'!Z55="X"),SUM('C5'!Y25,'C5'!Y55)=0,ISNUMBER('C5'!Y85)),"",IF(OR('C5'!Z25="M",'C5'!Z55="M"),"M",IF(AND('C5'!Z25='C5'!Z55,OR('C5'!Z25="X",'C5'!Z25="W",'C5'!Z25="Z")),UPPER('C5'!Z25),"")))</f>
        <v/>
      </c>
      <c r="J495" s="170" t="s">
        <v>758</v>
      </c>
      <c r="K495" s="321" t="str">
        <f>IF(AND(ISBLANK('C5'!Y85),$L$495&lt;&gt;"Z"),"",'C5'!Y85)</f>
        <v/>
      </c>
      <c r="L495" s="321" t="str">
        <f>IF(ISBLANK('C5'!Z85),"",'C5'!Z85)</f>
        <v/>
      </c>
      <c r="M495" s="168" t="str">
        <f t="shared" si="9"/>
        <v>OK</v>
      </c>
      <c r="N495" s="169"/>
    </row>
    <row r="496" spans="1:14" hidden="1">
      <c r="A496" s="333" t="s">
        <v>760</v>
      </c>
      <c r="B496" s="319" t="s">
        <v>1885</v>
      </c>
      <c r="C496" s="320" t="s">
        <v>376</v>
      </c>
      <c r="D496" s="322" t="s">
        <v>1886</v>
      </c>
      <c r="E496" s="320" t="s">
        <v>758</v>
      </c>
      <c r="F496" s="320" t="s">
        <v>376</v>
      </c>
      <c r="G496" s="322" t="s">
        <v>1030</v>
      </c>
      <c r="H496" s="321" t="str">
        <f>IF(OR(AND('C5'!Y26="",'C5'!Z26=""),AND('C5'!Y56="",'C5'!Z56=""),AND('C5'!Z26="X",'C5'!Z56="X"),OR('C5'!Z26="M",'C5'!Z56="M")),"",SUM('C5'!Y26,'C5'!Y56))</f>
        <v/>
      </c>
      <c r="I496" s="321" t="str">
        <f>IF(AND(AND('C5'!Z26="X",'C5'!Z56="X"),SUM('C5'!Y26,'C5'!Y56)=0,ISNUMBER('C5'!Y86)),"",IF(OR('C5'!Z26="M",'C5'!Z56="M"),"M",IF(AND('C5'!Z26='C5'!Z56,OR('C5'!Z26="X",'C5'!Z26="W",'C5'!Z26="Z")),UPPER('C5'!Z26),"")))</f>
        <v/>
      </c>
      <c r="J496" s="170" t="s">
        <v>758</v>
      </c>
      <c r="K496" s="321" t="str">
        <f>IF(AND(ISBLANK('C5'!Y86),$L$496&lt;&gt;"Z"),"",'C5'!Y86)</f>
        <v/>
      </c>
      <c r="L496" s="321" t="str">
        <f>IF(ISBLANK('C5'!Z86),"",'C5'!Z86)</f>
        <v/>
      </c>
      <c r="M496" s="168" t="str">
        <f t="shared" si="9"/>
        <v>OK</v>
      </c>
      <c r="N496" s="169"/>
    </row>
    <row r="497" spans="1:14" hidden="1">
      <c r="A497" s="333" t="s">
        <v>760</v>
      </c>
      <c r="B497" s="319" t="s">
        <v>1887</v>
      </c>
      <c r="C497" s="320" t="s">
        <v>376</v>
      </c>
      <c r="D497" s="322" t="s">
        <v>1888</v>
      </c>
      <c r="E497" s="320" t="s">
        <v>758</v>
      </c>
      <c r="F497" s="320" t="s">
        <v>376</v>
      </c>
      <c r="G497" s="322" t="s">
        <v>1033</v>
      </c>
      <c r="H497" s="321" t="str">
        <f>IF(OR(AND('C5'!Y27="",'C5'!Z27=""),AND('C5'!Y57="",'C5'!Z57=""),AND('C5'!Z27="X",'C5'!Z57="X"),OR('C5'!Z27="M",'C5'!Z57="M")),"",SUM('C5'!Y27,'C5'!Y57))</f>
        <v/>
      </c>
      <c r="I497" s="321" t="str">
        <f>IF(AND(AND('C5'!Z27="X",'C5'!Z57="X"),SUM('C5'!Y27,'C5'!Y57)=0,ISNUMBER('C5'!Y87)),"",IF(OR('C5'!Z27="M",'C5'!Z57="M"),"M",IF(AND('C5'!Z27='C5'!Z57,OR('C5'!Z27="X",'C5'!Z27="W",'C5'!Z27="Z")),UPPER('C5'!Z27),"")))</f>
        <v/>
      </c>
      <c r="J497" s="170" t="s">
        <v>758</v>
      </c>
      <c r="K497" s="321" t="str">
        <f>IF(AND(ISBLANK('C5'!Y87),$L$497&lt;&gt;"Z"),"",'C5'!Y87)</f>
        <v/>
      </c>
      <c r="L497" s="321" t="str">
        <f>IF(ISBLANK('C5'!Z87),"",'C5'!Z87)</f>
        <v/>
      </c>
      <c r="M497" s="168" t="str">
        <f t="shared" si="9"/>
        <v>OK</v>
      </c>
      <c r="N497" s="169"/>
    </row>
    <row r="498" spans="1:14" hidden="1">
      <c r="A498" s="333" t="s">
        <v>760</v>
      </c>
      <c r="B498" s="319" t="s">
        <v>1889</v>
      </c>
      <c r="C498" s="320" t="s">
        <v>376</v>
      </c>
      <c r="D498" s="322" t="s">
        <v>1890</v>
      </c>
      <c r="E498" s="320" t="s">
        <v>758</v>
      </c>
      <c r="F498" s="320" t="s">
        <v>376</v>
      </c>
      <c r="G498" s="322" t="s">
        <v>1036</v>
      </c>
      <c r="H498" s="321" t="str">
        <f>IF(OR(AND('C5'!Y28="",'C5'!Z28=""),AND('C5'!Y58="",'C5'!Z58=""),AND('C5'!Z28="X",'C5'!Z58="X"),OR('C5'!Z28="M",'C5'!Z58="M")),"",SUM('C5'!Y28,'C5'!Y58))</f>
        <v/>
      </c>
      <c r="I498" s="321" t="str">
        <f>IF(AND(AND('C5'!Z28="X",'C5'!Z58="X"),SUM('C5'!Y28,'C5'!Y58)=0,ISNUMBER('C5'!Y88)),"",IF(OR('C5'!Z28="M",'C5'!Z58="M"),"M",IF(AND('C5'!Z28='C5'!Z58,OR('C5'!Z28="X",'C5'!Z28="W",'C5'!Z28="Z")),UPPER('C5'!Z28),"")))</f>
        <v/>
      </c>
      <c r="J498" s="170" t="s">
        <v>758</v>
      </c>
      <c r="K498" s="321" t="str">
        <f>IF(AND(ISBLANK('C5'!Y88),$L$498&lt;&gt;"Z"),"",'C5'!Y88)</f>
        <v/>
      </c>
      <c r="L498" s="321" t="str">
        <f>IF(ISBLANK('C5'!Z88),"",'C5'!Z88)</f>
        <v/>
      </c>
      <c r="M498" s="168" t="str">
        <f t="shared" si="9"/>
        <v>OK</v>
      </c>
      <c r="N498" s="169"/>
    </row>
    <row r="499" spans="1:14" hidden="1">
      <c r="A499" s="333" t="s">
        <v>760</v>
      </c>
      <c r="B499" s="319" t="s">
        <v>1891</v>
      </c>
      <c r="C499" s="320" t="s">
        <v>376</v>
      </c>
      <c r="D499" s="322" t="s">
        <v>1892</v>
      </c>
      <c r="E499" s="320" t="s">
        <v>758</v>
      </c>
      <c r="F499" s="320" t="s">
        <v>376</v>
      </c>
      <c r="G499" s="322" t="s">
        <v>1039</v>
      </c>
      <c r="H499" s="321" t="str">
        <f>IF(OR(AND('C5'!Y29="",'C5'!Z29=""),AND('C5'!Y59="",'C5'!Z59=""),AND('C5'!Z29="X",'C5'!Z59="X"),OR('C5'!Z29="M",'C5'!Z59="M")),"",SUM('C5'!Y29,'C5'!Y59))</f>
        <v/>
      </c>
      <c r="I499" s="321" t="str">
        <f>IF(AND(AND('C5'!Z29="X",'C5'!Z59="X"),SUM('C5'!Y29,'C5'!Y59)=0,ISNUMBER('C5'!Y89)),"",IF(OR('C5'!Z29="M",'C5'!Z59="M"),"M",IF(AND('C5'!Z29='C5'!Z59,OR('C5'!Z29="X",'C5'!Z29="W",'C5'!Z29="Z")),UPPER('C5'!Z29),"")))</f>
        <v/>
      </c>
      <c r="J499" s="170" t="s">
        <v>758</v>
      </c>
      <c r="K499" s="321" t="str">
        <f>IF(AND(ISBLANK('C5'!Y89),$L$499&lt;&gt;"Z"),"",'C5'!Y89)</f>
        <v/>
      </c>
      <c r="L499" s="321" t="str">
        <f>IF(ISBLANK('C5'!Z89),"",'C5'!Z89)</f>
        <v/>
      </c>
      <c r="M499" s="168" t="str">
        <f t="shared" si="9"/>
        <v>OK</v>
      </c>
      <c r="N499" s="169"/>
    </row>
    <row r="500" spans="1:14" hidden="1">
      <c r="A500" s="333" t="s">
        <v>760</v>
      </c>
      <c r="B500" s="319" t="s">
        <v>1893</v>
      </c>
      <c r="C500" s="320" t="s">
        <v>376</v>
      </c>
      <c r="D500" s="322" t="s">
        <v>1894</v>
      </c>
      <c r="E500" s="320" t="s">
        <v>758</v>
      </c>
      <c r="F500" s="320" t="s">
        <v>376</v>
      </c>
      <c r="G500" s="322" t="s">
        <v>1042</v>
      </c>
      <c r="H500" s="321" t="str">
        <f>IF(OR(AND('C5'!Y30="",'C5'!Z30=""),AND('C5'!Y60="",'C5'!Z60=""),AND('C5'!Z30="X",'C5'!Z60="X"),OR('C5'!Z30="M",'C5'!Z60="M")),"",SUM('C5'!Y30,'C5'!Y60))</f>
        <v/>
      </c>
      <c r="I500" s="321" t="str">
        <f>IF(AND(AND('C5'!Z30="X",'C5'!Z60="X"),SUM('C5'!Y30,'C5'!Y60)=0,ISNUMBER('C5'!Y90)),"",IF(OR('C5'!Z30="M",'C5'!Z60="M"),"M",IF(AND('C5'!Z30='C5'!Z60,OR('C5'!Z30="X",'C5'!Z30="W",'C5'!Z30="Z")),UPPER('C5'!Z30),"")))</f>
        <v/>
      </c>
      <c r="J500" s="170" t="s">
        <v>758</v>
      </c>
      <c r="K500" s="321" t="str">
        <f>IF(AND(ISBLANK('C5'!Y90),$L$500&lt;&gt;"Z"),"",'C5'!Y90)</f>
        <v/>
      </c>
      <c r="L500" s="321" t="str">
        <f>IF(ISBLANK('C5'!Z90),"",'C5'!Z90)</f>
        <v/>
      </c>
      <c r="M500" s="168" t="str">
        <f t="shared" si="9"/>
        <v>OK</v>
      </c>
      <c r="N500" s="169"/>
    </row>
    <row r="501" spans="1:14" hidden="1">
      <c r="A501" s="333" t="s">
        <v>760</v>
      </c>
      <c r="B501" s="319" t="s">
        <v>1895</v>
      </c>
      <c r="C501" s="320" t="s">
        <v>376</v>
      </c>
      <c r="D501" s="322" t="s">
        <v>1896</v>
      </c>
      <c r="E501" s="320" t="s">
        <v>758</v>
      </c>
      <c r="F501" s="320" t="s">
        <v>376</v>
      </c>
      <c r="G501" s="322" t="s">
        <v>1045</v>
      </c>
      <c r="H501" s="321" t="str">
        <f>IF(OR(AND('C5'!Y31="",'C5'!Z31=""),AND('C5'!Y61="",'C5'!Z61=""),AND('C5'!Z31="X",'C5'!Z61="X"),OR('C5'!Z31="M",'C5'!Z61="M")),"",SUM('C5'!Y31,'C5'!Y61))</f>
        <v/>
      </c>
      <c r="I501" s="321" t="str">
        <f>IF(AND(AND('C5'!Z31="X",'C5'!Z61="X"),SUM('C5'!Y31,'C5'!Y61)=0,ISNUMBER('C5'!Y91)),"",IF(OR('C5'!Z31="M",'C5'!Z61="M"),"M",IF(AND('C5'!Z31='C5'!Z61,OR('C5'!Z31="X",'C5'!Z31="W",'C5'!Z31="Z")),UPPER('C5'!Z31),"")))</f>
        <v/>
      </c>
      <c r="J501" s="170" t="s">
        <v>758</v>
      </c>
      <c r="K501" s="321" t="str">
        <f>IF(AND(ISBLANK('C5'!Y91),$L$501&lt;&gt;"Z"),"",'C5'!Y91)</f>
        <v/>
      </c>
      <c r="L501" s="321" t="str">
        <f>IF(ISBLANK('C5'!Z91),"",'C5'!Z91)</f>
        <v/>
      </c>
      <c r="M501" s="168" t="str">
        <f t="shared" si="9"/>
        <v>OK</v>
      </c>
      <c r="N501" s="169"/>
    </row>
    <row r="502" spans="1:14" hidden="1">
      <c r="A502" s="333" t="s">
        <v>760</v>
      </c>
      <c r="B502" s="319" t="s">
        <v>1897</v>
      </c>
      <c r="C502" s="320" t="s">
        <v>376</v>
      </c>
      <c r="D502" s="322" t="s">
        <v>1898</v>
      </c>
      <c r="E502" s="320" t="s">
        <v>758</v>
      </c>
      <c r="F502" s="320" t="s">
        <v>376</v>
      </c>
      <c r="G502" s="322" t="s">
        <v>1048</v>
      </c>
      <c r="H502" s="321" t="str">
        <f>IF(OR(AND('C5'!Y32="",'C5'!Z32=""),AND('C5'!Y62="",'C5'!Z62=""),AND('C5'!Z32="X",'C5'!Z62="X"),OR('C5'!Z32="M",'C5'!Z62="M")),"",SUM('C5'!Y32,'C5'!Y62))</f>
        <v/>
      </c>
      <c r="I502" s="321" t="str">
        <f>IF(AND(AND('C5'!Z32="X",'C5'!Z62="X"),SUM('C5'!Y32,'C5'!Y62)=0,ISNUMBER('C5'!Y92)),"",IF(OR('C5'!Z32="M",'C5'!Z62="M"),"M",IF(AND('C5'!Z32='C5'!Z62,OR('C5'!Z32="X",'C5'!Z32="W",'C5'!Z32="Z")),UPPER('C5'!Z32),"")))</f>
        <v/>
      </c>
      <c r="J502" s="170" t="s">
        <v>758</v>
      </c>
      <c r="K502" s="321" t="str">
        <f>IF(AND(ISBLANK('C5'!Y92),$L$502&lt;&gt;"Z"),"",'C5'!Y92)</f>
        <v/>
      </c>
      <c r="L502" s="321" t="str">
        <f>IF(ISBLANK('C5'!Z92),"",'C5'!Z92)</f>
        <v/>
      </c>
      <c r="M502" s="168" t="str">
        <f t="shared" si="9"/>
        <v>OK</v>
      </c>
      <c r="N502" s="169"/>
    </row>
    <row r="503" spans="1:14" hidden="1">
      <c r="A503" s="333" t="s">
        <v>760</v>
      </c>
      <c r="B503" s="319" t="s">
        <v>1899</v>
      </c>
      <c r="C503" s="320" t="s">
        <v>376</v>
      </c>
      <c r="D503" s="322" t="s">
        <v>1900</v>
      </c>
      <c r="E503" s="320" t="s">
        <v>758</v>
      </c>
      <c r="F503" s="320" t="s">
        <v>376</v>
      </c>
      <c r="G503" s="322" t="s">
        <v>1051</v>
      </c>
      <c r="H503" s="321" t="str">
        <f>IF(OR(AND('C5'!Y33="",'C5'!Z33=""),AND('C5'!Y63="",'C5'!Z63=""),AND('C5'!Z33="X",'C5'!Z63="X"),OR('C5'!Z33="M",'C5'!Z63="M")),"",SUM('C5'!Y33,'C5'!Y63))</f>
        <v/>
      </c>
      <c r="I503" s="321" t="str">
        <f>IF(AND(AND('C5'!Z33="X",'C5'!Z63="X"),SUM('C5'!Y33,'C5'!Y63)=0,ISNUMBER('C5'!Y93)),"",IF(OR('C5'!Z33="M",'C5'!Z63="M"),"M",IF(AND('C5'!Z33='C5'!Z63,OR('C5'!Z33="X",'C5'!Z33="W",'C5'!Z33="Z")),UPPER('C5'!Z33),"")))</f>
        <v/>
      </c>
      <c r="J503" s="170" t="s">
        <v>758</v>
      </c>
      <c r="K503" s="321" t="str">
        <f>IF(AND(ISBLANK('C5'!Y93),$L$503&lt;&gt;"Z"),"",'C5'!Y93)</f>
        <v/>
      </c>
      <c r="L503" s="321" t="str">
        <f>IF(ISBLANK('C5'!Z93),"",'C5'!Z93)</f>
        <v/>
      </c>
      <c r="M503" s="168" t="str">
        <f t="shared" si="9"/>
        <v>OK</v>
      </c>
      <c r="N503" s="169"/>
    </row>
    <row r="504" spans="1:14" hidden="1">
      <c r="A504" s="333" t="s">
        <v>760</v>
      </c>
      <c r="B504" s="319" t="s">
        <v>1901</v>
      </c>
      <c r="C504" s="320" t="s">
        <v>376</v>
      </c>
      <c r="D504" s="322" t="s">
        <v>1902</v>
      </c>
      <c r="E504" s="320" t="s">
        <v>758</v>
      </c>
      <c r="F504" s="320" t="s">
        <v>376</v>
      </c>
      <c r="G504" s="322" t="s">
        <v>1054</v>
      </c>
      <c r="H504" s="321" t="str">
        <f>IF(OR(AND('C5'!Y34="",'C5'!Z34=""),AND('C5'!Y64="",'C5'!Z64=""),AND('C5'!Z34="X",'C5'!Z64="X"),OR('C5'!Z34="M",'C5'!Z64="M")),"",SUM('C5'!Y34,'C5'!Y64))</f>
        <v/>
      </c>
      <c r="I504" s="321" t="str">
        <f>IF(AND(AND('C5'!Z34="X",'C5'!Z64="X"),SUM('C5'!Y34,'C5'!Y64)=0,ISNUMBER('C5'!Y94)),"",IF(OR('C5'!Z34="M",'C5'!Z64="M"),"M",IF(AND('C5'!Z34='C5'!Z64,OR('C5'!Z34="X",'C5'!Z34="W",'C5'!Z34="Z")),UPPER('C5'!Z34),"")))</f>
        <v/>
      </c>
      <c r="J504" s="170" t="s">
        <v>758</v>
      </c>
      <c r="K504" s="321" t="str">
        <f>IF(AND(ISBLANK('C5'!Y94),$L$504&lt;&gt;"Z"),"",'C5'!Y94)</f>
        <v/>
      </c>
      <c r="L504" s="321" t="str">
        <f>IF(ISBLANK('C5'!Z94),"",'C5'!Z94)</f>
        <v/>
      </c>
      <c r="M504" s="168" t="str">
        <f t="shared" si="9"/>
        <v>OK</v>
      </c>
      <c r="N504" s="169"/>
    </row>
    <row r="505" spans="1:14" hidden="1">
      <c r="A505" s="333" t="s">
        <v>760</v>
      </c>
      <c r="B505" s="319" t="s">
        <v>1903</v>
      </c>
      <c r="C505" s="320" t="s">
        <v>376</v>
      </c>
      <c r="D505" s="322" t="s">
        <v>1904</v>
      </c>
      <c r="E505" s="320" t="s">
        <v>758</v>
      </c>
      <c r="F505" s="320" t="s">
        <v>376</v>
      </c>
      <c r="G505" s="322" t="s">
        <v>1057</v>
      </c>
      <c r="H505" s="321" t="str">
        <f>IF(OR(AND('C5'!Y35="",'C5'!Z35=""),AND('C5'!Y65="",'C5'!Z65=""),AND('C5'!Z35="X",'C5'!Z65="X"),OR('C5'!Z35="M",'C5'!Z65="M")),"",SUM('C5'!Y35,'C5'!Y65))</f>
        <v/>
      </c>
      <c r="I505" s="321" t="str">
        <f>IF(AND(AND('C5'!Z35="X",'C5'!Z65="X"),SUM('C5'!Y35,'C5'!Y65)=0,ISNUMBER('C5'!Y95)),"",IF(OR('C5'!Z35="M",'C5'!Z65="M"),"M",IF(AND('C5'!Z35='C5'!Z65,OR('C5'!Z35="X",'C5'!Z35="W",'C5'!Z35="Z")),UPPER('C5'!Z35),"")))</f>
        <v/>
      </c>
      <c r="J505" s="170" t="s">
        <v>758</v>
      </c>
      <c r="K505" s="321" t="str">
        <f>IF(AND(ISBLANK('C5'!Y95),$L$505&lt;&gt;"Z"),"",'C5'!Y95)</f>
        <v/>
      </c>
      <c r="L505" s="321" t="str">
        <f>IF(ISBLANK('C5'!Z95),"",'C5'!Z95)</f>
        <v/>
      </c>
      <c r="M505" s="168" t="str">
        <f t="shared" si="9"/>
        <v>OK</v>
      </c>
      <c r="N505" s="169"/>
    </row>
    <row r="506" spans="1:14" hidden="1">
      <c r="A506" s="333" t="s">
        <v>760</v>
      </c>
      <c r="B506" s="319" t="s">
        <v>1905</v>
      </c>
      <c r="C506" s="320" t="s">
        <v>376</v>
      </c>
      <c r="D506" s="322" t="s">
        <v>1906</v>
      </c>
      <c r="E506" s="320" t="s">
        <v>758</v>
      </c>
      <c r="F506" s="320" t="s">
        <v>376</v>
      </c>
      <c r="G506" s="322" t="s">
        <v>1060</v>
      </c>
      <c r="H506" s="321" t="str">
        <f>IF(OR(AND('C5'!Y36="",'C5'!Z36=""),AND('C5'!Y66="",'C5'!Z66=""),AND('C5'!Z36="X",'C5'!Z66="X"),OR('C5'!Z36="M",'C5'!Z66="M")),"",SUM('C5'!Y36,'C5'!Y66))</f>
        <v/>
      </c>
      <c r="I506" s="321" t="str">
        <f>IF(AND(AND('C5'!Z36="X",'C5'!Z66="X"),SUM('C5'!Y36,'C5'!Y66)=0,ISNUMBER('C5'!Y96)),"",IF(OR('C5'!Z36="M",'C5'!Z66="M"),"M",IF(AND('C5'!Z36='C5'!Z66,OR('C5'!Z36="X",'C5'!Z36="W",'C5'!Z36="Z")),UPPER('C5'!Z36),"")))</f>
        <v/>
      </c>
      <c r="J506" s="170" t="s">
        <v>758</v>
      </c>
      <c r="K506" s="321" t="str">
        <f>IF(AND(ISBLANK('C5'!Y96),$L$506&lt;&gt;"Z"),"",'C5'!Y96)</f>
        <v/>
      </c>
      <c r="L506" s="321" t="str">
        <f>IF(ISBLANK('C5'!Z96),"",'C5'!Z96)</f>
        <v/>
      </c>
      <c r="M506" s="168" t="str">
        <f t="shared" si="9"/>
        <v>OK</v>
      </c>
      <c r="N506" s="169"/>
    </row>
    <row r="507" spans="1:14" hidden="1">
      <c r="A507" s="333" t="s">
        <v>760</v>
      </c>
      <c r="B507" s="319" t="s">
        <v>1907</v>
      </c>
      <c r="C507" s="320" t="s">
        <v>376</v>
      </c>
      <c r="D507" s="322" t="s">
        <v>1908</v>
      </c>
      <c r="E507" s="320" t="s">
        <v>758</v>
      </c>
      <c r="F507" s="320" t="s">
        <v>376</v>
      </c>
      <c r="G507" s="322" t="s">
        <v>1063</v>
      </c>
      <c r="H507" s="321" t="str">
        <f>IF(OR(AND('C5'!Y37="",'C5'!Z37=""),AND('C5'!Y67="",'C5'!Z67=""),AND('C5'!Z37="X",'C5'!Z67="X"),OR('C5'!Z37="M",'C5'!Z67="M")),"",SUM('C5'!Y37,'C5'!Y67))</f>
        <v/>
      </c>
      <c r="I507" s="321" t="str">
        <f>IF(AND(AND('C5'!Z37="X",'C5'!Z67="X"),SUM('C5'!Y37,'C5'!Y67)=0,ISNUMBER('C5'!Y97)),"",IF(OR('C5'!Z37="M",'C5'!Z67="M"),"M",IF(AND('C5'!Z37='C5'!Z67,OR('C5'!Z37="X",'C5'!Z37="W",'C5'!Z37="Z")),UPPER('C5'!Z37),"")))</f>
        <v/>
      </c>
      <c r="J507" s="170" t="s">
        <v>758</v>
      </c>
      <c r="K507" s="321" t="str">
        <f>IF(AND(ISBLANK('C5'!Y97),$L$507&lt;&gt;"Z"),"",'C5'!Y97)</f>
        <v/>
      </c>
      <c r="L507" s="321" t="str">
        <f>IF(ISBLANK('C5'!Z97),"",'C5'!Z97)</f>
        <v/>
      </c>
      <c r="M507" s="168" t="str">
        <f t="shared" si="9"/>
        <v>OK</v>
      </c>
      <c r="N507" s="169"/>
    </row>
    <row r="508" spans="1:14" hidden="1">
      <c r="A508" s="333" t="s">
        <v>760</v>
      </c>
      <c r="B508" s="319" t="s">
        <v>1909</v>
      </c>
      <c r="C508" s="320" t="s">
        <v>376</v>
      </c>
      <c r="D508" s="322" t="s">
        <v>1910</v>
      </c>
      <c r="E508" s="320" t="s">
        <v>758</v>
      </c>
      <c r="F508" s="320" t="s">
        <v>376</v>
      </c>
      <c r="G508" s="322" t="s">
        <v>1066</v>
      </c>
      <c r="H508" s="321" t="str">
        <f>IF(OR(AND('C5'!Y38="",'C5'!Z38=""),AND('C5'!Y68="",'C5'!Z68=""),AND('C5'!Z38="X",'C5'!Z68="X"),OR('C5'!Z38="M",'C5'!Z68="M")),"",SUM('C5'!Y38,'C5'!Y68))</f>
        <v/>
      </c>
      <c r="I508" s="321" t="str">
        <f>IF(AND(AND('C5'!Z38="X",'C5'!Z68="X"),SUM('C5'!Y38,'C5'!Y68)=0,ISNUMBER('C5'!Y98)),"",IF(OR('C5'!Z38="M",'C5'!Z68="M"),"M",IF(AND('C5'!Z38='C5'!Z68,OR('C5'!Z38="X",'C5'!Z38="W",'C5'!Z38="Z")),UPPER('C5'!Z38),"")))</f>
        <v/>
      </c>
      <c r="J508" s="170" t="s">
        <v>758</v>
      </c>
      <c r="K508" s="321" t="str">
        <f>IF(AND(ISBLANK('C5'!Y98),$L$508&lt;&gt;"Z"),"",'C5'!Y98)</f>
        <v/>
      </c>
      <c r="L508" s="321" t="str">
        <f>IF(ISBLANK('C5'!Z98),"",'C5'!Z98)</f>
        <v/>
      </c>
      <c r="M508" s="168" t="str">
        <f t="shared" si="9"/>
        <v>OK</v>
      </c>
      <c r="N508" s="169"/>
    </row>
    <row r="509" spans="1:14" hidden="1">
      <c r="A509" s="333" t="s">
        <v>760</v>
      </c>
      <c r="B509" s="319" t="s">
        <v>1911</v>
      </c>
      <c r="C509" s="320" t="s">
        <v>376</v>
      </c>
      <c r="D509" s="322" t="s">
        <v>1912</v>
      </c>
      <c r="E509" s="320" t="s">
        <v>758</v>
      </c>
      <c r="F509" s="320" t="s">
        <v>376</v>
      </c>
      <c r="G509" s="322" t="s">
        <v>1069</v>
      </c>
      <c r="H509" s="321" t="str">
        <f>IF(OR(AND('C5'!Y39="",'C5'!Z39=""),AND('C5'!Y69="",'C5'!Z69=""),AND('C5'!Z39="X",'C5'!Z69="X"),OR('C5'!Z39="M",'C5'!Z69="M")),"",SUM('C5'!Y39,'C5'!Y69))</f>
        <v/>
      </c>
      <c r="I509" s="321" t="str">
        <f>IF(AND(AND('C5'!Z39="X",'C5'!Z69="X"),SUM('C5'!Y39,'C5'!Y69)=0,ISNUMBER('C5'!Y99)),"",IF(OR('C5'!Z39="M",'C5'!Z69="M"),"M",IF(AND('C5'!Z39='C5'!Z69,OR('C5'!Z39="X",'C5'!Z39="W",'C5'!Z39="Z")),UPPER('C5'!Z39),"")))</f>
        <v/>
      </c>
      <c r="J509" s="170" t="s">
        <v>758</v>
      </c>
      <c r="K509" s="321" t="str">
        <f>IF(AND(ISBLANK('C5'!Y99),$L$509&lt;&gt;"Z"),"",'C5'!Y99)</f>
        <v/>
      </c>
      <c r="L509" s="321" t="str">
        <f>IF(ISBLANK('C5'!Z99),"",'C5'!Z99)</f>
        <v/>
      </c>
      <c r="M509" s="168" t="str">
        <f t="shared" si="9"/>
        <v>OK</v>
      </c>
      <c r="N509" s="169"/>
    </row>
    <row r="510" spans="1:14" hidden="1">
      <c r="A510" s="333" t="s">
        <v>760</v>
      </c>
      <c r="B510" s="319" t="s">
        <v>1913</v>
      </c>
      <c r="C510" s="320" t="s">
        <v>376</v>
      </c>
      <c r="D510" s="322" t="s">
        <v>1914</v>
      </c>
      <c r="E510" s="320" t="s">
        <v>758</v>
      </c>
      <c r="F510" s="320" t="s">
        <v>376</v>
      </c>
      <c r="G510" s="322" t="s">
        <v>1072</v>
      </c>
      <c r="H510" s="321" t="str">
        <f>IF(OR(AND('C5'!Y40="",'C5'!Z40=""),AND('C5'!Y70="",'C5'!Z70=""),AND('C5'!Z40="X",'C5'!Z70="X"),OR('C5'!Z40="M",'C5'!Z70="M")),"",SUM('C5'!Y40,'C5'!Y70))</f>
        <v/>
      </c>
      <c r="I510" s="321" t="str">
        <f>IF(AND(AND('C5'!Z40="X",'C5'!Z70="X"),SUM('C5'!Y40,'C5'!Y70)=0,ISNUMBER('C5'!Y100)),"",IF(OR('C5'!Z40="M",'C5'!Z70="M"),"M",IF(AND('C5'!Z40='C5'!Z70,OR('C5'!Z40="X",'C5'!Z40="W",'C5'!Z40="Z")),UPPER('C5'!Z40),"")))</f>
        <v/>
      </c>
      <c r="J510" s="170" t="s">
        <v>758</v>
      </c>
      <c r="K510" s="321" t="str">
        <f>IF(AND(ISBLANK('C5'!Y100),$L$510&lt;&gt;"Z"),"",'C5'!Y100)</f>
        <v/>
      </c>
      <c r="L510" s="321" t="str">
        <f>IF(ISBLANK('C5'!Z100),"",'C5'!Z100)</f>
        <v/>
      </c>
      <c r="M510" s="168" t="str">
        <f t="shared" si="9"/>
        <v>OK</v>
      </c>
      <c r="N510" s="169"/>
    </row>
    <row r="511" spans="1:14" hidden="1">
      <c r="A511" s="333" t="s">
        <v>760</v>
      </c>
      <c r="B511" s="319" t="s">
        <v>1915</v>
      </c>
      <c r="C511" s="320" t="s">
        <v>376</v>
      </c>
      <c r="D511" s="322" t="s">
        <v>1916</v>
      </c>
      <c r="E511" s="320" t="s">
        <v>758</v>
      </c>
      <c r="F511" s="320" t="s">
        <v>376</v>
      </c>
      <c r="G511" s="322" t="s">
        <v>1075</v>
      </c>
      <c r="H511" s="321" t="str">
        <f>IF(OR(AND('C5'!Y41="",'C5'!Z41=""),AND('C5'!Y71="",'C5'!Z71=""),AND('C5'!Z41="X",'C5'!Z71="X"),OR('C5'!Z41="M",'C5'!Z71="M")),"",SUM('C5'!Y41,'C5'!Y71))</f>
        <v/>
      </c>
      <c r="I511" s="321" t="str">
        <f>IF(AND(AND('C5'!Z41="X",'C5'!Z71="X"),SUM('C5'!Y41,'C5'!Y71)=0,ISNUMBER('C5'!Y101)),"",IF(OR('C5'!Z41="M",'C5'!Z71="M"),"M",IF(AND('C5'!Z41='C5'!Z71,OR('C5'!Z41="X",'C5'!Z41="W",'C5'!Z41="Z")),UPPER('C5'!Z41),"")))</f>
        <v/>
      </c>
      <c r="J511" s="170" t="s">
        <v>758</v>
      </c>
      <c r="K511" s="321" t="str">
        <f>IF(AND(ISBLANK('C5'!Y101),$L$511&lt;&gt;"Z"),"",'C5'!Y101)</f>
        <v/>
      </c>
      <c r="L511" s="321" t="str">
        <f>IF(ISBLANK('C5'!Z101),"",'C5'!Z101)</f>
        <v/>
      </c>
      <c r="M511" s="168" t="str">
        <f t="shared" si="9"/>
        <v>OK</v>
      </c>
      <c r="N511" s="169"/>
    </row>
    <row r="512" spans="1:14" hidden="1">
      <c r="A512" s="333" t="s">
        <v>760</v>
      </c>
      <c r="B512" s="319" t="s">
        <v>1917</v>
      </c>
      <c r="C512" s="320" t="s">
        <v>376</v>
      </c>
      <c r="D512" s="322" t="s">
        <v>1918</v>
      </c>
      <c r="E512" s="320" t="s">
        <v>758</v>
      </c>
      <c r="F512" s="320" t="s">
        <v>376</v>
      </c>
      <c r="G512" s="322" t="s">
        <v>1078</v>
      </c>
      <c r="H512" s="321" t="str">
        <f>IF(OR(AND('C5'!Y42="",'C5'!Z42=""),AND('C5'!Y72="",'C5'!Z72=""),AND('C5'!Z42="X",'C5'!Z72="X"),OR('C5'!Z42="M",'C5'!Z72="M")),"",SUM('C5'!Y42,'C5'!Y72))</f>
        <v/>
      </c>
      <c r="I512" s="321" t="str">
        <f>IF(AND(AND('C5'!Z42="X",'C5'!Z72="X"),SUM('C5'!Y42,'C5'!Y72)=0,ISNUMBER('C5'!Y102)),"",IF(OR('C5'!Z42="M",'C5'!Z72="M"),"M",IF(AND('C5'!Z42='C5'!Z72,OR('C5'!Z42="X",'C5'!Z42="W",'C5'!Z42="Z")),UPPER('C5'!Z42),"")))</f>
        <v/>
      </c>
      <c r="J512" s="170" t="s">
        <v>758</v>
      </c>
      <c r="K512" s="321" t="str">
        <f>IF(AND(ISBLANK('C5'!Y102),$L$512&lt;&gt;"Z"),"",'C5'!Y102)</f>
        <v/>
      </c>
      <c r="L512" s="321" t="str">
        <f>IF(ISBLANK('C5'!Z102),"",'C5'!Z102)</f>
        <v/>
      </c>
      <c r="M512" s="168" t="str">
        <f t="shared" si="9"/>
        <v>OK</v>
      </c>
      <c r="N512" s="169"/>
    </row>
    <row r="513" spans="1:14" hidden="1">
      <c r="A513" s="333" t="s">
        <v>760</v>
      </c>
      <c r="B513" s="319" t="s">
        <v>2633</v>
      </c>
      <c r="C513" s="320" t="s">
        <v>376</v>
      </c>
      <c r="D513" s="322" t="s">
        <v>2634</v>
      </c>
      <c r="E513" s="320" t="s">
        <v>758</v>
      </c>
      <c r="F513" s="320" t="s">
        <v>376</v>
      </c>
      <c r="G513" s="322" t="s">
        <v>1218</v>
      </c>
      <c r="H513" s="321" t="str">
        <f>IF(OR(SUMPRODUCT(--('C5'!AB14:'C5'!AB41=""),--('C5'!AC14:'C5'!AC41=""))&gt;0,COUNTIF('C5'!AC14:'C5'!AC41,"M")&gt;0,COUNTIF('C5'!AC14:'C5'!AC41,"X")=28),"",SUM('C5'!AB14:'C5'!AB41))</f>
        <v/>
      </c>
      <c r="I513" s="321" t="str">
        <f>IF(AND(COUNTIF('C5'!AC14:'C5'!AC41,"X")=28,SUM('C5'!AB14:'C5'!AB41)=0,ISNUMBER('C5'!AB42)),"",IF(COUNTIF('C5'!AC14:'C5'!AC41,"M")&gt;0,"M",IF(AND(COUNTIF('C5'!AC14:'C5'!AC41,'C5'!AC14)=28,OR('C5'!AC14="X",'C5'!AC14="W",'C5'!AC14="Z")),UPPER('C5'!AC14),"")))</f>
        <v/>
      </c>
      <c r="J513" s="170" t="s">
        <v>758</v>
      </c>
      <c r="K513" s="321" t="str">
        <f>IF(AND(ISBLANK('C5'!AB42),$L$513&lt;&gt;"Z"),"",'C5'!AB42)</f>
        <v/>
      </c>
      <c r="L513" s="321" t="str">
        <f>IF(ISBLANK('C5'!AC42),"",'C5'!AC42)</f>
        <v/>
      </c>
      <c r="M513" s="168" t="str">
        <f t="shared" si="9"/>
        <v>OK</v>
      </c>
      <c r="N513" s="169"/>
    </row>
    <row r="514" spans="1:14" hidden="1">
      <c r="A514" s="333" t="s">
        <v>760</v>
      </c>
      <c r="B514" s="319" t="s">
        <v>2635</v>
      </c>
      <c r="C514" s="320" t="s">
        <v>376</v>
      </c>
      <c r="D514" s="322" t="s">
        <v>2636</v>
      </c>
      <c r="E514" s="320" t="s">
        <v>758</v>
      </c>
      <c r="F514" s="320" t="s">
        <v>376</v>
      </c>
      <c r="G514" s="322" t="s">
        <v>2637</v>
      </c>
      <c r="H514" s="321" t="str">
        <f>IF(OR(SUMPRODUCT(--('C5'!AB44:'C5'!AB71=""),--('C5'!AC44:'C5'!AC71=""))&gt;0,COUNTIF('C5'!AC44:'C5'!AC71,"M")&gt;0,COUNTIF('C5'!AC44:'C5'!AC71,"X")=28),"",SUM('C5'!AB44:'C5'!AB71))</f>
        <v/>
      </c>
      <c r="I514" s="321" t="str">
        <f>IF(AND(COUNTIF('C5'!AC44:'C5'!AC71,"X")=28,SUM('C5'!AB44:'C5'!AB71)=0,ISNUMBER('C5'!AB72)),"",IF(COUNTIF('C5'!AC44:'C5'!AC71,"M")&gt;0,"M",IF(AND(COUNTIF('C5'!AC44:'C5'!AC71,'C5'!AC44)=28,OR('C5'!AC44="X",'C5'!AC44="W",'C5'!AC44="Z")),UPPER('C5'!AC44),"")))</f>
        <v/>
      </c>
      <c r="J514" s="170" t="s">
        <v>758</v>
      </c>
      <c r="K514" s="321" t="str">
        <f>IF(AND(ISBLANK('C5'!AB72),$L$514&lt;&gt;"Z"),"",'C5'!AB72)</f>
        <v/>
      </c>
      <c r="L514" s="321" t="str">
        <f>IF(ISBLANK('C5'!AC72),"",'C5'!AC72)</f>
        <v/>
      </c>
      <c r="M514" s="168" t="str">
        <f t="shared" si="9"/>
        <v>OK</v>
      </c>
      <c r="N514" s="169"/>
    </row>
    <row r="515" spans="1:14" hidden="1">
      <c r="A515" s="333" t="s">
        <v>760</v>
      </c>
      <c r="B515" s="319" t="s">
        <v>2638</v>
      </c>
      <c r="C515" s="320" t="s">
        <v>376</v>
      </c>
      <c r="D515" s="322" t="s">
        <v>2639</v>
      </c>
      <c r="E515" s="320" t="s">
        <v>758</v>
      </c>
      <c r="F515" s="320" t="s">
        <v>376</v>
      </c>
      <c r="G515" s="322" t="s">
        <v>2640</v>
      </c>
      <c r="H515" s="321" t="str">
        <f>IF(OR(AND('C5'!AB14="",'C5'!AC14=""),AND('C5'!AB44="",'C5'!AC44=""),AND('C5'!AC14="X",'C5'!AC44="X"),OR('C5'!AC14="M",'C5'!AC44="M")),"",SUM('C5'!AB14,'C5'!AB44))</f>
        <v/>
      </c>
      <c r="I515" s="321" t="str">
        <f>IF(AND(AND('C5'!AC14="X",'C5'!AC44="X"),SUM('C5'!AB14,'C5'!AB44)=0,ISNUMBER('C5'!AB74)),"",IF(OR('C5'!AC14="M",'C5'!AC44="M"),"M",IF(AND('C5'!AC14='C5'!AC44,OR('C5'!AC14="X",'C5'!AC14="W",'C5'!AC14="Z")),UPPER('C5'!AC14),"")))</f>
        <v/>
      </c>
      <c r="J515" s="170" t="s">
        <v>758</v>
      </c>
      <c r="K515" s="321" t="str">
        <f>IF(AND(ISBLANK('C5'!AB74),$L$515&lt;&gt;"Z"),"",'C5'!AB74)</f>
        <v/>
      </c>
      <c r="L515" s="321" t="str">
        <f>IF(ISBLANK('C5'!AC74),"",'C5'!AC74)</f>
        <v/>
      </c>
      <c r="M515" s="168" t="str">
        <f t="shared" si="9"/>
        <v>OK</v>
      </c>
      <c r="N515" s="169"/>
    </row>
    <row r="516" spans="1:14" hidden="1">
      <c r="A516" s="333" t="s">
        <v>760</v>
      </c>
      <c r="B516" s="319" t="s">
        <v>2641</v>
      </c>
      <c r="C516" s="320" t="s">
        <v>376</v>
      </c>
      <c r="D516" s="322" t="s">
        <v>2642</v>
      </c>
      <c r="E516" s="320" t="s">
        <v>758</v>
      </c>
      <c r="F516" s="320" t="s">
        <v>376</v>
      </c>
      <c r="G516" s="322" t="s">
        <v>2643</v>
      </c>
      <c r="H516" s="321" t="str">
        <f>IF(OR(AND('C5'!AB15="",'C5'!AC15=""),AND('C5'!AB45="",'C5'!AC45=""),AND('C5'!AC15="X",'C5'!AC45="X"),OR('C5'!AC15="M",'C5'!AC45="M")),"",SUM('C5'!AB15,'C5'!AB45))</f>
        <v/>
      </c>
      <c r="I516" s="321" t="str">
        <f>IF(AND(AND('C5'!AC15="X",'C5'!AC45="X"),SUM('C5'!AB15,'C5'!AB45)=0,ISNUMBER('C5'!AB75)),"",IF(OR('C5'!AC15="M",'C5'!AC45="M"),"M",IF(AND('C5'!AC15='C5'!AC45,OR('C5'!AC15="X",'C5'!AC15="W",'C5'!AC15="Z")),UPPER('C5'!AC15),"")))</f>
        <v/>
      </c>
      <c r="J516" s="170" t="s">
        <v>758</v>
      </c>
      <c r="K516" s="321" t="str">
        <f>IF(AND(ISBLANK('C5'!AB75),$L$516&lt;&gt;"Z"),"",'C5'!AB75)</f>
        <v/>
      </c>
      <c r="L516" s="321" t="str">
        <f>IF(ISBLANK('C5'!AC75),"",'C5'!AC75)</f>
        <v/>
      </c>
      <c r="M516" s="168" t="str">
        <f t="shared" si="9"/>
        <v>OK</v>
      </c>
      <c r="N516" s="169"/>
    </row>
    <row r="517" spans="1:14" hidden="1">
      <c r="A517" s="333" t="s">
        <v>760</v>
      </c>
      <c r="B517" s="319" t="s">
        <v>2644</v>
      </c>
      <c r="C517" s="320" t="s">
        <v>376</v>
      </c>
      <c r="D517" s="322" t="s">
        <v>2645</v>
      </c>
      <c r="E517" s="320" t="s">
        <v>758</v>
      </c>
      <c r="F517" s="320" t="s">
        <v>376</v>
      </c>
      <c r="G517" s="322" t="s">
        <v>2646</v>
      </c>
      <c r="H517" s="321" t="str">
        <f>IF(OR(AND('C5'!AB16="",'C5'!AC16=""),AND('C5'!AB46="",'C5'!AC46=""),AND('C5'!AC16="X",'C5'!AC46="X"),OR('C5'!AC16="M",'C5'!AC46="M")),"",SUM('C5'!AB16,'C5'!AB46))</f>
        <v/>
      </c>
      <c r="I517" s="321" t="str">
        <f>IF(AND(AND('C5'!AC16="X",'C5'!AC46="X"),SUM('C5'!AB16,'C5'!AB46)=0,ISNUMBER('C5'!AB76)),"",IF(OR('C5'!AC16="M",'C5'!AC46="M"),"M",IF(AND('C5'!AC16='C5'!AC46,OR('C5'!AC16="X",'C5'!AC16="W",'C5'!AC16="Z")),UPPER('C5'!AC16),"")))</f>
        <v/>
      </c>
      <c r="J517" s="170" t="s">
        <v>758</v>
      </c>
      <c r="K517" s="321" t="str">
        <f>IF(AND(ISBLANK('C5'!AB76),$L$517&lt;&gt;"Z"),"",'C5'!AB76)</f>
        <v/>
      </c>
      <c r="L517" s="321" t="str">
        <f>IF(ISBLANK('C5'!AC76),"",'C5'!AC76)</f>
        <v/>
      </c>
      <c r="M517" s="168" t="str">
        <f t="shared" si="9"/>
        <v>OK</v>
      </c>
      <c r="N517" s="169"/>
    </row>
    <row r="518" spans="1:14" hidden="1">
      <c r="A518" s="333" t="s">
        <v>760</v>
      </c>
      <c r="B518" s="319" t="s">
        <v>2647</v>
      </c>
      <c r="C518" s="320" t="s">
        <v>376</v>
      </c>
      <c r="D518" s="322" t="s">
        <v>2648</v>
      </c>
      <c r="E518" s="320" t="s">
        <v>758</v>
      </c>
      <c r="F518" s="320" t="s">
        <v>376</v>
      </c>
      <c r="G518" s="322" t="s">
        <v>2649</v>
      </c>
      <c r="H518" s="321" t="str">
        <f>IF(OR(AND('C5'!AB17="",'C5'!AC17=""),AND('C5'!AB47="",'C5'!AC47=""),AND('C5'!AC17="X",'C5'!AC47="X"),OR('C5'!AC17="M",'C5'!AC47="M")),"",SUM('C5'!AB17,'C5'!AB47))</f>
        <v/>
      </c>
      <c r="I518" s="321" t="str">
        <f>IF(AND(AND('C5'!AC17="X",'C5'!AC47="X"),SUM('C5'!AB17,'C5'!AB47)=0,ISNUMBER('C5'!AB77)),"",IF(OR('C5'!AC17="M",'C5'!AC47="M"),"M",IF(AND('C5'!AC17='C5'!AC47,OR('C5'!AC17="X",'C5'!AC17="W",'C5'!AC17="Z")),UPPER('C5'!AC17),"")))</f>
        <v/>
      </c>
      <c r="J518" s="170" t="s">
        <v>758</v>
      </c>
      <c r="K518" s="321" t="str">
        <f>IF(AND(ISBLANK('C5'!AB77),$L$518&lt;&gt;"Z"),"",'C5'!AB77)</f>
        <v/>
      </c>
      <c r="L518" s="321" t="str">
        <f>IF(ISBLANK('C5'!AC77),"",'C5'!AC77)</f>
        <v/>
      </c>
      <c r="M518" s="168" t="str">
        <f t="shared" si="9"/>
        <v>OK</v>
      </c>
      <c r="N518" s="169"/>
    </row>
    <row r="519" spans="1:14" hidden="1">
      <c r="A519" s="333" t="s">
        <v>760</v>
      </c>
      <c r="B519" s="319" t="s">
        <v>2650</v>
      </c>
      <c r="C519" s="320" t="s">
        <v>376</v>
      </c>
      <c r="D519" s="322" t="s">
        <v>2651</v>
      </c>
      <c r="E519" s="320" t="s">
        <v>758</v>
      </c>
      <c r="F519" s="320" t="s">
        <v>376</v>
      </c>
      <c r="G519" s="322" t="s">
        <v>2652</v>
      </c>
      <c r="H519" s="321" t="str">
        <f>IF(OR(AND('C5'!AB18="",'C5'!AC18=""),AND('C5'!AB48="",'C5'!AC48=""),AND('C5'!AC18="X",'C5'!AC48="X"),OR('C5'!AC18="M",'C5'!AC48="M")),"",SUM('C5'!AB18,'C5'!AB48))</f>
        <v/>
      </c>
      <c r="I519" s="321" t="str">
        <f>IF(AND(AND('C5'!AC18="X",'C5'!AC48="X"),SUM('C5'!AB18,'C5'!AB48)=0,ISNUMBER('C5'!AB78)),"",IF(OR('C5'!AC18="M",'C5'!AC48="M"),"M",IF(AND('C5'!AC18='C5'!AC48,OR('C5'!AC18="X",'C5'!AC18="W",'C5'!AC18="Z")),UPPER('C5'!AC18),"")))</f>
        <v/>
      </c>
      <c r="J519" s="170" t="s">
        <v>758</v>
      </c>
      <c r="K519" s="321" t="str">
        <f>IF(AND(ISBLANK('C5'!AB78),$L$519&lt;&gt;"Z"),"",'C5'!AB78)</f>
        <v/>
      </c>
      <c r="L519" s="321" t="str">
        <f>IF(ISBLANK('C5'!AC78),"",'C5'!AC78)</f>
        <v/>
      </c>
      <c r="M519" s="168" t="str">
        <f t="shared" si="9"/>
        <v>OK</v>
      </c>
      <c r="N519" s="169"/>
    </row>
    <row r="520" spans="1:14" hidden="1">
      <c r="A520" s="333" t="s">
        <v>760</v>
      </c>
      <c r="B520" s="319" t="s">
        <v>2653</v>
      </c>
      <c r="C520" s="320" t="s">
        <v>376</v>
      </c>
      <c r="D520" s="322" t="s">
        <v>2654</v>
      </c>
      <c r="E520" s="320" t="s">
        <v>758</v>
      </c>
      <c r="F520" s="320" t="s">
        <v>376</v>
      </c>
      <c r="G520" s="322" t="s">
        <v>2655</v>
      </c>
      <c r="H520" s="321" t="str">
        <f>IF(OR(AND('C5'!AB19="",'C5'!AC19=""),AND('C5'!AB49="",'C5'!AC49=""),AND('C5'!AC19="X",'C5'!AC49="X"),OR('C5'!AC19="M",'C5'!AC49="M")),"",SUM('C5'!AB19,'C5'!AB49))</f>
        <v/>
      </c>
      <c r="I520" s="321" t="str">
        <f>IF(AND(AND('C5'!AC19="X",'C5'!AC49="X"),SUM('C5'!AB19,'C5'!AB49)=0,ISNUMBER('C5'!AB79)),"",IF(OR('C5'!AC19="M",'C5'!AC49="M"),"M",IF(AND('C5'!AC19='C5'!AC49,OR('C5'!AC19="X",'C5'!AC19="W",'C5'!AC19="Z")),UPPER('C5'!AC19),"")))</f>
        <v/>
      </c>
      <c r="J520" s="170" t="s">
        <v>758</v>
      </c>
      <c r="K520" s="321" t="str">
        <f>IF(AND(ISBLANK('C5'!AB79),$L$520&lt;&gt;"Z"),"",'C5'!AB79)</f>
        <v/>
      </c>
      <c r="L520" s="321" t="str">
        <f>IF(ISBLANK('C5'!AC79),"",'C5'!AC79)</f>
        <v/>
      </c>
      <c r="M520" s="168" t="str">
        <f t="shared" si="9"/>
        <v>OK</v>
      </c>
      <c r="N520" s="169"/>
    </row>
    <row r="521" spans="1:14" hidden="1">
      <c r="A521" s="333" t="s">
        <v>760</v>
      </c>
      <c r="B521" s="319" t="s">
        <v>2656</v>
      </c>
      <c r="C521" s="320" t="s">
        <v>376</v>
      </c>
      <c r="D521" s="322" t="s">
        <v>2657</v>
      </c>
      <c r="E521" s="320" t="s">
        <v>758</v>
      </c>
      <c r="F521" s="320" t="s">
        <v>376</v>
      </c>
      <c r="G521" s="322" t="s">
        <v>2658</v>
      </c>
      <c r="H521" s="321" t="str">
        <f>IF(OR(AND('C5'!AB20="",'C5'!AC20=""),AND('C5'!AB50="",'C5'!AC50=""),AND('C5'!AC20="X",'C5'!AC50="X"),OR('C5'!AC20="M",'C5'!AC50="M")),"",SUM('C5'!AB20,'C5'!AB50))</f>
        <v/>
      </c>
      <c r="I521" s="321" t="str">
        <f>IF(AND(AND('C5'!AC20="X",'C5'!AC50="X"),SUM('C5'!AB20,'C5'!AB50)=0,ISNUMBER('C5'!AB80)),"",IF(OR('C5'!AC20="M",'C5'!AC50="M"),"M",IF(AND('C5'!AC20='C5'!AC50,OR('C5'!AC20="X",'C5'!AC20="W",'C5'!AC20="Z")),UPPER('C5'!AC20),"")))</f>
        <v/>
      </c>
      <c r="J521" s="170" t="s">
        <v>758</v>
      </c>
      <c r="K521" s="321" t="str">
        <f>IF(AND(ISBLANK('C5'!AB80),$L$521&lt;&gt;"Z"),"",'C5'!AB80)</f>
        <v/>
      </c>
      <c r="L521" s="321" t="str">
        <f>IF(ISBLANK('C5'!AC80),"",'C5'!AC80)</f>
        <v/>
      </c>
      <c r="M521" s="168" t="str">
        <f t="shared" si="9"/>
        <v>OK</v>
      </c>
      <c r="N521" s="169"/>
    </row>
    <row r="522" spans="1:14" hidden="1">
      <c r="A522" s="333" t="s">
        <v>760</v>
      </c>
      <c r="B522" s="319" t="s">
        <v>2659</v>
      </c>
      <c r="C522" s="320" t="s">
        <v>376</v>
      </c>
      <c r="D522" s="322" t="s">
        <v>2660</v>
      </c>
      <c r="E522" s="320" t="s">
        <v>758</v>
      </c>
      <c r="F522" s="320" t="s">
        <v>376</v>
      </c>
      <c r="G522" s="322" t="s">
        <v>2661</v>
      </c>
      <c r="H522" s="321" t="str">
        <f>IF(OR(AND('C5'!AB21="",'C5'!AC21=""),AND('C5'!AB51="",'C5'!AC51=""),AND('C5'!AC21="X",'C5'!AC51="X"),OR('C5'!AC21="M",'C5'!AC51="M")),"",SUM('C5'!AB21,'C5'!AB51))</f>
        <v/>
      </c>
      <c r="I522" s="321" t="str">
        <f>IF(AND(AND('C5'!AC21="X",'C5'!AC51="X"),SUM('C5'!AB21,'C5'!AB51)=0,ISNUMBER('C5'!AB81)),"",IF(OR('C5'!AC21="M",'C5'!AC51="M"),"M",IF(AND('C5'!AC21='C5'!AC51,OR('C5'!AC21="X",'C5'!AC21="W",'C5'!AC21="Z")),UPPER('C5'!AC21),"")))</f>
        <v/>
      </c>
      <c r="J522" s="170" t="s">
        <v>758</v>
      </c>
      <c r="K522" s="321" t="str">
        <f>IF(AND(ISBLANK('C5'!AB81),$L$522&lt;&gt;"Z"),"",'C5'!AB81)</f>
        <v/>
      </c>
      <c r="L522" s="321" t="str">
        <f>IF(ISBLANK('C5'!AC81),"",'C5'!AC81)</f>
        <v/>
      </c>
      <c r="M522" s="168" t="str">
        <f t="shared" si="9"/>
        <v>OK</v>
      </c>
      <c r="N522" s="169"/>
    </row>
    <row r="523" spans="1:14" hidden="1">
      <c r="A523" s="333" t="s">
        <v>760</v>
      </c>
      <c r="B523" s="319" t="s">
        <v>2662</v>
      </c>
      <c r="C523" s="320" t="s">
        <v>376</v>
      </c>
      <c r="D523" s="322" t="s">
        <v>2663</v>
      </c>
      <c r="E523" s="320" t="s">
        <v>758</v>
      </c>
      <c r="F523" s="320" t="s">
        <v>376</v>
      </c>
      <c r="G523" s="322" t="s">
        <v>2664</v>
      </c>
      <c r="H523" s="321" t="str">
        <f>IF(OR(AND('C5'!AB22="",'C5'!AC22=""),AND('C5'!AB52="",'C5'!AC52=""),AND('C5'!AC22="X",'C5'!AC52="X"),OR('C5'!AC22="M",'C5'!AC52="M")),"",SUM('C5'!AB22,'C5'!AB52))</f>
        <v/>
      </c>
      <c r="I523" s="321" t="str">
        <f>IF(AND(AND('C5'!AC22="X",'C5'!AC52="X"),SUM('C5'!AB22,'C5'!AB52)=0,ISNUMBER('C5'!AB82)),"",IF(OR('C5'!AC22="M",'C5'!AC52="M"),"M",IF(AND('C5'!AC22='C5'!AC52,OR('C5'!AC22="X",'C5'!AC22="W",'C5'!AC22="Z")),UPPER('C5'!AC22),"")))</f>
        <v/>
      </c>
      <c r="J523" s="170" t="s">
        <v>758</v>
      </c>
      <c r="K523" s="321" t="str">
        <f>IF(AND(ISBLANK('C5'!AB82),$L$523&lt;&gt;"Z"),"",'C5'!AB82)</f>
        <v/>
      </c>
      <c r="L523" s="321" t="str">
        <f>IF(ISBLANK('C5'!AC82),"",'C5'!AC82)</f>
        <v/>
      </c>
      <c r="M523" s="168" t="str">
        <f t="shared" si="9"/>
        <v>OK</v>
      </c>
      <c r="N523" s="169"/>
    </row>
    <row r="524" spans="1:14" hidden="1">
      <c r="A524" s="333" t="s">
        <v>760</v>
      </c>
      <c r="B524" s="319" t="s">
        <v>2665</v>
      </c>
      <c r="C524" s="320" t="s">
        <v>376</v>
      </c>
      <c r="D524" s="322" t="s">
        <v>2666</v>
      </c>
      <c r="E524" s="320" t="s">
        <v>758</v>
      </c>
      <c r="F524" s="320" t="s">
        <v>376</v>
      </c>
      <c r="G524" s="322" t="s">
        <v>2667</v>
      </c>
      <c r="H524" s="321" t="str">
        <f>IF(OR(AND('C5'!AB23="",'C5'!AC23=""),AND('C5'!AB53="",'C5'!AC53=""),AND('C5'!AC23="X",'C5'!AC53="X"),OR('C5'!AC23="M",'C5'!AC53="M")),"",SUM('C5'!AB23,'C5'!AB53))</f>
        <v/>
      </c>
      <c r="I524" s="321" t="str">
        <f>IF(AND(AND('C5'!AC23="X",'C5'!AC53="X"),SUM('C5'!AB23,'C5'!AB53)=0,ISNUMBER('C5'!AB83)),"",IF(OR('C5'!AC23="M",'C5'!AC53="M"),"M",IF(AND('C5'!AC23='C5'!AC53,OR('C5'!AC23="X",'C5'!AC23="W",'C5'!AC23="Z")),UPPER('C5'!AC23),"")))</f>
        <v/>
      </c>
      <c r="J524" s="170" t="s">
        <v>758</v>
      </c>
      <c r="K524" s="321" t="str">
        <f>IF(AND(ISBLANK('C5'!AB83),$L$524&lt;&gt;"Z"),"",'C5'!AB83)</f>
        <v/>
      </c>
      <c r="L524" s="321" t="str">
        <f>IF(ISBLANK('C5'!AC83),"",'C5'!AC83)</f>
        <v/>
      </c>
      <c r="M524" s="168" t="str">
        <f t="shared" si="9"/>
        <v>OK</v>
      </c>
      <c r="N524" s="169"/>
    </row>
    <row r="525" spans="1:14" hidden="1">
      <c r="A525" s="333" t="s">
        <v>760</v>
      </c>
      <c r="B525" s="319" t="s">
        <v>2668</v>
      </c>
      <c r="C525" s="320" t="s">
        <v>376</v>
      </c>
      <c r="D525" s="322" t="s">
        <v>2669</v>
      </c>
      <c r="E525" s="320" t="s">
        <v>758</v>
      </c>
      <c r="F525" s="320" t="s">
        <v>376</v>
      </c>
      <c r="G525" s="322" t="s">
        <v>2670</v>
      </c>
      <c r="H525" s="321" t="str">
        <f>IF(OR(AND('C5'!AB24="",'C5'!AC24=""),AND('C5'!AB54="",'C5'!AC54=""),AND('C5'!AC24="X",'C5'!AC54="X"),OR('C5'!AC24="M",'C5'!AC54="M")),"",SUM('C5'!AB24,'C5'!AB54))</f>
        <v/>
      </c>
      <c r="I525" s="321" t="str">
        <f>IF(AND(AND('C5'!AC24="X",'C5'!AC54="X"),SUM('C5'!AB24,'C5'!AB54)=0,ISNUMBER('C5'!AB84)),"",IF(OR('C5'!AC24="M",'C5'!AC54="M"),"M",IF(AND('C5'!AC24='C5'!AC54,OR('C5'!AC24="X",'C5'!AC24="W",'C5'!AC24="Z")),UPPER('C5'!AC24),"")))</f>
        <v/>
      </c>
      <c r="J525" s="170" t="s">
        <v>758</v>
      </c>
      <c r="K525" s="321" t="str">
        <f>IF(AND(ISBLANK('C5'!AB84),$L$525&lt;&gt;"Z"),"",'C5'!AB84)</f>
        <v/>
      </c>
      <c r="L525" s="321" t="str">
        <f>IF(ISBLANK('C5'!AC84),"",'C5'!AC84)</f>
        <v/>
      </c>
      <c r="M525" s="168" t="str">
        <f t="shared" si="9"/>
        <v>OK</v>
      </c>
      <c r="N525" s="169"/>
    </row>
    <row r="526" spans="1:14" hidden="1">
      <c r="A526" s="333" t="s">
        <v>760</v>
      </c>
      <c r="B526" s="319" t="s">
        <v>2671</v>
      </c>
      <c r="C526" s="320" t="s">
        <v>376</v>
      </c>
      <c r="D526" s="322" t="s">
        <v>2672</v>
      </c>
      <c r="E526" s="320" t="s">
        <v>758</v>
      </c>
      <c r="F526" s="320" t="s">
        <v>376</v>
      </c>
      <c r="G526" s="322" t="s">
        <v>2673</v>
      </c>
      <c r="H526" s="321" t="str">
        <f>IF(OR(AND('C5'!AB25="",'C5'!AC25=""),AND('C5'!AB55="",'C5'!AC55=""),AND('C5'!AC25="X",'C5'!AC55="X"),OR('C5'!AC25="M",'C5'!AC55="M")),"",SUM('C5'!AB25,'C5'!AB55))</f>
        <v/>
      </c>
      <c r="I526" s="321" t="str">
        <f>IF(AND(AND('C5'!AC25="X",'C5'!AC55="X"),SUM('C5'!AB25,'C5'!AB55)=0,ISNUMBER('C5'!AB85)),"",IF(OR('C5'!AC25="M",'C5'!AC55="M"),"M",IF(AND('C5'!AC25='C5'!AC55,OR('C5'!AC25="X",'C5'!AC25="W",'C5'!AC25="Z")),UPPER('C5'!AC25),"")))</f>
        <v/>
      </c>
      <c r="J526" s="170" t="s">
        <v>758</v>
      </c>
      <c r="K526" s="321" t="str">
        <f>IF(AND(ISBLANK('C5'!AB85),$L$526&lt;&gt;"Z"),"",'C5'!AB85)</f>
        <v/>
      </c>
      <c r="L526" s="321" t="str">
        <f>IF(ISBLANK('C5'!AC85),"",'C5'!AC85)</f>
        <v/>
      </c>
      <c r="M526" s="168" t="str">
        <f t="shared" si="9"/>
        <v>OK</v>
      </c>
      <c r="N526" s="169"/>
    </row>
    <row r="527" spans="1:14" hidden="1">
      <c r="A527" s="333" t="s">
        <v>760</v>
      </c>
      <c r="B527" s="319" t="s">
        <v>2674</v>
      </c>
      <c r="C527" s="320" t="s">
        <v>376</v>
      </c>
      <c r="D527" s="322" t="s">
        <v>2675</v>
      </c>
      <c r="E527" s="320" t="s">
        <v>758</v>
      </c>
      <c r="F527" s="320" t="s">
        <v>376</v>
      </c>
      <c r="G527" s="322" t="s">
        <v>2676</v>
      </c>
      <c r="H527" s="321" t="str">
        <f>IF(OR(AND('C5'!AB26="",'C5'!AC26=""),AND('C5'!AB56="",'C5'!AC56=""),AND('C5'!AC26="X",'C5'!AC56="X"),OR('C5'!AC26="M",'C5'!AC56="M")),"",SUM('C5'!AB26,'C5'!AB56))</f>
        <v/>
      </c>
      <c r="I527" s="321" t="str">
        <f>IF(AND(AND('C5'!AC26="X",'C5'!AC56="X"),SUM('C5'!AB26,'C5'!AB56)=0,ISNUMBER('C5'!AB86)),"",IF(OR('C5'!AC26="M",'C5'!AC56="M"),"M",IF(AND('C5'!AC26='C5'!AC56,OR('C5'!AC26="X",'C5'!AC26="W",'C5'!AC26="Z")),UPPER('C5'!AC26),"")))</f>
        <v/>
      </c>
      <c r="J527" s="170" t="s">
        <v>758</v>
      </c>
      <c r="K527" s="321" t="str">
        <f>IF(AND(ISBLANK('C5'!AB86),$L$527&lt;&gt;"Z"),"",'C5'!AB86)</f>
        <v/>
      </c>
      <c r="L527" s="321" t="str">
        <f>IF(ISBLANK('C5'!AC86),"",'C5'!AC86)</f>
        <v/>
      </c>
      <c r="M527" s="168" t="str">
        <f t="shared" si="9"/>
        <v>OK</v>
      </c>
      <c r="N527" s="169"/>
    </row>
    <row r="528" spans="1:14" hidden="1">
      <c r="A528" s="333" t="s">
        <v>760</v>
      </c>
      <c r="B528" s="319" t="s">
        <v>2677</v>
      </c>
      <c r="C528" s="320" t="s">
        <v>376</v>
      </c>
      <c r="D528" s="322" t="s">
        <v>2678</v>
      </c>
      <c r="E528" s="320" t="s">
        <v>758</v>
      </c>
      <c r="F528" s="320" t="s">
        <v>376</v>
      </c>
      <c r="G528" s="322" t="s">
        <v>2679</v>
      </c>
      <c r="H528" s="321" t="str">
        <f>IF(OR(AND('C5'!AB27="",'C5'!AC27=""),AND('C5'!AB57="",'C5'!AC57=""),AND('C5'!AC27="X",'C5'!AC57="X"),OR('C5'!AC27="M",'C5'!AC57="M")),"",SUM('C5'!AB27,'C5'!AB57))</f>
        <v/>
      </c>
      <c r="I528" s="321" t="str">
        <f>IF(AND(AND('C5'!AC27="X",'C5'!AC57="X"),SUM('C5'!AB27,'C5'!AB57)=0,ISNUMBER('C5'!AB87)),"",IF(OR('C5'!AC27="M",'C5'!AC57="M"),"M",IF(AND('C5'!AC27='C5'!AC57,OR('C5'!AC27="X",'C5'!AC27="W",'C5'!AC27="Z")),UPPER('C5'!AC27),"")))</f>
        <v/>
      </c>
      <c r="J528" s="170" t="s">
        <v>758</v>
      </c>
      <c r="K528" s="321" t="str">
        <f>IF(AND(ISBLANK('C5'!AB87),$L$528&lt;&gt;"Z"),"",'C5'!AB87)</f>
        <v/>
      </c>
      <c r="L528" s="321" t="str">
        <f>IF(ISBLANK('C5'!AC87),"",'C5'!AC87)</f>
        <v/>
      </c>
      <c r="M528" s="168" t="str">
        <f t="shared" si="9"/>
        <v>OK</v>
      </c>
      <c r="N528" s="169"/>
    </row>
    <row r="529" spans="1:14" hidden="1">
      <c r="A529" s="333" t="s">
        <v>760</v>
      </c>
      <c r="B529" s="319" t="s">
        <v>2680</v>
      </c>
      <c r="C529" s="320" t="s">
        <v>376</v>
      </c>
      <c r="D529" s="322" t="s">
        <v>2681</v>
      </c>
      <c r="E529" s="320" t="s">
        <v>758</v>
      </c>
      <c r="F529" s="320" t="s">
        <v>376</v>
      </c>
      <c r="G529" s="322" t="s">
        <v>2682</v>
      </c>
      <c r="H529" s="321" t="str">
        <f>IF(OR(AND('C5'!AB28="",'C5'!AC28=""),AND('C5'!AB58="",'C5'!AC58=""),AND('C5'!AC28="X",'C5'!AC58="X"),OR('C5'!AC28="M",'C5'!AC58="M")),"",SUM('C5'!AB28,'C5'!AB58))</f>
        <v/>
      </c>
      <c r="I529" s="321" t="str">
        <f>IF(AND(AND('C5'!AC28="X",'C5'!AC58="X"),SUM('C5'!AB28,'C5'!AB58)=0,ISNUMBER('C5'!AB88)),"",IF(OR('C5'!AC28="M",'C5'!AC58="M"),"M",IF(AND('C5'!AC28='C5'!AC58,OR('C5'!AC28="X",'C5'!AC28="W",'C5'!AC28="Z")),UPPER('C5'!AC28),"")))</f>
        <v/>
      </c>
      <c r="J529" s="170" t="s">
        <v>758</v>
      </c>
      <c r="K529" s="321" t="str">
        <f>IF(AND(ISBLANK('C5'!AB88),$L$529&lt;&gt;"Z"),"",'C5'!AB88)</f>
        <v/>
      </c>
      <c r="L529" s="321" t="str">
        <f>IF(ISBLANK('C5'!AC88),"",'C5'!AC88)</f>
        <v/>
      </c>
      <c r="M529" s="168" t="str">
        <f t="shared" si="9"/>
        <v>OK</v>
      </c>
      <c r="N529" s="169"/>
    </row>
    <row r="530" spans="1:14" hidden="1">
      <c r="A530" s="333" t="s">
        <v>760</v>
      </c>
      <c r="B530" s="319" t="s">
        <v>2683</v>
      </c>
      <c r="C530" s="320" t="s">
        <v>376</v>
      </c>
      <c r="D530" s="322" t="s">
        <v>2684</v>
      </c>
      <c r="E530" s="320" t="s">
        <v>758</v>
      </c>
      <c r="F530" s="320" t="s">
        <v>376</v>
      </c>
      <c r="G530" s="322" t="s">
        <v>2685</v>
      </c>
      <c r="H530" s="321" t="str">
        <f>IF(OR(AND('C5'!AB29="",'C5'!AC29=""),AND('C5'!AB59="",'C5'!AC59=""),AND('C5'!AC29="X",'C5'!AC59="X"),OR('C5'!AC29="M",'C5'!AC59="M")),"",SUM('C5'!AB29,'C5'!AB59))</f>
        <v/>
      </c>
      <c r="I530" s="321" t="str">
        <f>IF(AND(AND('C5'!AC29="X",'C5'!AC59="X"),SUM('C5'!AB29,'C5'!AB59)=0,ISNUMBER('C5'!AB89)),"",IF(OR('C5'!AC29="M",'C5'!AC59="M"),"M",IF(AND('C5'!AC29='C5'!AC59,OR('C5'!AC29="X",'C5'!AC29="W",'C5'!AC29="Z")),UPPER('C5'!AC29),"")))</f>
        <v/>
      </c>
      <c r="J530" s="170" t="s">
        <v>758</v>
      </c>
      <c r="K530" s="321" t="str">
        <f>IF(AND(ISBLANK('C5'!AB89),$L$530&lt;&gt;"Z"),"",'C5'!AB89)</f>
        <v/>
      </c>
      <c r="L530" s="321" t="str">
        <f>IF(ISBLANK('C5'!AC89),"",'C5'!AC89)</f>
        <v/>
      </c>
      <c r="M530" s="168" t="str">
        <f t="shared" si="9"/>
        <v>OK</v>
      </c>
      <c r="N530" s="169"/>
    </row>
    <row r="531" spans="1:14" hidden="1">
      <c r="A531" s="333" t="s">
        <v>760</v>
      </c>
      <c r="B531" s="319" t="s">
        <v>2686</v>
      </c>
      <c r="C531" s="320" t="s">
        <v>376</v>
      </c>
      <c r="D531" s="322" t="s">
        <v>2687</v>
      </c>
      <c r="E531" s="320" t="s">
        <v>758</v>
      </c>
      <c r="F531" s="320" t="s">
        <v>376</v>
      </c>
      <c r="G531" s="322" t="s">
        <v>2688</v>
      </c>
      <c r="H531" s="321" t="str">
        <f>IF(OR(AND('C5'!AB30="",'C5'!AC30=""),AND('C5'!AB60="",'C5'!AC60=""),AND('C5'!AC30="X",'C5'!AC60="X"),OR('C5'!AC30="M",'C5'!AC60="M")),"",SUM('C5'!AB30,'C5'!AB60))</f>
        <v/>
      </c>
      <c r="I531" s="321" t="str">
        <f>IF(AND(AND('C5'!AC30="X",'C5'!AC60="X"),SUM('C5'!AB30,'C5'!AB60)=0,ISNUMBER('C5'!AB90)),"",IF(OR('C5'!AC30="M",'C5'!AC60="M"),"M",IF(AND('C5'!AC30='C5'!AC60,OR('C5'!AC30="X",'C5'!AC30="W",'C5'!AC30="Z")),UPPER('C5'!AC30),"")))</f>
        <v/>
      </c>
      <c r="J531" s="170" t="s">
        <v>758</v>
      </c>
      <c r="K531" s="321" t="str">
        <f>IF(AND(ISBLANK('C5'!AB90),$L$531&lt;&gt;"Z"),"",'C5'!AB90)</f>
        <v/>
      </c>
      <c r="L531" s="321" t="str">
        <f>IF(ISBLANK('C5'!AC90),"",'C5'!AC90)</f>
        <v/>
      </c>
      <c r="M531" s="168" t="str">
        <f t="shared" si="9"/>
        <v>OK</v>
      </c>
      <c r="N531" s="169"/>
    </row>
    <row r="532" spans="1:14" hidden="1">
      <c r="A532" s="333" t="s">
        <v>760</v>
      </c>
      <c r="B532" s="319" t="s">
        <v>2689</v>
      </c>
      <c r="C532" s="320" t="s">
        <v>376</v>
      </c>
      <c r="D532" s="322" t="s">
        <v>2690</v>
      </c>
      <c r="E532" s="320" t="s">
        <v>758</v>
      </c>
      <c r="F532" s="320" t="s">
        <v>376</v>
      </c>
      <c r="G532" s="322" t="s">
        <v>2691</v>
      </c>
      <c r="H532" s="321" t="str">
        <f>IF(OR(AND('C5'!AB31="",'C5'!AC31=""),AND('C5'!AB61="",'C5'!AC61=""),AND('C5'!AC31="X",'C5'!AC61="X"),OR('C5'!AC31="M",'C5'!AC61="M")),"",SUM('C5'!AB31,'C5'!AB61))</f>
        <v/>
      </c>
      <c r="I532" s="321" t="str">
        <f>IF(AND(AND('C5'!AC31="X",'C5'!AC61="X"),SUM('C5'!AB31,'C5'!AB61)=0,ISNUMBER('C5'!AB91)),"",IF(OR('C5'!AC31="M",'C5'!AC61="M"),"M",IF(AND('C5'!AC31='C5'!AC61,OR('C5'!AC31="X",'C5'!AC31="W",'C5'!AC31="Z")),UPPER('C5'!AC31),"")))</f>
        <v/>
      </c>
      <c r="J532" s="170" t="s">
        <v>758</v>
      </c>
      <c r="K532" s="321" t="str">
        <f>IF(AND(ISBLANK('C5'!AB91),$L$532&lt;&gt;"Z"),"",'C5'!AB91)</f>
        <v/>
      </c>
      <c r="L532" s="321" t="str">
        <f>IF(ISBLANK('C5'!AC91),"",'C5'!AC91)</f>
        <v/>
      </c>
      <c r="M532" s="168" t="str">
        <f t="shared" si="9"/>
        <v>OK</v>
      </c>
      <c r="N532" s="169"/>
    </row>
    <row r="533" spans="1:14" hidden="1">
      <c r="A533" s="333" t="s">
        <v>760</v>
      </c>
      <c r="B533" s="319" t="s">
        <v>2692</v>
      </c>
      <c r="C533" s="320" t="s">
        <v>376</v>
      </c>
      <c r="D533" s="322" t="s">
        <v>2693</v>
      </c>
      <c r="E533" s="320" t="s">
        <v>758</v>
      </c>
      <c r="F533" s="320" t="s">
        <v>376</v>
      </c>
      <c r="G533" s="322" t="s">
        <v>2694</v>
      </c>
      <c r="H533" s="321" t="str">
        <f>IF(OR(AND('C5'!AB32="",'C5'!AC32=""),AND('C5'!AB62="",'C5'!AC62=""),AND('C5'!AC32="X",'C5'!AC62="X"),OR('C5'!AC32="M",'C5'!AC62="M")),"",SUM('C5'!AB32,'C5'!AB62))</f>
        <v/>
      </c>
      <c r="I533" s="321" t="str">
        <f>IF(AND(AND('C5'!AC32="X",'C5'!AC62="X"),SUM('C5'!AB32,'C5'!AB62)=0,ISNUMBER('C5'!AB92)),"",IF(OR('C5'!AC32="M",'C5'!AC62="M"),"M",IF(AND('C5'!AC32='C5'!AC62,OR('C5'!AC32="X",'C5'!AC32="W",'C5'!AC32="Z")),UPPER('C5'!AC32),"")))</f>
        <v/>
      </c>
      <c r="J533" s="170" t="s">
        <v>758</v>
      </c>
      <c r="K533" s="321" t="str">
        <f>IF(AND(ISBLANK('C5'!AB92),$L$533&lt;&gt;"Z"),"",'C5'!AB92)</f>
        <v/>
      </c>
      <c r="L533" s="321" t="str">
        <f>IF(ISBLANK('C5'!AC92),"",'C5'!AC92)</f>
        <v/>
      </c>
      <c r="M533" s="168" t="str">
        <f t="shared" si="9"/>
        <v>OK</v>
      </c>
      <c r="N533" s="169"/>
    </row>
    <row r="534" spans="1:14" hidden="1">
      <c r="A534" s="333" t="s">
        <v>760</v>
      </c>
      <c r="B534" s="319" t="s">
        <v>2695</v>
      </c>
      <c r="C534" s="320" t="s">
        <v>376</v>
      </c>
      <c r="D534" s="322" t="s">
        <v>2696</v>
      </c>
      <c r="E534" s="320" t="s">
        <v>758</v>
      </c>
      <c r="F534" s="320" t="s">
        <v>376</v>
      </c>
      <c r="G534" s="322" t="s">
        <v>2697</v>
      </c>
      <c r="H534" s="321" t="str">
        <f>IF(OR(AND('C5'!AB33="",'C5'!AC33=""),AND('C5'!AB63="",'C5'!AC63=""),AND('C5'!AC33="X",'C5'!AC63="X"),OR('C5'!AC33="M",'C5'!AC63="M")),"",SUM('C5'!AB33,'C5'!AB63))</f>
        <v/>
      </c>
      <c r="I534" s="321" t="str">
        <f>IF(AND(AND('C5'!AC33="X",'C5'!AC63="X"),SUM('C5'!AB33,'C5'!AB63)=0,ISNUMBER('C5'!AB93)),"",IF(OR('C5'!AC33="M",'C5'!AC63="M"),"M",IF(AND('C5'!AC33='C5'!AC63,OR('C5'!AC33="X",'C5'!AC33="W",'C5'!AC33="Z")),UPPER('C5'!AC33),"")))</f>
        <v/>
      </c>
      <c r="J534" s="170" t="s">
        <v>758</v>
      </c>
      <c r="K534" s="321" t="str">
        <f>IF(AND(ISBLANK('C5'!AB93),$L$534&lt;&gt;"Z"),"",'C5'!AB93)</f>
        <v/>
      </c>
      <c r="L534" s="321" t="str">
        <f>IF(ISBLANK('C5'!AC93),"",'C5'!AC93)</f>
        <v/>
      </c>
      <c r="M534" s="168" t="str">
        <f t="shared" si="9"/>
        <v>OK</v>
      </c>
      <c r="N534" s="169"/>
    </row>
    <row r="535" spans="1:14" hidden="1">
      <c r="A535" s="333" t="s">
        <v>760</v>
      </c>
      <c r="B535" s="319" t="s">
        <v>2698</v>
      </c>
      <c r="C535" s="320" t="s">
        <v>376</v>
      </c>
      <c r="D535" s="322" t="s">
        <v>2699</v>
      </c>
      <c r="E535" s="320" t="s">
        <v>758</v>
      </c>
      <c r="F535" s="320" t="s">
        <v>376</v>
      </c>
      <c r="G535" s="322" t="s">
        <v>2700</v>
      </c>
      <c r="H535" s="321" t="str">
        <f>IF(OR(AND('C5'!AB34="",'C5'!AC34=""),AND('C5'!AB64="",'C5'!AC64=""),AND('C5'!AC34="X",'C5'!AC64="X"),OR('C5'!AC34="M",'C5'!AC64="M")),"",SUM('C5'!AB34,'C5'!AB64))</f>
        <v/>
      </c>
      <c r="I535" s="321" t="str">
        <f>IF(AND(AND('C5'!AC34="X",'C5'!AC64="X"),SUM('C5'!AB34,'C5'!AB64)=0,ISNUMBER('C5'!AB94)),"",IF(OR('C5'!AC34="M",'C5'!AC64="M"),"M",IF(AND('C5'!AC34='C5'!AC64,OR('C5'!AC34="X",'C5'!AC34="W",'C5'!AC34="Z")),UPPER('C5'!AC34),"")))</f>
        <v/>
      </c>
      <c r="J535" s="170" t="s">
        <v>758</v>
      </c>
      <c r="K535" s="321" t="str">
        <f>IF(AND(ISBLANK('C5'!AB94),$L$535&lt;&gt;"Z"),"",'C5'!AB94)</f>
        <v/>
      </c>
      <c r="L535" s="321" t="str">
        <f>IF(ISBLANK('C5'!AC94),"",'C5'!AC94)</f>
        <v/>
      </c>
      <c r="M535" s="168" t="str">
        <f t="shared" si="9"/>
        <v>OK</v>
      </c>
      <c r="N535" s="169"/>
    </row>
    <row r="536" spans="1:14" hidden="1">
      <c r="A536" s="333" t="s">
        <v>760</v>
      </c>
      <c r="B536" s="319" t="s">
        <v>2701</v>
      </c>
      <c r="C536" s="320" t="s">
        <v>376</v>
      </c>
      <c r="D536" s="322" t="s">
        <v>2702</v>
      </c>
      <c r="E536" s="320" t="s">
        <v>758</v>
      </c>
      <c r="F536" s="320" t="s">
        <v>376</v>
      </c>
      <c r="G536" s="322" t="s">
        <v>2703</v>
      </c>
      <c r="H536" s="321" t="str">
        <f>IF(OR(AND('C5'!AB35="",'C5'!AC35=""),AND('C5'!AB65="",'C5'!AC65=""),AND('C5'!AC35="X",'C5'!AC65="X"),OR('C5'!AC35="M",'C5'!AC65="M")),"",SUM('C5'!AB35,'C5'!AB65))</f>
        <v/>
      </c>
      <c r="I536" s="321" t="str">
        <f>IF(AND(AND('C5'!AC35="X",'C5'!AC65="X"),SUM('C5'!AB35,'C5'!AB65)=0,ISNUMBER('C5'!AB95)),"",IF(OR('C5'!AC35="M",'C5'!AC65="M"),"M",IF(AND('C5'!AC35='C5'!AC65,OR('C5'!AC35="X",'C5'!AC35="W",'C5'!AC35="Z")),UPPER('C5'!AC35),"")))</f>
        <v/>
      </c>
      <c r="J536" s="170" t="s">
        <v>758</v>
      </c>
      <c r="K536" s="321" t="str">
        <f>IF(AND(ISBLANK('C5'!AB95),$L$536&lt;&gt;"Z"),"",'C5'!AB95)</f>
        <v/>
      </c>
      <c r="L536" s="321" t="str">
        <f>IF(ISBLANK('C5'!AC95),"",'C5'!AC95)</f>
        <v/>
      </c>
      <c r="M536" s="168" t="str">
        <f t="shared" si="9"/>
        <v>OK</v>
      </c>
      <c r="N536" s="169"/>
    </row>
    <row r="537" spans="1:14" hidden="1">
      <c r="A537" s="333" t="s">
        <v>760</v>
      </c>
      <c r="B537" s="319" t="s">
        <v>2704</v>
      </c>
      <c r="C537" s="320" t="s">
        <v>376</v>
      </c>
      <c r="D537" s="322" t="s">
        <v>2705</v>
      </c>
      <c r="E537" s="320" t="s">
        <v>758</v>
      </c>
      <c r="F537" s="320" t="s">
        <v>376</v>
      </c>
      <c r="G537" s="322" t="s">
        <v>2706</v>
      </c>
      <c r="H537" s="321" t="str">
        <f>IF(OR(AND('C5'!AB36="",'C5'!AC36=""),AND('C5'!AB66="",'C5'!AC66=""),AND('C5'!AC36="X",'C5'!AC66="X"),OR('C5'!AC36="M",'C5'!AC66="M")),"",SUM('C5'!AB36,'C5'!AB66))</f>
        <v/>
      </c>
      <c r="I537" s="321" t="str">
        <f>IF(AND(AND('C5'!AC36="X",'C5'!AC66="X"),SUM('C5'!AB36,'C5'!AB66)=0,ISNUMBER('C5'!AB96)),"",IF(OR('C5'!AC36="M",'C5'!AC66="M"),"M",IF(AND('C5'!AC36='C5'!AC66,OR('C5'!AC36="X",'C5'!AC36="W",'C5'!AC36="Z")),UPPER('C5'!AC36),"")))</f>
        <v/>
      </c>
      <c r="J537" s="170" t="s">
        <v>758</v>
      </c>
      <c r="K537" s="321" t="str">
        <f>IF(AND(ISBLANK('C5'!AB96),$L$537&lt;&gt;"Z"),"",'C5'!AB96)</f>
        <v/>
      </c>
      <c r="L537" s="321" t="str">
        <f>IF(ISBLANK('C5'!AC96),"",'C5'!AC96)</f>
        <v/>
      </c>
      <c r="M537" s="168" t="str">
        <f t="shared" si="9"/>
        <v>OK</v>
      </c>
      <c r="N537" s="169"/>
    </row>
    <row r="538" spans="1:14" hidden="1">
      <c r="A538" s="333" t="s">
        <v>760</v>
      </c>
      <c r="B538" s="319" t="s">
        <v>2707</v>
      </c>
      <c r="C538" s="320" t="s">
        <v>376</v>
      </c>
      <c r="D538" s="322" t="s">
        <v>2708</v>
      </c>
      <c r="E538" s="320" t="s">
        <v>758</v>
      </c>
      <c r="F538" s="320" t="s">
        <v>376</v>
      </c>
      <c r="G538" s="322" t="s">
        <v>2709</v>
      </c>
      <c r="H538" s="321" t="str">
        <f>IF(OR(AND('C5'!AB37="",'C5'!AC37=""),AND('C5'!AB67="",'C5'!AC67=""),AND('C5'!AC37="X",'C5'!AC67="X"),OR('C5'!AC37="M",'C5'!AC67="M")),"",SUM('C5'!AB37,'C5'!AB67))</f>
        <v/>
      </c>
      <c r="I538" s="321" t="str">
        <f>IF(AND(AND('C5'!AC37="X",'C5'!AC67="X"),SUM('C5'!AB37,'C5'!AB67)=0,ISNUMBER('C5'!AB97)),"",IF(OR('C5'!AC37="M",'C5'!AC67="M"),"M",IF(AND('C5'!AC37='C5'!AC67,OR('C5'!AC37="X",'C5'!AC37="W",'C5'!AC37="Z")),UPPER('C5'!AC37),"")))</f>
        <v/>
      </c>
      <c r="J538" s="170" t="s">
        <v>758</v>
      </c>
      <c r="K538" s="321" t="str">
        <f>IF(AND(ISBLANK('C5'!AB97),$L$538&lt;&gt;"Z"),"",'C5'!AB97)</f>
        <v/>
      </c>
      <c r="L538" s="321" t="str">
        <f>IF(ISBLANK('C5'!AC97),"",'C5'!AC97)</f>
        <v/>
      </c>
      <c r="M538" s="168" t="str">
        <f t="shared" si="9"/>
        <v>OK</v>
      </c>
      <c r="N538" s="169"/>
    </row>
    <row r="539" spans="1:14" hidden="1">
      <c r="A539" s="333" t="s">
        <v>760</v>
      </c>
      <c r="B539" s="319" t="s">
        <v>2710</v>
      </c>
      <c r="C539" s="320" t="s">
        <v>376</v>
      </c>
      <c r="D539" s="322" t="s">
        <v>2711</v>
      </c>
      <c r="E539" s="320" t="s">
        <v>758</v>
      </c>
      <c r="F539" s="320" t="s">
        <v>376</v>
      </c>
      <c r="G539" s="322" t="s">
        <v>2712</v>
      </c>
      <c r="H539" s="321" t="str">
        <f>IF(OR(AND('C5'!AB38="",'C5'!AC38=""),AND('C5'!AB68="",'C5'!AC68=""),AND('C5'!AC38="X",'C5'!AC68="X"),OR('C5'!AC38="M",'C5'!AC68="M")),"",SUM('C5'!AB38,'C5'!AB68))</f>
        <v/>
      </c>
      <c r="I539" s="321" t="str">
        <f>IF(AND(AND('C5'!AC38="X",'C5'!AC68="X"),SUM('C5'!AB38,'C5'!AB68)=0,ISNUMBER('C5'!AB98)),"",IF(OR('C5'!AC38="M",'C5'!AC68="M"),"M",IF(AND('C5'!AC38='C5'!AC68,OR('C5'!AC38="X",'C5'!AC38="W",'C5'!AC38="Z")),UPPER('C5'!AC38),"")))</f>
        <v/>
      </c>
      <c r="J539" s="170" t="s">
        <v>758</v>
      </c>
      <c r="K539" s="321" t="str">
        <f>IF(AND(ISBLANK('C5'!AB98),$L$539&lt;&gt;"Z"),"",'C5'!AB98)</f>
        <v/>
      </c>
      <c r="L539" s="321" t="str">
        <f>IF(ISBLANK('C5'!AC98),"",'C5'!AC98)</f>
        <v/>
      </c>
      <c r="M539" s="168" t="str">
        <f t="shared" si="9"/>
        <v>OK</v>
      </c>
      <c r="N539" s="169"/>
    </row>
    <row r="540" spans="1:14" hidden="1">
      <c r="A540" s="333" t="s">
        <v>760</v>
      </c>
      <c r="B540" s="319" t="s">
        <v>2713</v>
      </c>
      <c r="C540" s="320" t="s">
        <v>376</v>
      </c>
      <c r="D540" s="322" t="s">
        <v>2714</v>
      </c>
      <c r="E540" s="320" t="s">
        <v>758</v>
      </c>
      <c r="F540" s="320" t="s">
        <v>376</v>
      </c>
      <c r="G540" s="322" t="s">
        <v>2715</v>
      </c>
      <c r="H540" s="321" t="str">
        <f>IF(OR(AND('C5'!AB39="",'C5'!AC39=""),AND('C5'!AB69="",'C5'!AC69=""),AND('C5'!AC39="X",'C5'!AC69="X"),OR('C5'!AC39="M",'C5'!AC69="M")),"",SUM('C5'!AB39,'C5'!AB69))</f>
        <v/>
      </c>
      <c r="I540" s="321" t="str">
        <f>IF(AND(AND('C5'!AC39="X",'C5'!AC69="X"),SUM('C5'!AB39,'C5'!AB69)=0,ISNUMBER('C5'!AB99)),"",IF(OR('C5'!AC39="M",'C5'!AC69="M"),"M",IF(AND('C5'!AC39='C5'!AC69,OR('C5'!AC39="X",'C5'!AC39="W",'C5'!AC39="Z")),UPPER('C5'!AC39),"")))</f>
        <v/>
      </c>
      <c r="J540" s="170" t="s">
        <v>758</v>
      </c>
      <c r="K540" s="321" t="str">
        <f>IF(AND(ISBLANK('C5'!AB99),$L$540&lt;&gt;"Z"),"",'C5'!AB99)</f>
        <v/>
      </c>
      <c r="L540" s="321" t="str">
        <f>IF(ISBLANK('C5'!AC99),"",'C5'!AC99)</f>
        <v/>
      </c>
      <c r="M540" s="168" t="str">
        <f t="shared" si="9"/>
        <v>OK</v>
      </c>
      <c r="N540" s="169"/>
    </row>
    <row r="541" spans="1:14" hidden="1">
      <c r="A541" s="333" t="s">
        <v>760</v>
      </c>
      <c r="B541" s="319" t="s">
        <v>2716</v>
      </c>
      <c r="C541" s="320" t="s">
        <v>376</v>
      </c>
      <c r="D541" s="322" t="s">
        <v>2717</v>
      </c>
      <c r="E541" s="320" t="s">
        <v>758</v>
      </c>
      <c r="F541" s="320" t="s">
        <v>376</v>
      </c>
      <c r="G541" s="322" t="s">
        <v>2718</v>
      </c>
      <c r="H541" s="321" t="str">
        <f>IF(OR(AND('C5'!AB40="",'C5'!AC40=""),AND('C5'!AB70="",'C5'!AC70=""),AND('C5'!AC40="X",'C5'!AC70="X"),OR('C5'!AC40="M",'C5'!AC70="M")),"",SUM('C5'!AB40,'C5'!AB70))</f>
        <v/>
      </c>
      <c r="I541" s="321" t="str">
        <f>IF(AND(AND('C5'!AC40="X",'C5'!AC70="X"),SUM('C5'!AB40,'C5'!AB70)=0,ISNUMBER('C5'!AB100)),"",IF(OR('C5'!AC40="M",'C5'!AC70="M"),"M",IF(AND('C5'!AC40='C5'!AC70,OR('C5'!AC40="X",'C5'!AC40="W",'C5'!AC40="Z")),UPPER('C5'!AC40),"")))</f>
        <v/>
      </c>
      <c r="J541" s="170" t="s">
        <v>758</v>
      </c>
      <c r="K541" s="321" t="str">
        <f>IF(AND(ISBLANK('C5'!AB100),$L$541&lt;&gt;"Z"),"",'C5'!AB100)</f>
        <v/>
      </c>
      <c r="L541" s="321" t="str">
        <f>IF(ISBLANK('C5'!AC100),"",'C5'!AC100)</f>
        <v/>
      </c>
      <c r="M541" s="168" t="str">
        <f t="shared" si="9"/>
        <v>OK</v>
      </c>
      <c r="N541" s="169"/>
    </row>
    <row r="542" spans="1:14" hidden="1">
      <c r="A542" s="333" t="s">
        <v>760</v>
      </c>
      <c r="B542" s="319" t="s">
        <v>2719</v>
      </c>
      <c r="C542" s="320" t="s">
        <v>376</v>
      </c>
      <c r="D542" s="322" t="s">
        <v>2720</v>
      </c>
      <c r="E542" s="320" t="s">
        <v>758</v>
      </c>
      <c r="F542" s="320" t="s">
        <v>376</v>
      </c>
      <c r="G542" s="322" t="s">
        <v>2721</v>
      </c>
      <c r="H542" s="321" t="str">
        <f>IF(OR(AND('C5'!AB41="",'C5'!AC41=""),AND('C5'!AB71="",'C5'!AC71=""),AND('C5'!AC41="X",'C5'!AC71="X"),OR('C5'!AC41="M",'C5'!AC71="M")),"",SUM('C5'!AB41,'C5'!AB71))</f>
        <v/>
      </c>
      <c r="I542" s="321" t="str">
        <f>IF(AND(AND('C5'!AC41="X",'C5'!AC71="X"),SUM('C5'!AB41,'C5'!AB71)=0,ISNUMBER('C5'!AB101)),"",IF(OR('C5'!AC41="M",'C5'!AC71="M"),"M",IF(AND('C5'!AC41='C5'!AC71,OR('C5'!AC41="X",'C5'!AC41="W",'C5'!AC41="Z")),UPPER('C5'!AC41),"")))</f>
        <v/>
      </c>
      <c r="J542" s="170" t="s">
        <v>758</v>
      </c>
      <c r="K542" s="321" t="str">
        <f>IF(AND(ISBLANK('C5'!AB101),$L$542&lt;&gt;"Z"),"",'C5'!AB101)</f>
        <v/>
      </c>
      <c r="L542" s="321" t="str">
        <f>IF(ISBLANK('C5'!AC101),"",'C5'!AC101)</f>
        <v/>
      </c>
      <c r="M542" s="168" t="str">
        <f t="shared" si="9"/>
        <v>OK</v>
      </c>
      <c r="N542" s="169"/>
    </row>
    <row r="543" spans="1:14" hidden="1">
      <c r="A543" s="333" t="s">
        <v>760</v>
      </c>
      <c r="B543" s="319" t="s">
        <v>2722</v>
      </c>
      <c r="C543" s="320" t="s">
        <v>376</v>
      </c>
      <c r="D543" s="322" t="s">
        <v>2723</v>
      </c>
      <c r="E543" s="320" t="s">
        <v>758</v>
      </c>
      <c r="F543" s="320" t="s">
        <v>376</v>
      </c>
      <c r="G543" s="322" t="s">
        <v>2724</v>
      </c>
      <c r="H543" s="321" t="str">
        <f>IF(OR(AND('C5'!AB42="",'C5'!AC42=""),AND('C5'!AB72="",'C5'!AC72=""),AND('C5'!AC42="X",'C5'!AC72="X"),OR('C5'!AC42="M",'C5'!AC72="M")),"",SUM('C5'!AB42,'C5'!AB72))</f>
        <v/>
      </c>
      <c r="I543" s="321" t="str">
        <f>IF(AND(AND('C5'!AC42="X",'C5'!AC72="X"),SUM('C5'!AB42,'C5'!AB72)=0,ISNUMBER('C5'!AB102)),"",IF(OR('C5'!AC42="M",'C5'!AC72="M"),"M",IF(AND('C5'!AC42='C5'!AC72,OR('C5'!AC42="X",'C5'!AC42="W",'C5'!AC42="Z")),UPPER('C5'!AC42),"")))</f>
        <v/>
      </c>
      <c r="J543" s="170" t="s">
        <v>758</v>
      </c>
      <c r="K543" s="321" t="str">
        <f>IF(AND(ISBLANK('C5'!AB102),$L$543&lt;&gt;"Z"),"",'C5'!AB102)</f>
        <v/>
      </c>
      <c r="L543" s="321" t="str">
        <f>IF(ISBLANK('C5'!AC102),"",'C5'!AC102)</f>
        <v/>
      </c>
      <c r="M543" s="168" t="str">
        <f t="shared" si="9"/>
        <v>OK</v>
      </c>
      <c r="N543" s="169"/>
    </row>
    <row r="544" spans="1:14" hidden="1">
      <c r="A544" s="333" t="s">
        <v>760</v>
      </c>
      <c r="B544" s="319" t="s">
        <v>1919</v>
      </c>
      <c r="C544" s="320" t="s">
        <v>683</v>
      </c>
      <c r="D544" s="322" t="s">
        <v>1920</v>
      </c>
      <c r="E544" s="320" t="s">
        <v>758</v>
      </c>
      <c r="F544" s="320" t="s">
        <v>683</v>
      </c>
      <c r="G544" s="322" t="s">
        <v>984</v>
      </c>
      <c r="H544" s="321" t="str">
        <f>IF(OR(SUMPRODUCT(--('C6'!V14:'C6'!V68=""),--('C6'!W14:'C6'!W68=""))&gt;0,COUNTIF('C6'!W14:'C6'!W68,"M")&gt;0,COUNTIF('C6'!W14:'C6'!W68,"X")=55),"",SUM('C6'!V14:'C6'!V68))</f>
        <v/>
      </c>
      <c r="I544" s="321" t="str">
        <f>IF(AND(COUNTIF('C6'!W14:'C6'!W68,"X")=55,SUM('C6'!V14:'C6'!V68)=0,ISNUMBER('C6'!V69)),"",IF(COUNTIF('C6'!W14:'C6'!W68,"M")&gt;0,"M",IF(AND(COUNTIF('C6'!W14:'C6'!W68,'C6'!W14)=55,OR('C6'!W14="X",'C6'!W14="W",'C6'!W14="Z")),UPPER('C6'!W14),"")))</f>
        <v/>
      </c>
      <c r="J544" s="170" t="s">
        <v>758</v>
      </c>
      <c r="K544" s="321" t="str">
        <f>IF(AND(ISBLANK('C6'!V69),$L$544&lt;&gt;"Z"),"",'C6'!V69)</f>
        <v/>
      </c>
      <c r="L544" s="321" t="str">
        <f>IF(ISBLANK('C6'!W69),"",'C6'!W69)</f>
        <v/>
      </c>
      <c r="M544" s="168" t="str">
        <f t="shared" si="9"/>
        <v>OK</v>
      </c>
      <c r="N544" s="169"/>
    </row>
    <row r="545" spans="1:14" hidden="1">
      <c r="A545" s="333" t="s">
        <v>760</v>
      </c>
      <c r="B545" s="319" t="s">
        <v>1921</v>
      </c>
      <c r="C545" s="320" t="s">
        <v>683</v>
      </c>
      <c r="D545" s="322" t="s">
        <v>1922</v>
      </c>
      <c r="E545" s="320" t="s">
        <v>758</v>
      </c>
      <c r="F545" s="320" t="s">
        <v>683</v>
      </c>
      <c r="G545" s="322" t="s">
        <v>995</v>
      </c>
      <c r="H545" s="321" t="str">
        <f>IF(OR(SUMPRODUCT(--('C6'!V70:'C6'!V73=""),--('C6'!W70:'C6'!W73=""))&gt;0,COUNTIF('C6'!W70:'C6'!W73,"M")&gt;0,COUNTIF('C6'!W70:'C6'!W73,"X")=4),"",SUM('C6'!V70:'C6'!V73))</f>
        <v/>
      </c>
      <c r="I545" s="321" t="str">
        <f>IF(AND(COUNTIF('C6'!W70:'C6'!W73,"X")=4,SUM('C6'!V70:'C6'!V73)=0,ISNUMBER('C6'!V74)),"",IF(COUNTIF('C6'!W70:'C6'!W73,"M")&gt;0,"M",IF(AND(COUNTIF('C6'!W70:'C6'!W73,'C6'!W70)=4,OR('C6'!W70="X",'C6'!W70="W",'C6'!W70="Z")),UPPER('C6'!W70),"")))</f>
        <v/>
      </c>
      <c r="J545" s="170" t="s">
        <v>758</v>
      </c>
      <c r="K545" s="321" t="str">
        <f>IF(AND(ISBLANK('C6'!V74),$L$545&lt;&gt;"Z"),"",'C6'!V74)</f>
        <v/>
      </c>
      <c r="L545" s="321" t="str">
        <f>IF(ISBLANK('C6'!W74),"",'C6'!W74)</f>
        <v/>
      </c>
      <c r="M545" s="168" t="str">
        <f t="shared" si="9"/>
        <v>OK</v>
      </c>
      <c r="N545" s="169"/>
    </row>
    <row r="546" spans="1:14" hidden="1">
      <c r="A546" s="333" t="s">
        <v>760</v>
      </c>
      <c r="B546" s="319" t="s">
        <v>1923</v>
      </c>
      <c r="C546" s="320" t="s">
        <v>683</v>
      </c>
      <c r="D546" s="322" t="s">
        <v>1924</v>
      </c>
      <c r="E546" s="320" t="s">
        <v>758</v>
      </c>
      <c r="F546" s="320" t="s">
        <v>683</v>
      </c>
      <c r="G546" s="322" t="s">
        <v>1318</v>
      </c>
      <c r="H546" s="321" t="str">
        <f>IF(OR(SUMPRODUCT(--('C6'!V75:'C6'!V117=""),--('C6'!W75:'C6'!W117=""))&gt;0,COUNTIF('C6'!W75:'C6'!W117,"M")&gt;0,COUNTIF('C6'!W75:'C6'!W117,"X")=43),"",SUM('C6'!V75:'C6'!V117))</f>
        <v/>
      </c>
      <c r="I546" s="321" t="str">
        <f>IF(AND(COUNTIF('C6'!W75:'C6'!W117,"X")=43,SUM('C6'!V75:'C6'!V117)=0,ISNUMBER('C6'!V118)),"",IF(COUNTIF('C6'!W75:'C6'!W117,"M")&gt;0,"M",IF(AND(COUNTIF('C6'!W75:'C6'!W117,'C6'!W75)=43,OR('C6'!W75="X",'C6'!W75="W",'C6'!W75="Z")),UPPER('C6'!W75),"")))</f>
        <v/>
      </c>
      <c r="J546" s="170" t="s">
        <v>758</v>
      </c>
      <c r="K546" s="321" t="str">
        <f>IF(AND(ISBLANK('C6'!V118),$L$546&lt;&gt;"Z"),"",'C6'!V118)</f>
        <v/>
      </c>
      <c r="L546" s="321" t="str">
        <f>IF(ISBLANK('C6'!W118),"",'C6'!W118)</f>
        <v/>
      </c>
      <c r="M546" s="168" t="str">
        <f t="shared" si="9"/>
        <v>OK</v>
      </c>
      <c r="N546" s="169"/>
    </row>
    <row r="547" spans="1:14" hidden="1">
      <c r="A547" s="333" t="s">
        <v>760</v>
      </c>
      <c r="B547" s="319" t="s">
        <v>1925</v>
      </c>
      <c r="C547" s="320" t="s">
        <v>683</v>
      </c>
      <c r="D547" s="322" t="s">
        <v>1926</v>
      </c>
      <c r="E547" s="320" t="s">
        <v>758</v>
      </c>
      <c r="F547" s="320" t="s">
        <v>683</v>
      </c>
      <c r="G547" s="322" t="s">
        <v>1319</v>
      </c>
      <c r="H547" s="321" t="str">
        <f>IF(OR(SUMPRODUCT(--('C6'!V119:'C6'!V169=""),--('C6'!W119:'C6'!W169=""))&gt;0,COUNTIF('C6'!W119:'C6'!W169,"M")&gt;0,COUNTIF('C6'!W119:'C6'!W169,"X")=51),"",SUM('C6'!V119:'C6'!V169))</f>
        <v/>
      </c>
      <c r="I547" s="321" t="str">
        <f>IF(AND(COUNTIF('C6'!W119:'C6'!W169,"X")=51,SUM('C6'!V119:'C6'!V169)=0,ISNUMBER('C6'!V170)),"",IF(COUNTIF('C6'!W119:'C6'!W169,"M")&gt;0,"M",IF(AND(COUNTIF('C6'!W119:'C6'!W169,'C6'!W119)=51,OR('C6'!W119="X",'C6'!W119="W",'C6'!W119="Z")),UPPER('C6'!W119),"")))</f>
        <v/>
      </c>
      <c r="J547" s="170" t="s">
        <v>758</v>
      </c>
      <c r="K547" s="321" t="str">
        <f>IF(AND(ISBLANK('C6'!V170),$L$547&lt;&gt;"Z"),"",'C6'!V170)</f>
        <v/>
      </c>
      <c r="L547" s="321" t="str">
        <f>IF(ISBLANK('C6'!W170),"",'C6'!W170)</f>
        <v/>
      </c>
      <c r="M547" s="168" t="str">
        <f t="shared" si="9"/>
        <v>OK</v>
      </c>
      <c r="N547" s="169"/>
    </row>
    <row r="548" spans="1:14" hidden="1">
      <c r="A548" s="333" t="s">
        <v>760</v>
      </c>
      <c r="B548" s="319" t="s">
        <v>1927</v>
      </c>
      <c r="C548" s="320" t="s">
        <v>683</v>
      </c>
      <c r="D548" s="322" t="s">
        <v>1928</v>
      </c>
      <c r="E548" s="320" t="s">
        <v>758</v>
      </c>
      <c r="F548" s="320" t="s">
        <v>683</v>
      </c>
      <c r="G548" s="322" t="s">
        <v>1320</v>
      </c>
      <c r="H548" s="321" t="str">
        <f>IF(OR(SUMPRODUCT(--('C6'!V171:'C6'!V216=""),--('C6'!W171:'C6'!W216=""))&gt;0,COUNTIF('C6'!W171:'C6'!W216,"M")&gt;0,COUNTIF('C6'!W171:'C6'!W216,"X")=46),"",SUM('C6'!V171:'C6'!V216))</f>
        <v/>
      </c>
      <c r="I548" s="321" t="str">
        <f>IF(AND(COUNTIF('C6'!W171:'C6'!W216,"X")=46,SUM('C6'!V171:'C6'!V216)=0,ISNUMBER('C6'!V217)),"",IF(COUNTIF('C6'!W171:'C6'!W216,"M")&gt;0,"M",IF(AND(COUNTIF('C6'!W171:'C6'!W216,'C6'!W171)=46,OR('C6'!W171="X",'C6'!W171="W",'C6'!W171="Z")),UPPER('C6'!W171),"")))</f>
        <v/>
      </c>
      <c r="J548" s="170" t="s">
        <v>758</v>
      </c>
      <c r="K548" s="321" t="str">
        <f>IF(AND(ISBLANK('C6'!V217),$L$548&lt;&gt;"Z"),"",'C6'!V217)</f>
        <v/>
      </c>
      <c r="L548" s="321" t="str">
        <f>IF(ISBLANK('C6'!W217),"",'C6'!W217)</f>
        <v/>
      </c>
      <c r="M548" s="168" t="str">
        <f t="shared" si="9"/>
        <v>OK</v>
      </c>
      <c r="N548" s="169"/>
    </row>
    <row r="549" spans="1:14" hidden="1">
      <c r="A549" s="333" t="s">
        <v>760</v>
      </c>
      <c r="B549" s="319" t="s">
        <v>1929</v>
      </c>
      <c r="C549" s="320" t="s">
        <v>683</v>
      </c>
      <c r="D549" s="322" t="s">
        <v>1930</v>
      </c>
      <c r="E549" s="320" t="s">
        <v>758</v>
      </c>
      <c r="F549" s="320" t="s">
        <v>683</v>
      </c>
      <c r="G549" s="322" t="s">
        <v>1321</v>
      </c>
      <c r="H549" s="321" t="str">
        <f>IF(OR(SUMPRODUCT(--('C6'!V218:'C6'!V235=""),--('C6'!W218:'C6'!W235=""))&gt;0,COUNTIF('C6'!W218:'C6'!W235,"M")&gt;0,COUNTIF('C6'!W218:'C6'!W235,"X")=18),"",SUM('C6'!V218:'C6'!V235))</f>
        <v/>
      </c>
      <c r="I549" s="321" t="str">
        <f>IF(AND(COUNTIF('C6'!W218:'C6'!W235,"X")=18,SUM('C6'!V218:'C6'!V235)=0,ISNUMBER('C6'!V236)),"",IF(COUNTIF('C6'!W218:'C6'!W235,"M")&gt;0,"M",IF(AND(COUNTIF('C6'!W218:'C6'!W235,'C6'!W218)=18,OR('C6'!W218="X",'C6'!W218="W",'C6'!W218="Z")),UPPER('C6'!W218),"")))</f>
        <v/>
      </c>
      <c r="J549" s="170" t="s">
        <v>758</v>
      </c>
      <c r="K549" s="321" t="str">
        <f>IF(AND(ISBLANK('C6'!V236),$L$549&lt;&gt;"Z"),"",'C6'!V236)</f>
        <v/>
      </c>
      <c r="L549" s="321" t="str">
        <f>IF(ISBLANK('C6'!W236),"",'C6'!W236)</f>
        <v/>
      </c>
      <c r="M549" s="168" t="str">
        <f t="shared" si="9"/>
        <v>OK</v>
      </c>
      <c r="N549" s="169"/>
    </row>
    <row r="550" spans="1:14" hidden="1">
      <c r="A550" s="333" t="s">
        <v>760</v>
      </c>
      <c r="B550" s="319" t="s">
        <v>1931</v>
      </c>
      <c r="C550" s="320" t="s">
        <v>683</v>
      </c>
      <c r="D550" s="322" t="s">
        <v>1932</v>
      </c>
      <c r="E550" s="320" t="s">
        <v>758</v>
      </c>
      <c r="F550" s="320" t="s">
        <v>683</v>
      </c>
      <c r="G550" s="322" t="s">
        <v>1079</v>
      </c>
      <c r="H550" s="321" t="str">
        <f>IF(OR(AND('C6'!V69="",'C6'!W69=""),AND('C6'!V74="",'C6'!W74=""),,AND('C6'!V118="",'C6'!W118=""),AND('C6'!V170="",'C6'!W170=""),AND('C6'!V217="",'C6'!W217=""),AND('C6'!V236="",'C6'!W236=""),AND('C6'!V237="",'C6'!W237=""),AND('C6'!W69="X",'C6'!W74="X",'C6'!W118="X",'C6'!W170="X",'C6'!W217="X",'C6'!W236="X",'C6'!W237="X"),OR('C6'!W69="M",'C6'!W74="M",'C6'!W118="M",'C6'!W170="M",'C6'!W217="M",'C6'!W236="M",'C6'!W237="M")),"",SUM('C6'!V69,'C6'!V74,'C6'!V118,'C6'!V170,'C6'!V217,'C6'!V236,'C6'!V237))</f>
        <v/>
      </c>
      <c r="I550" s="321" t="str">
        <f>IF(AND(AND('C6'!W69="X",'C6'!W74="X",'C6'!W118="X",'C6'!W170="X",'C6'!W217="X",'C6'!W236="X",'C6'!W237="X"),SUM('C6'!V69,'C6'!V74,'C6'!V118,'C6'!V170,'C6'!V217,'C6'!V236,'C6'!V237)=0,ISNUMBER('C6'!V238)),"",IF(OR('C6'!W69="M",'C6'!W74="M",'C6'!W118="M",'C6'!W170="M",'C6'!W217="M",'C6'!W236="M",'C6'!W237="M"),"M",IF(AND('C6'!W69='C6'!W74, 'C6'!W69='C6'!W118, 'C6'!W69='C6'!W170, 'C6'!W69='C6'!W217, 'C6'!W69='C6'!W236, 'C6'!W69='C6'!W237,OR('C6'!W69="X", 'C6'!W69="W", 'C6'!W69="Z")),UPPER('C6'!W69),"")))</f>
        <v/>
      </c>
      <c r="J550" s="170" t="s">
        <v>758</v>
      </c>
      <c r="K550" s="321" t="str">
        <f>IF(AND(ISBLANK('C6'!V238),$L$550&lt;&gt;"Z"),"",'C6'!V238)</f>
        <v/>
      </c>
      <c r="L550" s="321" t="str">
        <f>IF(ISBLANK('C6'!W238),"",'C6'!W238)</f>
        <v/>
      </c>
      <c r="M550" s="168" t="str">
        <f t="shared" si="9"/>
        <v>OK</v>
      </c>
      <c r="N550" s="169"/>
    </row>
    <row r="551" spans="1:14" hidden="1">
      <c r="A551" s="333" t="s">
        <v>760</v>
      </c>
      <c r="B551" s="319" t="s">
        <v>1933</v>
      </c>
      <c r="C551" s="320" t="s">
        <v>683</v>
      </c>
      <c r="D551" s="322" t="s">
        <v>1934</v>
      </c>
      <c r="E551" s="320" t="s">
        <v>758</v>
      </c>
      <c r="F551" s="320" t="s">
        <v>683</v>
      </c>
      <c r="G551" s="322" t="s">
        <v>1322</v>
      </c>
      <c r="H551" s="321" t="str">
        <f>IF(OR(SUMPRODUCT(--('C6'!V240:'C6'!V294=""),--('C6'!W240:'C6'!W294=""))&gt;0,COUNTIF('C6'!W240:'C6'!W294,"M")&gt;0,COUNTIF('C6'!W240:'C6'!W294,"X")=55),"",SUM('C6'!V240:'C6'!V294))</f>
        <v/>
      </c>
      <c r="I551" s="321" t="str">
        <f>IF(AND(COUNTIF('C6'!W240:'C6'!W294,"X")=55,SUM('C6'!V240:'C6'!V294)=0,ISNUMBER('C6'!V295)),"",IF(COUNTIF('C6'!W240:'C6'!W294,"M")&gt;0,"M",IF(AND(COUNTIF('C6'!W240:'C6'!W294,'C6'!W240)=55,OR('C6'!W240="X",'C6'!W240="W",'C6'!W240="Z")),UPPER('C6'!W240),"")))</f>
        <v/>
      </c>
      <c r="J551" s="170" t="s">
        <v>758</v>
      </c>
      <c r="K551" s="321" t="str">
        <f>IF(AND(ISBLANK('C6'!V295),$L$551&lt;&gt;"Z"),"",'C6'!V295)</f>
        <v/>
      </c>
      <c r="L551" s="321" t="str">
        <f>IF(ISBLANK('C6'!W295),"",'C6'!W295)</f>
        <v/>
      </c>
      <c r="M551" s="168" t="str">
        <f t="shared" si="9"/>
        <v>OK</v>
      </c>
      <c r="N551" s="169"/>
    </row>
    <row r="552" spans="1:14" hidden="1">
      <c r="A552" s="333" t="s">
        <v>760</v>
      </c>
      <c r="B552" s="319" t="s">
        <v>1935</v>
      </c>
      <c r="C552" s="320" t="s">
        <v>683</v>
      </c>
      <c r="D552" s="322" t="s">
        <v>1936</v>
      </c>
      <c r="E552" s="320" t="s">
        <v>758</v>
      </c>
      <c r="F552" s="320" t="s">
        <v>683</v>
      </c>
      <c r="G552" s="322" t="s">
        <v>1323</v>
      </c>
      <c r="H552" s="321" t="str">
        <f>IF(OR(SUMPRODUCT(--('C6'!V296:'C6'!V299=""),--('C6'!W296:'C6'!W299=""))&gt;0,COUNTIF('C6'!W296:'C6'!W299,"M")&gt;0,COUNTIF('C6'!W296:'C6'!W299,"X")=4),"",SUM('C6'!V296:'C6'!V299))</f>
        <v/>
      </c>
      <c r="I552" s="321" t="str">
        <f>IF(AND(COUNTIF('C6'!W296:'C6'!W299,"X")=4,SUM('C6'!V296:'C6'!V299)=0,ISNUMBER('C6'!V300)),"",IF(COUNTIF('C6'!W296:'C6'!W299,"M")&gt;0,"M",IF(AND(COUNTIF('C6'!W296:'C6'!W299,'C6'!W296)=4,OR('C6'!W296="X",'C6'!W296="W",'C6'!W296="Z")),UPPER('C6'!W296),"")))</f>
        <v/>
      </c>
      <c r="J552" s="170" t="s">
        <v>758</v>
      </c>
      <c r="K552" s="321" t="str">
        <f>IF(AND(ISBLANK('C6'!V300),$L$552&lt;&gt;"Z"),"",'C6'!V300)</f>
        <v/>
      </c>
      <c r="L552" s="321" t="str">
        <f>IF(ISBLANK('C6'!W300),"",'C6'!W300)</f>
        <v/>
      </c>
      <c r="M552" s="168" t="str">
        <f t="shared" si="9"/>
        <v>OK</v>
      </c>
      <c r="N552" s="169"/>
    </row>
    <row r="553" spans="1:14" hidden="1">
      <c r="A553" s="333" t="s">
        <v>760</v>
      </c>
      <c r="B553" s="319" t="s">
        <v>1937</v>
      </c>
      <c r="C553" s="320" t="s">
        <v>683</v>
      </c>
      <c r="D553" s="322" t="s">
        <v>1938</v>
      </c>
      <c r="E553" s="320" t="s">
        <v>758</v>
      </c>
      <c r="F553" s="320" t="s">
        <v>683</v>
      </c>
      <c r="G553" s="322" t="s">
        <v>1324</v>
      </c>
      <c r="H553" s="321" t="str">
        <f>IF(OR(SUMPRODUCT(--('C6'!V301:'C6'!V343=""),--('C6'!W301:'C6'!W343=""))&gt;0,COUNTIF('C6'!W301:'C6'!W343,"M")&gt;0,COUNTIF('C6'!W301:'C6'!W343,"X")=43),"",SUM('C6'!V301:'C6'!V343))</f>
        <v/>
      </c>
      <c r="I553" s="321" t="str">
        <f>IF(AND(COUNTIF('C6'!W301:'C6'!W343,"X")=43,SUM('C6'!V301:'C6'!V343)=0,ISNUMBER('C6'!V344)),"",IF(COUNTIF('C6'!W301:'C6'!W343,"M")&gt;0,"M",IF(AND(COUNTIF('C6'!W301:'C6'!W343,'C6'!W301)=43,OR('C6'!W301="X",'C6'!W301="W",'C6'!W301="Z")),UPPER('C6'!W301),"")))</f>
        <v/>
      </c>
      <c r="J553" s="170" t="s">
        <v>758</v>
      </c>
      <c r="K553" s="321" t="str">
        <f>IF(AND(ISBLANK('C6'!V344),$L$553&lt;&gt;"Z"),"",'C6'!V344)</f>
        <v/>
      </c>
      <c r="L553" s="321" t="str">
        <f>IF(ISBLANK('C6'!W344),"",'C6'!W344)</f>
        <v/>
      </c>
      <c r="M553" s="168" t="str">
        <f t="shared" si="9"/>
        <v>OK</v>
      </c>
      <c r="N553" s="169"/>
    </row>
    <row r="554" spans="1:14" hidden="1">
      <c r="A554" s="333" t="s">
        <v>760</v>
      </c>
      <c r="B554" s="319" t="s">
        <v>1939</v>
      </c>
      <c r="C554" s="320" t="s">
        <v>683</v>
      </c>
      <c r="D554" s="322" t="s">
        <v>1940</v>
      </c>
      <c r="E554" s="320" t="s">
        <v>758</v>
      </c>
      <c r="F554" s="320" t="s">
        <v>683</v>
      </c>
      <c r="G554" s="322" t="s">
        <v>1325</v>
      </c>
      <c r="H554" s="321" t="str">
        <f>IF(OR(SUMPRODUCT(--('C6'!V345:'C6'!V395=""),--('C6'!W345:'C6'!W395=""))&gt;0,COUNTIF('C6'!W345:'C6'!W395,"M")&gt;0,COUNTIF('C6'!W345:'C6'!W395,"X")=51),"",SUM('C6'!V345:'C6'!V395))</f>
        <v/>
      </c>
      <c r="I554" s="321" t="str">
        <f>IF(AND(COUNTIF('C6'!W345:'C6'!W395,"X")=51,SUM('C6'!V345:'C6'!V395)=0,ISNUMBER('C6'!V396)),"",IF(COUNTIF('C6'!W345:'C6'!W395,"M")&gt;0,"M",IF(AND(COUNTIF('C6'!W345:'C6'!W395,'C6'!W345)=51,OR('C6'!W345="X",'C6'!W345="W",'C6'!W345="Z")),UPPER('C6'!W345),"")))</f>
        <v/>
      </c>
      <c r="J554" s="170" t="s">
        <v>758</v>
      </c>
      <c r="K554" s="321" t="str">
        <f>IF(AND(ISBLANK('C6'!V396),$L$554&lt;&gt;"Z"),"",'C6'!V396)</f>
        <v/>
      </c>
      <c r="L554" s="321" t="str">
        <f>IF(ISBLANK('C6'!W396),"",'C6'!W396)</f>
        <v/>
      </c>
      <c r="M554" s="168" t="str">
        <f t="shared" si="9"/>
        <v>OK</v>
      </c>
      <c r="N554" s="169"/>
    </row>
    <row r="555" spans="1:14" hidden="1">
      <c r="A555" s="333" t="s">
        <v>760</v>
      </c>
      <c r="B555" s="319" t="s">
        <v>1941</v>
      </c>
      <c r="C555" s="320" t="s">
        <v>683</v>
      </c>
      <c r="D555" s="322" t="s">
        <v>1942</v>
      </c>
      <c r="E555" s="320" t="s">
        <v>758</v>
      </c>
      <c r="F555" s="320" t="s">
        <v>683</v>
      </c>
      <c r="G555" s="322" t="s">
        <v>1326</v>
      </c>
      <c r="H555" s="321" t="str">
        <f>IF(OR(SUMPRODUCT(--('C6'!V397:'C6'!V442=""),--('C6'!W397:'C6'!W442=""))&gt;0,COUNTIF('C6'!W397:'C6'!W442,"M")&gt;0,COUNTIF('C6'!W397:'C6'!W442,"X")=46),"",SUM('C6'!V397:'C6'!V442))</f>
        <v/>
      </c>
      <c r="I555" s="321" t="str">
        <f>IF(AND(COUNTIF('C6'!W397:'C6'!W442,"X")=46,SUM('C6'!V397:'C6'!V442)=0,ISNUMBER('C6'!V443)),"",IF(COUNTIF('C6'!W397:'C6'!W442,"M")&gt;0,"M",IF(AND(COUNTIF('C6'!W397:'C6'!W442,'C6'!W397)=46,OR('C6'!W397="X",'C6'!W397="W",'C6'!W397="Z")),UPPER('C6'!W397),"")))</f>
        <v/>
      </c>
      <c r="J555" s="170" t="s">
        <v>758</v>
      </c>
      <c r="K555" s="321" t="str">
        <f>IF(AND(ISBLANK('C6'!V443),$L$555&lt;&gt;"Z"),"",'C6'!V443)</f>
        <v/>
      </c>
      <c r="L555" s="321" t="str">
        <f>IF(ISBLANK('C6'!W443),"",'C6'!W443)</f>
        <v/>
      </c>
      <c r="M555" s="168" t="str">
        <f t="shared" si="9"/>
        <v>OK</v>
      </c>
      <c r="N555" s="169"/>
    </row>
    <row r="556" spans="1:14" hidden="1">
      <c r="A556" s="333" t="s">
        <v>760</v>
      </c>
      <c r="B556" s="319" t="s">
        <v>1943</v>
      </c>
      <c r="C556" s="320" t="s">
        <v>683</v>
      </c>
      <c r="D556" s="322" t="s">
        <v>1944</v>
      </c>
      <c r="E556" s="320" t="s">
        <v>758</v>
      </c>
      <c r="F556" s="320" t="s">
        <v>683</v>
      </c>
      <c r="G556" s="322" t="s">
        <v>1327</v>
      </c>
      <c r="H556" s="321" t="str">
        <f>IF(OR(SUMPRODUCT(--('C6'!V444:'C6'!V461=""),--('C6'!W444:'C6'!W461=""))&gt;0,COUNTIF('C6'!W444:'C6'!W461,"M")&gt;0,COUNTIF('C6'!W444:'C6'!W461,"X")=18),"",SUM('C6'!V444:'C6'!V461))</f>
        <v/>
      </c>
      <c r="I556" s="321" t="str">
        <f>IF(AND(COUNTIF('C6'!W444:'C6'!W461,"X")=18,SUM('C6'!V444:'C6'!V461)=0,ISNUMBER('C6'!V462)),"",IF(COUNTIF('C6'!W444:'C6'!W461,"M")&gt;0,"M",IF(AND(COUNTIF('C6'!W444:'C6'!W461,'C6'!W444)=18,OR('C6'!W444="X",'C6'!W444="W",'C6'!W444="Z")),UPPER('C6'!W444),"")))</f>
        <v/>
      </c>
      <c r="J556" s="170" t="s">
        <v>758</v>
      </c>
      <c r="K556" s="321" t="str">
        <f>IF(AND(ISBLANK('C6'!V462),$L$556&lt;&gt;"Z"),"",'C6'!V462)</f>
        <v/>
      </c>
      <c r="L556" s="321" t="str">
        <f>IF(ISBLANK('C6'!W462),"",'C6'!W462)</f>
        <v/>
      </c>
      <c r="M556" s="168" t="str">
        <f t="shared" si="9"/>
        <v>OK</v>
      </c>
      <c r="N556" s="169"/>
    </row>
    <row r="557" spans="1:14" hidden="1">
      <c r="A557" s="333" t="s">
        <v>760</v>
      </c>
      <c r="B557" s="319" t="s">
        <v>1945</v>
      </c>
      <c r="C557" s="320" t="s">
        <v>683</v>
      </c>
      <c r="D557" s="322" t="s">
        <v>1946</v>
      </c>
      <c r="E557" s="320" t="s">
        <v>758</v>
      </c>
      <c r="F557" s="320" t="s">
        <v>683</v>
      </c>
      <c r="G557" s="322" t="s">
        <v>1080</v>
      </c>
      <c r="H557" s="321" t="str">
        <f>IF(OR(AND('C6'!V295="",'C6'!W295=""),AND('C6'!V300="",'C6'!W300=""),,AND('C6'!V344="",'C6'!W344=""),AND('C6'!V396="",'C6'!W396=""),AND('C6'!V443="",'C6'!W443=""),AND('C6'!V462="",'C6'!W462=""),AND('C6'!V463="",'C6'!W463=""),AND('C6'!W295="X",'C6'!W300="X",'C6'!W344="X",'C6'!W396="X",'C6'!W443="X",'C6'!W462="X",'C6'!W463="X"),OR('C6'!W295="M",'C6'!W300="M",'C6'!W344="M",'C6'!W396="M",'C6'!W443="M",'C6'!W462="M",'C6'!W463="M")),"",SUM('C6'!V295,'C6'!V300,'C6'!V344,'C6'!V396,'C6'!V443,'C6'!V462,'C6'!V463))</f>
        <v/>
      </c>
      <c r="I557" s="321" t="str">
        <f>IF(AND(AND('C6'!W295="X",'C6'!W300="X",'C6'!W344="X",'C6'!W396="X",'C6'!W443="X",'C6'!W462="X",'C6'!W463="X"),SUM('C6'!V295,'C6'!V300,'C6'!V344,'C6'!V396,'C6'!V443,'C6'!V462,'C6'!V463)=0,ISNUMBER('C6'!V464)),"",IF(OR('C6'!W295="M",'C6'!W300="M",'C6'!W344="M",'C6'!W396="M",'C6'!W443="M",'C6'!W462="M",'C6'!W463="M"),"M",IF(AND('C6'!W295='C6'!W300, 'C6'!W295='C6'!W344, 'C6'!W295='C6'!W396, 'C6'!W295='C6'!W443, 'C6'!W295='C6'!W462, 'C6'!W295='C6'!W463,OR('C6'!W295="X", 'C6'!W295="W", 'C6'!W295="Z")),UPPER('C6'!W295),"")))</f>
        <v/>
      </c>
      <c r="J557" s="170" t="s">
        <v>758</v>
      </c>
      <c r="K557" s="321" t="str">
        <f>IF(AND(ISBLANK('C6'!V464),$L$557&lt;&gt;"Z"),"",'C6'!V464)</f>
        <v/>
      </c>
      <c r="L557" s="321" t="str">
        <f>IF(ISBLANK('C6'!W464),"",'C6'!W464)</f>
        <v/>
      </c>
      <c r="M557" s="168" t="str">
        <f t="shared" si="9"/>
        <v>OK</v>
      </c>
      <c r="N557" s="169"/>
    </row>
    <row r="558" spans="1:14" hidden="1">
      <c r="A558" s="333" t="s">
        <v>760</v>
      </c>
      <c r="B558" s="319" t="s">
        <v>1947</v>
      </c>
      <c r="C558" s="320" t="s">
        <v>683</v>
      </c>
      <c r="D558" s="322" t="s">
        <v>1948</v>
      </c>
      <c r="E558" s="320" t="s">
        <v>758</v>
      </c>
      <c r="F558" s="320" t="s">
        <v>683</v>
      </c>
      <c r="G558" s="322" t="s">
        <v>1328</v>
      </c>
      <c r="H558" s="321" t="str">
        <f>IF(OR(AND('C6'!V14="",'C6'!W14=""),AND('C6'!V240="",'C6'!W240=""),AND('C6'!W14="X",'C6'!W240="X"),OR('C6'!W14="M",'C6'!W240="M")),"",SUM('C6'!V14,'C6'!V240))</f>
        <v/>
      </c>
      <c r="I558" s="321" t="str">
        <f>IF(AND(AND('C6'!W14="X",'C6'!W240="X"),SUM('C6'!V14,'C6'!V240)=0,ISNUMBER('C6'!V466)),"",IF(OR('C6'!W14="M",'C6'!W240="M"),"M",IF(AND('C6'!W14='C6'!W240,OR('C6'!W14="X",'C6'!W14="W",'C6'!W14="Z")),UPPER('C6'!W14),"")))</f>
        <v/>
      </c>
      <c r="J558" s="170" t="s">
        <v>758</v>
      </c>
      <c r="K558" s="321" t="str">
        <f>IF(AND(ISBLANK('C6'!V466),$L$558&lt;&gt;"Z"),"",'C6'!V466)</f>
        <v/>
      </c>
      <c r="L558" s="321" t="str">
        <f>IF(ISBLANK('C6'!W466),"",'C6'!W466)</f>
        <v/>
      </c>
      <c r="M558" s="168" t="str">
        <f t="shared" si="9"/>
        <v>OK</v>
      </c>
      <c r="N558" s="169"/>
    </row>
    <row r="559" spans="1:14" hidden="1">
      <c r="A559" s="333" t="s">
        <v>760</v>
      </c>
      <c r="B559" s="319" t="s">
        <v>1949</v>
      </c>
      <c r="C559" s="320" t="s">
        <v>683</v>
      </c>
      <c r="D559" s="322" t="s">
        <v>1950</v>
      </c>
      <c r="E559" s="320" t="s">
        <v>758</v>
      </c>
      <c r="F559" s="320" t="s">
        <v>683</v>
      </c>
      <c r="G559" s="322" t="s">
        <v>1329</v>
      </c>
      <c r="H559" s="321" t="str">
        <f>IF(OR(AND('C6'!V15="",'C6'!W15=""),AND('C6'!V241="",'C6'!W241=""),AND('C6'!W15="X",'C6'!W241="X"),OR('C6'!W15="M",'C6'!W241="M")),"",SUM('C6'!V15,'C6'!V241))</f>
        <v/>
      </c>
      <c r="I559" s="321" t="str">
        <f>IF(AND(AND('C6'!W15="X",'C6'!W241="X"),SUM('C6'!V15,'C6'!V241)=0,ISNUMBER('C6'!V467)),"",IF(OR('C6'!W15="M",'C6'!W241="M"),"M",IF(AND('C6'!W15='C6'!W241,OR('C6'!W15="X",'C6'!W15="W",'C6'!W15="Z")),UPPER('C6'!W15),"")))</f>
        <v/>
      </c>
      <c r="J559" s="170" t="s">
        <v>758</v>
      </c>
      <c r="K559" s="321" t="str">
        <f>IF(AND(ISBLANK('C6'!V467),$L$559&lt;&gt;"Z"),"",'C6'!V467)</f>
        <v/>
      </c>
      <c r="L559" s="321" t="str">
        <f>IF(ISBLANK('C6'!W467),"",'C6'!W467)</f>
        <v/>
      </c>
      <c r="M559" s="168" t="str">
        <f t="shared" si="9"/>
        <v>OK</v>
      </c>
      <c r="N559" s="169"/>
    </row>
    <row r="560" spans="1:14" hidden="1">
      <c r="A560" s="333" t="s">
        <v>760</v>
      </c>
      <c r="B560" s="319" t="s">
        <v>1951</v>
      </c>
      <c r="C560" s="320" t="s">
        <v>683</v>
      </c>
      <c r="D560" s="322" t="s">
        <v>1952</v>
      </c>
      <c r="E560" s="320" t="s">
        <v>758</v>
      </c>
      <c r="F560" s="320" t="s">
        <v>683</v>
      </c>
      <c r="G560" s="322" t="s">
        <v>1330</v>
      </c>
      <c r="H560" s="321" t="str">
        <f>IF(OR(AND('C6'!V16="",'C6'!W16=""),AND('C6'!V242="",'C6'!W242=""),AND('C6'!W16="X",'C6'!W242="X"),OR('C6'!W16="M",'C6'!W242="M")),"",SUM('C6'!V16,'C6'!V242))</f>
        <v/>
      </c>
      <c r="I560" s="321" t="str">
        <f>IF(AND(AND('C6'!W16="X",'C6'!W242="X"),SUM('C6'!V16,'C6'!V242)=0,ISNUMBER('C6'!V468)),"",IF(OR('C6'!W16="M",'C6'!W242="M"),"M",IF(AND('C6'!W16='C6'!W242,OR('C6'!W16="X",'C6'!W16="W",'C6'!W16="Z")),UPPER('C6'!W16),"")))</f>
        <v/>
      </c>
      <c r="J560" s="170" t="s">
        <v>758</v>
      </c>
      <c r="K560" s="321" t="str">
        <f>IF(AND(ISBLANK('C6'!V468),$L$560&lt;&gt;"Z"),"",'C6'!V468)</f>
        <v/>
      </c>
      <c r="L560" s="321" t="str">
        <f>IF(ISBLANK('C6'!W468),"",'C6'!W468)</f>
        <v/>
      </c>
      <c r="M560" s="168" t="str">
        <f t="shared" si="9"/>
        <v>OK</v>
      </c>
      <c r="N560" s="169"/>
    </row>
    <row r="561" spans="1:14" hidden="1">
      <c r="A561" s="333" t="s">
        <v>760</v>
      </c>
      <c r="B561" s="319" t="s">
        <v>1953</v>
      </c>
      <c r="C561" s="320" t="s">
        <v>683</v>
      </c>
      <c r="D561" s="322" t="s">
        <v>1954</v>
      </c>
      <c r="E561" s="320" t="s">
        <v>758</v>
      </c>
      <c r="F561" s="320" t="s">
        <v>683</v>
      </c>
      <c r="G561" s="322" t="s">
        <v>1331</v>
      </c>
      <c r="H561" s="321" t="str">
        <f>IF(OR(AND('C6'!V17="",'C6'!W17=""),AND('C6'!V243="",'C6'!W243=""),AND('C6'!W17="X",'C6'!W243="X"),OR('C6'!W17="M",'C6'!W243="M")),"",SUM('C6'!V17,'C6'!V243))</f>
        <v/>
      </c>
      <c r="I561" s="321" t="str">
        <f>IF(AND(AND('C6'!W17="X",'C6'!W243="X"),SUM('C6'!V17,'C6'!V243)=0,ISNUMBER('C6'!V469)),"",IF(OR('C6'!W17="M",'C6'!W243="M"),"M",IF(AND('C6'!W17='C6'!W243,OR('C6'!W17="X",'C6'!W17="W",'C6'!W17="Z")),UPPER('C6'!W17),"")))</f>
        <v/>
      </c>
      <c r="J561" s="170" t="s">
        <v>758</v>
      </c>
      <c r="K561" s="321" t="str">
        <f>IF(AND(ISBLANK('C6'!V469),$L$561&lt;&gt;"Z"),"",'C6'!V469)</f>
        <v/>
      </c>
      <c r="L561" s="321" t="str">
        <f>IF(ISBLANK('C6'!W469),"",'C6'!W469)</f>
        <v/>
      </c>
      <c r="M561" s="168" t="str">
        <f t="shared" ref="M561:M624" si="10">IF(AND(ISNUMBER(H561),ISNUMBER(K561)),IF(OR(ROUND(H561,0)&lt;&gt;ROUND(K561,0),I561&lt;&gt;L561),"Check","OK"),IF(OR(AND(H561&lt;&gt;K561,I561&lt;&gt;"Z",L561&lt;&gt;"Z"),I561&lt;&gt;L561),"Check","OK"))</f>
        <v>OK</v>
      </c>
      <c r="N561" s="169"/>
    </row>
    <row r="562" spans="1:14" hidden="1">
      <c r="A562" s="333" t="s">
        <v>760</v>
      </c>
      <c r="B562" s="319" t="s">
        <v>1955</v>
      </c>
      <c r="C562" s="320" t="s">
        <v>683</v>
      </c>
      <c r="D562" s="322" t="s">
        <v>1956</v>
      </c>
      <c r="E562" s="320" t="s">
        <v>758</v>
      </c>
      <c r="F562" s="320" t="s">
        <v>683</v>
      </c>
      <c r="G562" s="322" t="s">
        <v>1332</v>
      </c>
      <c r="H562" s="321" t="str">
        <f>IF(OR(AND('C6'!V18="",'C6'!W18=""),AND('C6'!V244="",'C6'!W244=""),AND('C6'!W18="X",'C6'!W244="X"),OR('C6'!W18="M",'C6'!W244="M")),"",SUM('C6'!V18,'C6'!V244))</f>
        <v/>
      </c>
      <c r="I562" s="321" t="str">
        <f>IF(AND(AND('C6'!W18="X",'C6'!W244="X"),SUM('C6'!V18,'C6'!V244)=0,ISNUMBER('C6'!V470)),"",IF(OR('C6'!W18="M",'C6'!W244="M"),"M",IF(AND('C6'!W18='C6'!W244,OR('C6'!W18="X",'C6'!W18="W",'C6'!W18="Z")),UPPER('C6'!W18),"")))</f>
        <v/>
      </c>
      <c r="J562" s="170" t="s">
        <v>758</v>
      </c>
      <c r="K562" s="321" t="str">
        <f>IF(AND(ISBLANK('C6'!V470),$L$562&lt;&gt;"Z"),"",'C6'!V470)</f>
        <v/>
      </c>
      <c r="L562" s="321" t="str">
        <f>IF(ISBLANK('C6'!W470),"",'C6'!W470)</f>
        <v/>
      </c>
      <c r="M562" s="168" t="str">
        <f t="shared" si="10"/>
        <v>OK</v>
      </c>
      <c r="N562" s="169"/>
    </row>
    <row r="563" spans="1:14" hidden="1">
      <c r="A563" s="333" t="s">
        <v>760</v>
      </c>
      <c r="B563" s="319" t="s">
        <v>1957</v>
      </c>
      <c r="C563" s="320" t="s">
        <v>683</v>
      </c>
      <c r="D563" s="322" t="s">
        <v>1958</v>
      </c>
      <c r="E563" s="320" t="s">
        <v>758</v>
      </c>
      <c r="F563" s="320" t="s">
        <v>683</v>
      </c>
      <c r="G563" s="322" t="s">
        <v>1333</v>
      </c>
      <c r="H563" s="321" t="str">
        <f>IF(OR(AND('C6'!V19="",'C6'!W19=""),AND('C6'!V245="",'C6'!W245=""),AND('C6'!W19="X",'C6'!W245="X"),OR('C6'!W19="M",'C6'!W245="M")),"",SUM('C6'!V19,'C6'!V245))</f>
        <v/>
      </c>
      <c r="I563" s="321" t="str">
        <f>IF(AND(AND('C6'!W19="X",'C6'!W245="X"),SUM('C6'!V19,'C6'!V245)=0,ISNUMBER('C6'!V471)),"",IF(OR('C6'!W19="M",'C6'!W245="M"),"M",IF(AND('C6'!W19='C6'!W245,OR('C6'!W19="X",'C6'!W19="W",'C6'!W19="Z")),UPPER('C6'!W19),"")))</f>
        <v/>
      </c>
      <c r="J563" s="170" t="s">
        <v>758</v>
      </c>
      <c r="K563" s="321" t="str">
        <f>IF(AND(ISBLANK('C6'!V471),$L$563&lt;&gt;"Z"),"",'C6'!V471)</f>
        <v/>
      </c>
      <c r="L563" s="321" t="str">
        <f>IF(ISBLANK('C6'!W471),"",'C6'!W471)</f>
        <v/>
      </c>
      <c r="M563" s="168" t="str">
        <f t="shared" si="10"/>
        <v>OK</v>
      </c>
      <c r="N563" s="169"/>
    </row>
    <row r="564" spans="1:14" hidden="1">
      <c r="A564" s="333" t="s">
        <v>760</v>
      </c>
      <c r="B564" s="319" t="s">
        <v>1959</v>
      </c>
      <c r="C564" s="320" t="s">
        <v>683</v>
      </c>
      <c r="D564" s="322" t="s">
        <v>1960</v>
      </c>
      <c r="E564" s="320" t="s">
        <v>758</v>
      </c>
      <c r="F564" s="320" t="s">
        <v>683</v>
      </c>
      <c r="G564" s="322" t="s">
        <v>1334</v>
      </c>
      <c r="H564" s="321" t="str">
        <f>IF(OR(AND('C6'!V20="",'C6'!W20=""),AND('C6'!V246="",'C6'!W246=""),AND('C6'!W20="X",'C6'!W246="X"),OR('C6'!W20="M",'C6'!W246="M")),"",SUM('C6'!V20,'C6'!V246))</f>
        <v/>
      </c>
      <c r="I564" s="321" t="str">
        <f>IF(AND(AND('C6'!W20="X",'C6'!W246="X"),SUM('C6'!V20,'C6'!V246)=0,ISNUMBER('C6'!V472)),"",IF(OR('C6'!W20="M",'C6'!W246="M"),"M",IF(AND('C6'!W20='C6'!W246,OR('C6'!W20="X",'C6'!W20="W",'C6'!W20="Z")),UPPER('C6'!W20),"")))</f>
        <v/>
      </c>
      <c r="J564" s="170" t="s">
        <v>758</v>
      </c>
      <c r="K564" s="321" t="str">
        <f>IF(AND(ISBLANK('C6'!V472),$L$564&lt;&gt;"Z"),"",'C6'!V472)</f>
        <v/>
      </c>
      <c r="L564" s="321" t="str">
        <f>IF(ISBLANK('C6'!W472),"",'C6'!W472)</f>
        <v/>
      </c>
      <c r="M564" s="168" t="str">
        <f t="shared" si="10"/>
        <v>OK</v>
      </c>
      <c r="N564" s="169"/>
    </row>
    <row r="565" spans="1:14" hidden="1">
      <c r="A565" s="333" t="s">
        <v>760</v>
      </c>
      <c r="B565" s="319" t="s">
        <v>1961</v>
      </c>
      <c r="C565" s="320" t="s">
        <v>683</v>
      </c>
      <c r="D565" s="322" t="s">
        <v>1962</v>
      </c>
      <c r="E565" s="320" t="s">
        <v>758</v>
      </c>
      <c r="F565" s="320" t="s">
        <v>683</v>
      </c>
      <c r="G565" s="322" t="s">
        <v>1335</v>
      </c>
      <c r="H565" s="321" t="str">
        <f>IF(OR(AND('C6'!V21="",'C6'!W21=""),AND('C6'!V247="",'C6'!W247=""),AND('C6'!W21="X",'C6'!W247="X"),OR('C6'!W21="M",'C6'!W247="M")),"",SUM('C6'!V21,'C6'!V247))</f>
        <v/>
      </c>
      <c r="I565" s="321" t="str">
        <f>IF(AND(AND('C6'!W21="X",'C6'!W247="X"),SUM('C6'!V21,'C6'!V247)=0,ISNUMBER('C6'!V473)),"",IF(OR('C6'!W21="M",'C6'!W247="M"),"M",IF(AND('C6'!W21='C6'!W247,OR('C6'!W21="X",'C6'!W21="W",'C6'!W21="Z")),UPPER('C6'!W21),"")))</f>
        <v/>
      </c>
      <c r="J565" s="170" t="s">
        <v>758</v>
      </c>
      <c r="K565" s="321" t="str">
        <f>IF(AND(ISBLANK('C6'!V473),$L$565&lt;&gt;"Z"),"",'C6'!V473)</f>
        <v/>
      </c>
      <c r="L565" s="321" t="str">
        <f>IF(ISBLANK('C6'!W473),"",'C6'!W473)</f>
        <v/>
      </c>
      <c r="M565" s="168" t="str">
        <f t="shared" si="10"/>
        <v>OK</v>
      </c>
      <c r="N565" s="169"/>
    </row>
    <row r="566" spans="1:14" hidden="1">
      <c r="A566" s="333" t="s">
        <v>760</v>
      </c>
      <c r="B566" s="319" t="s">
        <v>1963</v>
      </c>
      <c r="C566" s="320" t="s">
        <v>683</v>
      </c>
      <c r="D566" s="322" t="s">
        <v>1964</v>
      </c>
      <c r="E566" s="320" t="s">
        <v>758</v>
      </c>
      <c r="F566" s="320" t="s">
        <v>683</v>
      </c>
      <c r="G566" s="322" t="s">
        <v>1336</v>
      </c>
      <c r="H566" s="321" t="str">
        <f>IF(OR(AND('C6'!V22="",'C6'!W22=""),AND('C6'!V248="",'C6'!W248=""),AND('C6'!W22="X",'C6'!W248="X"),OR('C6'!W22="M",'C6'!W248="M")),"",SUM('C6'!V22,'C6'!V248))</f>
        <v/>
      </c>
      <c r="I566" s="321" t="str">
        <f>IF(AND(AND('C6'!W22="X",'C6'!W248="X"),SUM('C6'!V22,'C6'!V248)=0,ISNUMBER('C6'!V474)),"",IF(OR('C6'!W22="M",'C6'!W248="M"),"M",IF(AND('C6'!W22='C6'!W248,OR('C6'!W22="X",'C6'!W22="W",'C6'!W22="Z")),UPPER('C6'!W22),"")))</f>
        <v/>
      </c>
      <c r="J566" s="170" t="s">
        <v>758</v>
      </c>
      <c r="K566" s="321" t="str">
        <f>IF(AND(ISBLANK('C6'!V474),$L$566&lt;&gt;"Z"),"",'C6'!V474)</f>
        <v/>
      </c>
      <c r="L566" s="321" t="str">
        <f>IF(ISBLANK('C6'!W474),"",'C6'!W474)</f>
        <v/>
      </c>
      <c r="M566" s="168" t="str">
        <f t="shared" si="10"/>
        <v>OK</v>
      </c>
      <c r="N566" s="169"/>
    </row>
    <row r="567" spans="1:14" hidden="1">
      <c r="A567" s="333" t="s">
        <v>760</v>
      </c>
      <c r="B567" s="319" t="s">
        <v>1965</v>
      </c>
      <c r="C567" s="320" t="s">
        <v>683</v>
      </c>
      <c r="D567" s="322" t="s">
        <v>1966</v>
      </c>
      <c r="E567" s="320" t="s">
        <v>758</v>
      </c>
      <c r="F567" s="320" t="s">
        <v>683</v>
      </c>
      <c r="G567" s="322" t="s">
        <v>1337</v>
      </c>
      <c r="H567" s="321" t="str">
        <f>IF(OR(AND('C6'!V23="",'C6'!W23=""),AND('C6'!V249="",'C6'!W249=""),AND('C6'!W23="X",'C6'!W249="X"),OR('C6'!W23="M",'C6'!W249="M")),"",SUM('C6'!V23,'C6'!V249))</f>
        <v/>
      </c>
      <c r="I567" s="321" t="str">
        <f>IF(AND(AND('C6'!W23="X",'C6'!W249="X"),SUM('C6'!V23,'C6'!V249)=0,ISNUMBER('C6'!V475)),"",IF(OR('C6'!W23="M",'C6'!W249="M"),"M",IF(AND('C6'!W23='C6'!W249,OR('C6'!W23="X",'C6'!W23="W",'C6'!W23="Z")),UPPER('C6'!W23),"")))</f>
        <v/>
      </c>
      <c r="J567" s="170" t="s">
        <v>758</v>
      </c>
      <c r="K567" s="321" t="str">
        <f>IF(AND(ISBLANK('C6'!V475),$L$567&lt;&gt;"Z"),"",'C6'!V475)</f>
        <v/>
      </c>
      <c r="L567" s="321" t="str">
        <f>IF(ISBLANK('C6'!W475),"",'C6'!W475)</f>
        <v/>
      </c>
      <c r="M567" s="168" t="str">
        <f t="shared" si="10"/>
        <v>OK</v>
      </c>
      <c r="N567" s="169"/>
    </row>
    <row r="568" spans="1:14" hidden="1">
      <c r="A568" s="333" t="s">
        <v>760</v>
      </c>
      <c r="B568" s="319" t="s">
        <v>1967</v>
      </c>
      <c r="C568" s="320" t="s">
        <v>683</v>
      </c>
      <c r="D568" s="322" t="s">
        <v>1968</v>
      </c>
      <c r="E568" s="320" t="s">
        <v>758</v>
      </c>
      <c r="F568" s="320" t="s">
        <v>683</v>
      </c>
      <c r="G568" s="322" t="s">
        <v>1338</v>
      </c>
      <c r="H568" s="321" t="str">
        <f>IF(OR(AND('C6'!V24="",'C6'!W24=""),AND('C6'!V250="",'C6'!W250=""),AND('C6'!W24="X",'C6'!W250="X"),OR('C6'!W24="M",'C6'!W250="M")),"",SUM('C6'!V24,'C6'!V250))</f>
        <v/>
      </c>
      <c r="I568" s="321" t="str">
        <f>IF(AND(AND('C6'!W24="X",'C6'!W250="X"),SUM('C6'!V24,'C6'!V250)=0,ISNUMBER('C6'!V476)),"",IF(OR('C6'!W24="M",'C6'!W250="M"),"M",IF(AND('C6'!W24='C6'!W250,OR('C6'!W24="X",'C6'!W24="W",'C6'!W24="Z")),UPPER('C6'!W24),"")))</f>
        <v/>
      </c>
      <c r="J568" s="170" t="s">
        <v>758</v>
      </c>
      <c r="K568" s="321" t="str">
        <f>IF(AND(ISBLANK('C6'!V476),$L$568&lt;&gt;"Z"),"",'C6'!V476)</f>
        <v/>
      </c>
      <c r="L568" s="321" t="str">
        <f>IF(ISBLANK('C6'!W476),"",'C6'!W476)</f>
        <v/>
      </c>
      <c r="M568" s="168" t="str">
        <f t="shared" si="10"/>
        <v>OK</v>
      </c>
      <c r="N568" s="169"/>
    </row>
    <row r="569" spans="1:14" hidden="1">
      <c r="A569" s="333" t="s">
        <v>760</v>
      </c>
      <c r="B569" s="319" t="s">
        <v>1969</v>
      </c>
      <c r="C569" s="320" t="s">
        <v>683</v>
      </c>
      <c r="D569" s="322" t="s">
        <v>1970</v>
      </c>
      <c r="E569" s="320" t="s">
        <v>758</v>
      </c>
      <c r="F569" s="320" t="s">
        <v>683</v>
      </c>
      <c r="G569" s="322" t="s">
        <v>1339</v>
      </c>
      <c r="H569" s="321" t="str">
        <f>IF(OR(AND('C6'!V25="",'C6'!W25=""),AND('C6'!V251="",'C6'!W251=""),AND('C6'!W25="X",'C6'!W251="X"),OR('C6'!W25="M",'C6'!W251="M")),"",SUM('C6'!V25,'C6'!V251))</f>
        <v/>
      </c>
      <c r="I569" s="321" t="str">
        <f>IF(AND(AND('C6'!W25="X",'C6'!W251="X"),SUM('C6'!V25,'C6'!V251)=0,ISNUMBER('C6'!V477)),"",IF(OR('C6'!W25="M",'C6'!W251="M"),"M",IF(AND('C6'!W25='C6'!W251,OR('C6'!W25="X",'C6'!W25="W",'C6'!W25="Z")),UPPER('C6'!W25),"")))</f>
        <v/>
      </c>
      <c r="J569" s="170" t="s">
        <v>758</v>
      </c>
      <c r="K569" s="321" t="str">
        <f>IF(AND(ISBLANK('C6'!V477),$L$569&lt;&gt;"Z"),"",'C6'!V477)</f>
        <v/>
      </c>
      <c r="L569" s="321" t="str">
        <f>IF(ISBLANK('C6'!W477),"",'C6'!W477)</f>
        <v/>
      </c>
      <c r="M569" s="168" t="str">
        <f t="shared" si="10"/>
        <v>OK</v>
      </c>
      <c r="N569" s="169"/>
    </row>
    <row r="570" spans="1:14" hidden="1">
      <c r="A570" s="333" t="s">
        <v>760</v>
      </c>
      <c r="B570" s="319" t="s">
        <v>1971</v>
      </c>
      <c r="C570" s="320" t="s">
        <v>683</v>
      </c>
      <c r="D570" s="322" t="s">
        <v>1972</v>
      </c>
      <c r="E570" s="320" t="s">
        <v>758</v>
      </c>
      <c r="F570" s="320" t="s">
        <v>683</v>
      </c>
      <c r="G570" s="322" t="s">
        <v>1340</v>
      </c>
      <c r="H570" s="321" t="str">
        <f>IF(OR(AND('C6'!V26="",'C6'!W26=""),AND('C6'!V252="",'C6'!W252=""),AND('C6'!W26="X",'C6'!W252="X"),OR('C6'!W26="M",'C6'!W252="M")),"",SUM('C6'!V26,'C6'!V252))</f>
        <v/>
      </c>
      <c r="I570" s="321" t="str">
        <f>IF(AND(AND('C6'!W26="X",'C6'!W252="X"),SUM('C6'!V26,'C6'!V252)=0,ISNUMBER('C6'!V478)),"",IF(OR('C6'!W26="M",'C6'!W252="M"),"M",IF(AND('C6'!W26='C6'!W252,OR('C6'!W26="X",'C6'!W26="W",'C6'!W26="Z")),UPPER('C6'!W26),"")))</f>
        <v/>
      </c>
      <c r="J570" s="170" t="s">
        <v>758</v>
      </c>
      <c r="K570" s="321" t="str">
        <f>IF(AND(ISBLANK('C6'!V478),$L$570&lt;&gt;"Z"),"",'C6'!V478)</f>
        <v/>
      </c>
      <c r="L570" s="321" t="str">
        <f>IF(ISBLANK('C6'!W478),"",'C6'!W478)</f>
        <v/>
      </c>
      <c r="M570" s="168" t="str">
        <f t="shared" si="10"/>
        <v>OK</v>
      </c>
      <c r="N570" s="169"/>
    </row>
    <row r="571" spans="1:14" hidden="1">
      <c r="A571" s="333" t="s">
        <v>760</v>
      </c>
      <c r="B571" s="319" t="s">
        <v>1973</v>
      </c>
      <c r="C571" s="320" t="s">
        <v>683</v>
      </c>
      <c r="D571" s="322" t="s">
        <v>1974</v>
      </c>
      <c r="E571" s="320" t="s">
        <v>758</v>
      </c>
      <c r="F571" s="320" t="s">
        <v>683</v>
      </c>
      <c r="G571" s="322" t="s">
        <v>1341</v>
      </c>
      <c r="H571" s="321" t="str">
        <f>IF(OR(AND('C6'!V27="",'C6'!W27=""),AND('C6'!V253="",'C6'!W253=""),AND('C6'!W27="X",'C6'!W253="X"),OR('C6'!W27="M",'C6'!W253="M")),"",SUM('C6'!V27,'C6'!V253))</f>
        <v/>
      </c>
      <c r="I571" s="321" t="str">
        <f>IF(AND(AND('C6'!W27="X",'C6'!W253="X"),SUM('C6'!V27,'C6'!V253)=0,ISNUMBER('C6'!V479)),"",IF(OR('C6'!W27="M",'C6'!W253="M"),"M",IF(AND('C6'!W27='C6'!W253,OR('C6'!W27="X",'C6'!W27="W",'C6'!W27="Z")),UPPER('C6'!W27),"")))</f>
        <v/>
      </c>
      <c r="J571" s="170" t="s">
        <v>758</v>
      </c>
      <c r="K571" s="321" t="str">
        <f>IF(AND(ISBLANK('C6'!V479),$L$571&lt;&gt;"Z"),"",'C6'!V479)</f>
        <v/>
      </c>
      <c r="L571" s="321" t="str">
        <f>IF(ISBLANK('C6'!W479),"",'C6'!W479)</f>
        <v/>
      </c>
      <c r="M571" s="168" t="str">
        <f t="shared" si="10"/>
        <v>OK</v>
      </c>
      <c r="N571" s="169"/>
    </row>
    <row r="572" spans="1:14" hidden="1">
      <c r="A572" s="333" t="s">
        <v>760</v>
      </c>
      <c r="B572" s="319" t="s">
        <v>1975</v>
      </c>
      <c r="C572" s="320" t="s">
        <v>683</v>
      </c>
      <c r="D572" s="322" t="s">
        <v>1976</v>
      </c>
      <c r="E572" s="320" t="s">
        <v>758</v>
      </c>
      <c r="F572" s="320" t="s">
        <v>683</v>
      </c>
      <c r="G572" s="322" t="s">
        <v>1342</v>
      </c>
      <c r="H572" s="321" t="str">
        <f>IF(OR(AND('C6'!V28="",'C6'!W28=""),AND('C6'!V254="",'C6'!W254=""),AND('C6'!W28="X",'C6'!W254="X"),OR('C6'!W28="M",'C6'!W254="M")),"",SUM('C6'!V28,'C6'!V254))</f>
        <v/>
      </c>
      <c r="I572" s="321" t="str">
        <f>IF(AND(AND('C6'!W28="X",'C6'!W254="X"),SUM('C6'!V28,'C6'!V254)=0,ISNUMBER('C6'!V480)),"",IF(OR('C6'!W28="M",'C6'!W254="M"),"M",IF(AND('C6'!W28='C6'!W254,OR('C6'!W28="X",'C6'!W28="W",'C6'!W28="Z")),UPPER('C6'!W28),"")))</f>
        <v/>
      </c>
      <c r="J572" s="170" t="s">
        <v>758</v>
      </c>
      <c r="K572" s="321" t="str">
        <f>IF(AND(ISBLANK('C6'!V480),$L$572&lt;&gt;"Z"),"",'C6'!V480)</f>
        <v/>
      </c>
      <c r="L572" s="321" t="str">
        <f>IF(ISBLANK('C6'!W480),"",'C6'!W480)</f>
        <v/>
      </c>
      <c r="M572" s="168" t="str">
        <f t="shared" si="10"/>
        <v>OK</v>
      </c>
      <c r="N572" s="169"/>
    </row>
    <row r="573" spans="1:14" hidden="1">
      <c r="A573" s="333" t="s">
        <v>760</v>
      </c>
      <c r="B573" s="319" t="s">
        <v>1977</v>
      </c>
      <c r="C573" s="320" t="s">
        <v>683</v>
      </c>
      <c r="D573" s="322" t="s">
        <v>1978</v>
      </c>
      <c r="E573" s="320" t="s">
        <v>758</v>
      </c>
      <c r="F573" s="320" t="s">
        <v>683</v>
      </c>
      <c r="G573" s="322" t="s">
        <v>1343</v>
      </c>
      <c r="H573" s="321" t="str">
        <f>IF(OR(AND('C6'!V29="",'C6'!W29=""),AND('C6'!V255="",'C6'!W255=""),AND('C6'!W29="X",'C6'!W255="X"),OR('C6'!W29="M",'C6'!W255="M")),"",SUM('C6'!V29,'C6'!V255))</f>
        <v/>
      </c>
      <c r="I573" s="321" t="str">
        <f>IF(AND(AND('C6'!W29="X",'C6'!W255="X"),SUM('C6'!V29,'C6'!V255)=0,ISNUMBER('C6'!V481)),"",IF(OR('C6'!W29="M",'C6'!W255="M"),"M",IF(AND('C6'!W29='C6'!W255,OR('C6'!W29="X",'C6'!W29="W",'C6'!W29="Z")),UPPER('C6'!W29),"")))</f>
        <v/>
      </c>
      <c r="J573" s="170" t="s">
        <v>758</v>
      </c>
      <c r="K573" s="321" t="str">
        <f>IF(AND(ISBLANK('C6'!V481),$L$573&lt;&gt;"Z"),"",'C6'!V481)</f>
        <v/>
      </c>
      <c r="L573" s="321" t="str">
        <f>IF(ISBLANK('C6'!W481),"",'C6'!W481)</f>
        <v/>
      </c>
      <c r="M573" s="168" t="str">
        <f t="shared" si="10"/>
        <v>OK</v>
      </c>
      <c r="N573" s="169"/>
    </row>
    <row r="574" spans="1:14" hidden="1">
      <c r="A574" s="333" t="s">
        <v>760</v>
      </c>
      <c r="B574" s="319" t="s">
        <v>1979</v>
      </c>
      <c r="C574" s="320" t="s">
        <v>683</v>
      </c>
      <c r="D574" s="322" t="s">
        <v>1980</v>
      </c>
      <c r="E574" s="320" t="s">
        <v>758</v>
      </c>
      <c r="F574" s="320" t="s">
        <v>683</v>
      </c>
      <c r="G574" s="322" t="s">
        <v>1344</v>
      </c>
      <c r="H574" s="321" t="str">
        <f>IF(OR(AND('C6'!V30="",'C6'!W30=""),AND('C6'!V256="",'C6'!W256=""),AND('C6'!W30="X",'C6'!W256="X"),OR('C6'!W30="M",'C6'!W256="M")),"",SUM('C6'!V30,'C6'!V256))</f>
        <v/>
      </c>
      <c r="I574" s="321" t="str">
        <f>IF(AND(AND('C6'!W30="X",'C6'!W256="X"),SUM('C6'!V30,'C6'!V256)=0,ISNUMBER('C6'!V482)),"",IF(OR('C6'!W30="M",'C6'!W256="M"),"M",IF(AND('C6'!W30='C6'!W256,OR('C6'!W30="X",'C6'!W30="W",'C6'!W30="Z")),UPPER('C6'!W30),"")))</f>
        <v/>
      </c>
      <c r="J574" s="170" t="s">
        <v>758</v>
      </c>
      <c r="K574" s="321" t="str">
        <f>IF(AND(ISBLANK('C6'!V482),$L$574&lt;&gt;"Z"),"",'C6'!V482)</f>
        <v/>
      </c>
      <c r="L574" s="321" t="str">
        <f>IF(ISBLANK('C6'!W482),"",'C6'!W482)</f>
        <v/>
      </c>
      <c r="M574" s="168" t="str">
        <f t="shared" si="10"/>
        <v>OK</v>
      </c>
      <c r="N574" s="169"/>
    </row>
    <row r="575" spans="1:14" hidden="1">
      <c r="A575" s="333" t="s">
        <v>760</v>
      </c>
      <c r="B575" s="319" t="s">
        <v>1981</v>
      </c>
      <c r="C575" s="320" t="s">
        <v>683</v>
      </c>
      <c r="D575" s="322" t="s">
        <v>1982</v>
      </c>
      <c r="E575" s="320" t="s">
        <v>758</v>
      </c>
      <c r="F575" s="320" t="s">
        <v>683</v>
      </c>
      <c r="G575" s="322" t="s">
        <v>1345</v>
      </c>
      <c r="H575" s="321" t="str">
        <f>IF(OR(AND('C6'!V31="",'C6'!W31=""),AND('C6'!V257="",'C6'!W257=""),AND('C6'!W31="X",'C6'!W257="X"),OR('C6'!W31="M",'C6'!W257="M")),"",SUM('C6'!V31,'C6'!V257))</f>
        <v/>
      </c>
      <c r="I575" s="321" t="str">
        <f>IF(AND(AND('C6'!W31="X",'C6'!W257="X"),SUM('C6'!V31,'C6'!V257)=0,ISNUMBER('C6'!V483)),"",IF(OR('C6'!W31="M",'C6'!W257="M"),"M",IF(AND('C6'!W31='C6'!W257,OR('C6'!W31="X",'C6'!W31="W",'C6'!W31="Z")),UPPER('C6'!W31),"")))</f>
        <v/>
      </c>
      <c r="J575" s="170" t="s">
        <v>758</v>
      </c>
      <c r="K575" s="321" t="str">
        <f>IF(AND(ISBLANK('C6'!V483),$L$575&lt;&gt;"Z"),"",'C6'!V483)</f>
        <v/>
      </c>
      <c r="L575" s="321" t="str">
        <f>IF(ISBLANK('C6'!W483),"",'C6'!W483)</f>
        <v/>
      </c>
      <c r="M575" s="168" t="str">
        <f t="shared" si="10"/>
        <v>OK</v>
      </c>
      <c r="N575" s="169"/>
    </row>
    <row r="576" spans="1:14" hidden="1">
      <c r="A576" s="333" t="s">
        <v>760</v>
      </c>
      <c r="B576" s="319" t="s">
        <v>1983</v>
      </c>
      <c r="C576" s="320" t="s">
        <v>683</v>
      </c>
      <c r="D576" s="322" t="s">
        <v>1984</v>
      </c>
      <c r="E576" s="320" t="s">
        <v>758</v>
      </c>
      <c r="F576" s="320" t="s">
        <v>683</v>
      </c>
      <c r="G576" s="322" t="s">
        <v>1346</v>
      </c>
      <c r="H576" s="321" t="str">
        <f>IF(OR(AND('C6'!V32="",'C6'!W32=""),AND('C6'!V258="",'C6'!W258=""),AND('C6'!W32="X",'C6'!W258="X"),OR('C6'!W32="M",'C6'!W258="M")),"",SUM('C6'!V32,'C6'!V258))</f>
        <v/>
      </c>
      <c r="I576" s="321" t="str">
        <f>IF(AND(AND('C6'!W32="X",'C6'!W258="X"),SUM('C6'!V32,'C6'!V258)=0,ISNUMBER('C6'!V484)),"",IF(OR('C6'!W32="M",'C6'!W258="M"),"M",IF(AND('C6'!W32='C6'!W258,OR('C6'!W32="X",'C6'!W32="W",'C6'!W32="Z")),UPPER('C6'!W32),"")))</f>
        <v/>
      </c>
      <c r="J576" s="170" t="s">
        <v>758</v>
      </c>
      <c r="K576" s="321" t="str">
        <f>IF(AND(ISBLANK('C6'!V484),$L$576&lt;&gt;"Z"),"",'C6'!V484)</f>
        <v/>
      </c>
      <c r="L576" s="321" t="str">
        <f>IF(ISBLANK('C6'!W484),"",'C6'!W484)</f>
        <v/>
      </c>
      <c r="M576" s="168" t="str">
        <f t="shared" si="10"/>
        <v>OK</v>
      </c>
      <c r="N576" s="169"/>
    </row>
    <row r="577" spans="1:14" hidden="1">
      <c r="A577" s="333" t="s">
        <v>760</v>
      </c>
      <c r="B577" s="319" t="s">
        <v>1985</v>
      </c>
      <c r="C577" s="320" t="s">
        <v>683</v>
      </c>
      <c r="D577" s="322" t="s">
        <v>1986</v>
      </c>
      <c r="E577" s="320" t="s">
        <v>758</v>
      </c>
      <c r="F577" s="320" t="s">
        <v>683</v>
      </c>
      <c r="G577" s="322" t="s">
        <v>1347</v>
      </c>
      <c r="H577" s="321" t="str">
        <f>IF(OR(AND('C6'!V33="",'C6'!W33=""),AND('C6'!V259="",'C6'!W259=""),AND('C6'!W33="X",'C6'!W259="X"),OR('C6'!W33="M",'C6'!W259="M")),"",SUM('C6'!V33,'C6'!V259))</f>
        <v/>
      </c>
      <c r="I577" s="321" t="str">
        <f>IF(AND(AND('C6'!W33="X",'C6'!W259="X"),SUM('C6'!V33,'C6'!V259)=0,ISNUMBER('C6'!V485)),"",IF(OR('C6'!W33="M",'C6'!W259="M"),"M",IF(AND('C6'!W33='C6'!W259,OR('C6'!W33="X",'C6'!W33="W",'C6'!W33="Z")),UPPER('C6'!W33),"")))</f>
        <v/>
      </c>
      <c r="J577" s="170" t="s">
        <v>758</v>
      </c>
      <c r="K577" s="321" t="str">
        <f>IF(AND(ISBLANK('C6'!V485),$L$577&lt;&gt;"Z"),"",'C6'!V485)</f>
        <v/>
      </c>
      <c r="L577" s="321" t="str">
        <f>IF(ISBLANK('C6'!W485),"",'C6'!W485)</f>
        <v/>
      </c>
      <c r="M577" s="168" t="str">
        <f t="shared" si="10"/>
        <v>OK</v>
      </c>
      <c r="N577" s="169"/>
    </row>
    <row r="578" spans="1:14" hidden="1">
      <c r="A578" s="333" t="s">
        <v>760</v>
      </c>
      <c r="B578" s="319" t="s">
        <v>1987</v>
      </c>
      <c r="C578" s="320" t="s">
        <v>683</v>
      </c>
      <c r="D578" s="322" t="s">
        <v>1988</v>
      </c>
      <c r="E578" s="320" t="s">
        <v>758</v>
      </c>
      <c r="F578" s="320" t="s">
        <v>683</v>
      </c>
      <c r="G578" s="322" t="s">
        <v>1348</v>
      </c>
      <c r="H578" s="321" t="str">
        <f>IF(OR(AND('C6'!V34="",'C6'!W34=""),AND('C6'!V260="",'C6'!W260=""),AND('C6'!W34="X",'C6'!W260="X"),OR('C6'!W34="M",'C6'!W260="M")),"",SUM('C6'!V34,'C6'!V260))</f>
        <v/>
      </c>
      <c r="I578" s="321" t="str">
        <f>IF(AND(AND('C6'!W34="X",'C6'!W260="X"),SUM('C6'!V34,'C6'!V260)=0,ISNUMBER('C6'!V486)),"",IF(OR('C6'!W34="M",'C6'!W260="M"),"M",IF(AND('C6'!W34='C6'!W260,OR('C6'!W34="X",'C6'!W34="W",'C6'!W34="Z")),UPPER('C6'!W34),"")))</f>
        <v/>
      </c>
      <c r="J578" s="170" t="s">
        <v>758</v>
      </c>
      <c r="K578" s="321" t="str">
        <f>IF(AND(ISBLANK('C6'!V486),$L$578&lt;&gt;"Z"),"",'C6'!V486)</f>
        <v/>
      </c>
      <c r="L578" s="321" t="str">
        <f>IF(ISBLANK('C6'!W486),"",'C6'!W486)</f>
        <v/>
      </c>
      <c r="M578" s="168" t="str">
        <f t="shared" si="10"/>
        <v>OK</v>
      </c>
      <c r="N578" s="169"/>
    </row>
    <row r="579" spans="1:14" hidden="1">
      <c r="A579" s="333" t="s">
        <v>760</v>
      </c>
      <c r="B579" s="319" t="s">
        <v>1989</v>
      </c>
      <c r="C579" s="320" t="s">
        <v>683</v>
      </c>
      <c r="D579" s="322" t="s">
        <v>1990</v>
      </c>
      <c r="E579" s="320" t="s">
        <v>758</v>
      </c>
      <c r="F579" s="320" t="s">
        <v>683</v>
      </c>
      <c r="G579" s="322" t="s">
        <v>1349</v>
      </c>
      <c r="H579" s="321" t="str">
        <f>IF(OR(AND('C6'!V35="",'C6'!W35=""),AND('C6'!V261="",'C6'!W261=""),AND('C6'!W35="X",'C6'!W261="X"),OR('C6'!W35="M",'C6'!W261="M")),"",SUM('C6'!V35,'C6'!V261))</f>
        <v/>
      </c>
      <c r="I579" s="321" t="str">
        <f>IF(AND(AND('C6'!W35="X",'C6'!W261="X"),SUM('C6'!V35,'C6'!V261)=0,ISNUMBER('C6'!V487)),"",IF(OR('C6'!W35="M",'C6'!W261="M"),"M",IF(AND('C6'!W35='C6'!W261,OR('C6'!W35="X",'C6'!W35="W",'C6'!W35="Z")),UPPER('C6'!W35),"")))</f>
        <v/>
      </c>
      <c r="J579" s="170" t="s">
        <v>758</v>
      </c>
      <c r="K579" s="321" t="str">
        <f>IF(AND(ISBLANK('C6'!V487),$L$579&lt;&gt;"Z"),"",'C6'!V487)</f>
        <v/>
      </c>
      <c r="L579" s="321" t="str">
        <f>IF(ISBLANK('C6'!W487),"",'C6'!W487)</f>
        <v/>
      </c>
      <c r="M579" s="168" t="str">
        <f t="shared" si="10"/>
        <v>OK</v>
      </c>
      <c r="N579" s="169"/>
    </row>
    <row r="580" spans="1:14" hidden="1">
      <c r="A580" s="333" t="s">
        <v>760</v>
      </c>
      <c r="B580" s="319" t="s">
        <v>1991</v>
      </c>
      <c r="C580" s="320" t="s">
        <v>683</v>
      </c>
      <c r="D580" s="322" t="s">
        <v>1992</v>
      </c>
      <c r="E580" s="320" t="s">
        <v>758</v>
      </c>
      <c r="F580" s="320" t="s">
        <v>683</v>
      </c>
      <c r="G580" s="322" t="s">
        <v>1350</v>
      </c>
      <c r="H580" s="321" t="str">
        <f>IF(OR(AND('C6'!V36="",'C6'!W36=""),AND('C6'!V262="",'C6'!W262=""),AND('C6'!W36="X",'C6'!W262="X"),OR('C6'!W36="M",'C6'!W262="M")),"",SUM('C6'!V36,'C6'!V262))</f>
        <v/>
      </c>
      <c r="I580" s="321" t="str">
        <f>IF(AND(AND('C6'!W36="X",'C6'!W262="X"),SUM('C6'!V36,'C6'!V262)=0,ISNUMBER('C6'!V488)),"",IF(OR('C6'!W36="M",'C6'!W262="M"),"M",IF(AND('C6'!W36='C6'!W262,OR('C6'!W36="X",'C6'!W36="W",'C6'!W36="Z")),UPPER('C6'!W36),"")))</f>
        <v/>
      </c>
      <c r="J580" s="170" t="s">
        <v>758</v>
      </c>
      <c r="K580" s="321" t="str">
        <f>IF(AND(ISBLANK('C6'!V488),$L$580&lt;&gt;"Z"),"",'C6'!V488)</f>
        <v/>
      </c>
      <c r="L580" s="321" t="str">
        <f>IF(ISBLANK('C6'!W488),"",'C6'!W488)</f>
        <v/>
      </c>
      <c r="M580" s="168" t="str">
        <f t="shared" si="10"/>
        <v>OK</v>
      </c>
      <c r="N580" s="169"/>
    </row>
    <row r="581" spans="1:14" hidden="1">
      <c r="A581" s="333" t="s">
        <v>760</v>
      </c>
      <c r="B581" s="319" t="s">
        <v>1993</v>
      </c>
      <c r="C581" s="320" t="s">
        <v>683</v>
      </c>
      <c r="D581" s="322" t="s">
        <v>1994</v>
      </c>
      <c r="E581" s="320" t="s">
        <v>758</v>
      </c>
      <c r="F581" s="320" t="s">
        <v>683</v>
      </c>
      <c r="G581" s="322" t="s">
        <v>1351</v>
      </c>
      <c r="H581" s="321" t="str">
        <f>IF(OR(AND('C6'!V37="",'C6'!W37=""),AND('C6'!V263="",'C6'!W263=""),AND('C6'!W37="X",'C6'!W263="X"),OR('C6'!W37="M",'C6'!W263="M")),"",SUM('C6'!V37,'C6'!V263))</f>
        <v/>
      </c>
      <c r="I581" s="321" t="str">
        <f>IF(AND(AND('C6'!W37="X",'C6'!W263="X"),SUM('C6'!V37,'C6'!V263)=0,ISNUMBER('C6'!V489)),"",IF(OR('C6'!W37="M",'C6'!W263="M"),"M",IF(AND('C6'!W37='C6'!W263,OR('C6'!W37="X",'C6'!W37="W",'C6'!W37="Z")),UPPER('C6'!W37),"")))</f>
        <v/>
      </c>
      <c r="J581" s="170" t="s">
        <v>758</v>
      </c>
      <c r="K581" s="321" t="str">
        <f>IF(AND(ISBLANK('C6'!V489),$L$581&lt;&gt;"Z"),"",'C6'!V489)</f>
        <v/>
      </c>
      <c r="L581" s="321" t="str">
        <f>IF(ISBLANK('C6'!W489),"",'C6'!W489)</f>
        <v/>
      </c>
      <c r="M581" s="168" t="str">
        <f t="shared" si="10"/>
        <v>OK</v>
      </c>
      <c r="N581" s="169"/>
    </row>
    <row r="582" spans="1:14" hidden="1">
      <c r="A582" s="333" t="s">
        <v>760</v>
      </c>
      <c r="B582" s="319" t="s">
        <v>1995</v>
      </c>
      <c r="C582" s="320" t="s">
        <v>683</v>
      </c>
      <c r="D582" s="322" t="s">
        <v>1996</v>
      </c>
      <c r="E582" s="320" t="s">
        <v>758</v>
      </c>
      <c r="F582" s="320" t="s">
        <v>683</v>
      </c>
      <c r="G582" s="322" t="s">
        <v>1352</v>
      </c>
      <c r="H582" s="321" t="str">
        <f>IF(OR(AND('C6'!V38="",'C6'!W38=""),AND('C6'!V264="",'C6'!W264=""),AND('C6'!W38="X",'C6'!W264="X"),OR('C6'!W38="M",'C6'!W264="M")),"",SUM('C6'!V38,'C6'!V264))</f>
        <v/>
      </c>
      <c r="I582" s="321" t="str">
        <f>IF(AND(AND('C6'!W38="X",'C6'!W264="X"),SUM('C6'!V38,'C6'!V264)=0,ISNUMBER('C6'!V490)),"",IF(OR('C6'!W38="M",'C6'!W264="M"),"M",IF(AND('C6'!W38='C6'!W264,OR('C6'!W38="X",'C6'!W38="W",'C6'!W38="Z")),UPPER('C6'!W38),"")))</f>
        <v/>
      </c>
      <c r="J582" s="170" t="s">
        <v>758</v>
      </c>
      <c r="K582" s="321" t="str">
        <f>IF(AND(ISBLANK('C6'!V490),$L$582&lt;&gt;"Z"),"",'C6'!V490)</f>
        <v/>
      </c>
      <c r="L582" s="321" t="str">
        <f>IF(ISBLANK('C6'!W490),"",'C6'!W490)</f>
        <v/>
      </c>
      <c r="M582" s="168" t="str">
        <f t="shared" si="10"/>
        <v>OK</v>
      </c>
      <c r="N582" s="169"/>
    </row>
    <row r="583" spans="1:14" hidden="1">
      <c r="A583" s="333" t="s">
        <v>760</v>
      </c>
      <c r="B583" s="319" t="s">
        <v>1997</v>
      </c>
      <c r="C583" s="320" t="s">
        <v>683</v>
      </c>
      <c r="D583" s="322" t="s">
        <v>1998</v>
      </c>
      <c r="E583" s="320" t="s">
        <v>758</v>
      </c>
      <c r="F583" s="320" t="s">
        <v>683</v>
      </c>
      <c r="G583" s="322" t="s">
        <v>1353</v>
      </c>
      <c r="H583" s="321" t="str">
        <f>IF(OR(AND('C6'!V39="",'C6'!W39=""),AND('C6'!V265="",'C6'!W265=""),AND('C6'!W39="X",'C6'!W265="X"),OR('C6'!W39="M",'C6'!W265="M")),"",SUM('C6'!V39,'C6'!V265))</f>
        <v/>
      </c>
      <c r="I583" s="321" t="str">
        <f>IF(AND(AND('C6'!W39="X",'C6'!W265="X"),SUM('C6'!V39,'C6'!V265)=0,ISNUMBER('C6'!V491)),"",IF(OR('C6'!W39="M",'C6'!W265="M"),"M",IF(AND('C6'!W39='C6'!W265,OR('C6'!W39="X",'C6'!W39="W",'C6'!W39="Z")),UPPER('C6'!W39),"")))</f>
        <v/>
      </c>
      <c r="J583" s="170" t="s">
        <v>758</v>
      </c>
      <c r="K583" s="321" t="str">
        <f>IF(AND(ISBLANK('C6'!V491),$L$583&lt;&gt;"Z"),"",'C6'!V491)</f>
        <v/>
      </c>
      <c r="L583" s="321" t="str">
        <f>IF(ISBLANK('C6'!W491),"",'C6'!W491)</f>
        <v/>
      </c>
      <c r="M583" s="168" t="str">
        <f t="shared" si="10"/>
        <v>OK</v>
      </c>
      <c r="N583" s="169"/>
    </row>
    <row r="584" spans="1:14" hidden="1">
      <c r="A584" s="333" t="s">
        <v>760</v>
      </c>
      <c r="B584" s="319" t="s">
        <v>1999</v>
      </c>
      <c r="C584" s="320" t="s">
        <v>683</v>
      </c>
      <c r="D584" s="322" t="s">
        <v>2000</v>
      </c>
      <c r="E584" s="320" t="s">
        <v>758</v>
      </c>
      <c r="F584" s="320" t="s">
        <v>683</v>
      </c>
      <c r="G584" s="322" t="s">
        <v>1354</v>
      </c>
      <c r="H584" s="321" t="str">
        <f>IF(OR(AND('C6'!V40="",'C6'!W40=""),AND('C6'!V266="",'C6'!W266=""),AND('C6'!W40="X",'C6'!W266="X"),OR('C6'!W40="M",'C6'!W266="M")),"",SUM('C6'!V40,'C6'!V266))</f>
        <v/>
      </c>
      <c r="I584" s="321" t="str">
        <f>IF(AND(AND('C6'!W40="X",'C6'!W266="X"),SUM('C6'!V40,'C6'!V266)=0,ISNUMBER('C6'!V492)),"",IF(OR('C6'!W40="M",'C6'!W266="M"),"M",IF(AND('C6'!W40='C6'!W266,OR('C6'!W40="X",'C6'!W40="W",'C6'!W40="Z")),UPPER('C6'!W40),"")))</f>
        <v/>
      </c>
      <c r="J584" s="170" t="s">
        <v>758</v>
      </c>
      <c r="K584" s="321" t="str">
        <f>IF(AND(ISBLANK('C6'!V492),$L$584&lt;&gt;"Z"),"",'C6'!V492)</f>
        <v/>
      </c>
      <c r="L584" s="321" t="str">
        <f>IF(ISBLANK('C6'!W492),"",'C6'!W492)</f>
        <v/>
      </c>
      <c r="M584" s="168" t="str">
        <f t="shared" si="10"/>
        <v>OK</v>
      </c>
      <c r="N584" s="169"/>
    </row>
    <row r="585" spans="1:14" hidden="1">
      <c r="A585" s="333" t="s">
        <v>760</v>
      </c>
      <c r="B585" s="319" t="s">
        <v>2001</v>
      </c>
      <c r="C585" s="320" t="s">
        <v>683</v>
      </c>
      <c r="D585" s="322" t="s">
        <v>2002</v>
      </c>
      <c r="E585" s="320" t="s">
        <v>758</v>
      </c>
      <c r="F585" s="320" t="s">
        <v>683</v>
      </c>
      <c r="G585" s="322" t="s">
        <v>1355</v>
      </c>
      <c r="H585" s="321" t="str">
        <f>IF(OR(AND('C6'!V41="",'C6'!W41=""),AND('C6'!V267="",'C6'!W267=""),AND('C6'!W41="X",'C6'!W267="X"),OR('C6'!W41="M",'C6'!W267="M")),"",SUM('C6'!V41,'C6'!V267))</f>
        <v/>
      </c>
      <c r="I585" s="321" t="str">
        <f>IF(AND(AND('C6'!W41="X",'C6'!W267="X"),SUM('C6'!V41,'C6'!V267)=0,ISNUMBER('C6'!V493)),"",IF(OR('C6'!W41="M",'C6'!W267="M"),"M",IF(AND('C6'!W41='C6'!W267,OR('C6'!W41="X",'C6'!W41="W",'C6'!W41="Z")),UPPER('C6'!W41),"")))</f>
        <v/>
      </c>
      <c r="J585" s="170" t="s">
        <v>758</v>
      </c>
      <c r="K585" s="321" t="str">
        <f>IF(AND(ISBLANK('C6'!V493),$L$585&lt;&gt;"Z"),"",'C6'!V493)</f>
        <v/>
      </c>
      <c r="L585" s="321" t="str">
        <f>IF(ISBLANK('C6'!W493),"",'C6'!W493)</f>
        <v/>
      </c>
      <c r="M585" s="168" t="str">
        <f t="shared" si="10"/>
        <v>OK</v>
      </c>
      <c r="N585" s="169"/>
    </row>
    <row r="586" spans="1:14" hidden="1">
      <c r="A586" s="333" t="s">
        <v>760</v>
      </c>
      <c r="B586" s="319" t="s">
        <v>2003</v>
      </c>
      <c r="C586" s="320" t="s">
        <v>683</v>
      </c>
      <c r="D586" s="322" t="s">
        <v>2004</v>
      </c>
      <c r="E586" s="320" t="s">
        <v>758</v>
      </c>
      <c r="F586" s="320" t="s">
        <v>683</v>
      </c>
      <c r="G586" s="322" t="s">
        <v>1356</v>
      </c>
      <c r="H586" s="321" t="str">
        <f>IF(OR(AND('C6'!V42="",'C6'!W42=""),AND('C6'!V268="",'C6'!W268=""),AND('C6'!W42="X",'C6'!W268="X"),OR('C6'!W42="M",'C6'!W268="M")),"",SUM('C6'!V42,'C6'!V268))</f>
        <v/>
      </c>
      <c r="I586" s="321" t="str">
        <f>IF(AND(AND('C6'!W42="X",'C6'!W268="X"),SUM('C6'!V42,'C6'!V268)=0,ISNUMBER('C6'!V494)),"",IF(OR('C6'!W42="M",'C6'!W268="M"),"M",IF(AND('C6'!W42='C6'!W268,OR('C6'!W42="X",'C6'!W42="W",'C6'!W42="Z")),UPPER('C6'!W42),"")))</f>
        <v/>
      </c>
      <c r="J586" s="170" t="s">
        <v>758</v>
      </c>
      <c r="K586" s="321" t="str">
        <f>IF(AND(ISBLANK('C6'!V494),$L$586&lt;&gt;"Z"),"",'C6'!V494)</f>
        <v/>
      </c>
      <c r="L586" s="321" t="str">
        <f>IF(ISBLANK('C6'!W494),"",'C6'!W494)</f>
        <v/>
      </c>
      <c r="M586" s="168" t="str">
        <f t="shared" si="10"/>
        <v>OK</v>
      </c>
      <c r="N586" s="169"/>
    </row>
    <row r="587" spans="1:14" hidden="1">
      <c r="A587" s="333" t="s">
        <v>760</v>
      </c>
      <c r="B587" s="319" t="s">
        <v>2005</v>
      </c>
      <c r="C587" s="320" t="s">
        <v>683</v>
      </c>
      <c r="D587" s="322" t="s">
        <v>2006</v>
      </c>
      <c r="E587" s="320" t="s">
        <v>758</v>
      </c>
      <c r="F587" s="320" t="s">
        <v>683</v>
      </c>
      <c r="G587" s="322" t="s">
        <v>1357</v>
      </c>
      <c r="H587" s="321" t="str">
        <f>IF(OR(AND('C6'!V43="",'C6'!W43=""),AND('C6'!V269="",'C6'!W269=""),AND('C6'!W43="X",'C6'!W269="X"),OR('C6'!W43="M",'C6'!W269="M")),"",SUM('C6'!V43,'C6'!V269))</f>
        <v/>
      </c>
      <c r="I587" s="321" t="str">
        <f>IF(AND(AND('C6'!W43="X",'C6'!W269="X"),SUM('C6'!V43,'C6'!V269)=0,ISNUMBER('C6'!V495)),"",IF(OR('C6'!W43="M",'C6'!W269="M"),"M",IF(AND('C6'!W43='C6'!W269,OR('C6'!W43="X",'C6'!W43="W",'C6'!W43="Z")),UPPER('C6'!W43),"")))</f>
        <v/>
      </c>
      <c r="J587" s="170" t="s">
        <v>758</v>
      </c>
      <c r="K587" s="321" t="str">
        <f>IF(AND(ISBLANK('C6'!V495),$L$587&lt;&gt;"Z"),"",'C6'!V495)</f>
        <v/>
      </c>
      <c r="L587" s="321" t="str">
        <f>IF(ISBLANK('C6'!W495),"",'C6'!W495)</f>
        <v/>
      </c>
      <c r="M587" s="168" t="str">
        <f t="shared" si="10"/>
        <v>OK</v>
      </c>
      <c r="N587" s="169"/>
    </row>
    <row r="588" spans="1:14" hidden="1">
      <c r="A588" s="333" t="s">
        <v>760</v>
      </c>
      <c r="B588" s="319" t="s">
        <v>2007</v>
      </c>
      <c r="C588" s="320" t="s">
        <v>683</v>
      </c>
      <c r="D588" s="322" t="s">
        <v>2008</v>
      </c>
      <c r="E588" s="320" t="s">
        <v>758</v>
      </c>
      <c r="F588" s="320" t="s">
        <v>683</v>
      </c>
      <c r="G588" s="322" t="s">
        <v>1358</v>
      </c>
      <c r="H588" s="321" t="str">
        <f>IF(OR(AND('C6'!V44="",'C6'!W44=""),AND('C6'!V270="",'C6'!W270=""),AND('C6'!W44="X",'C6'!W270="X"),OR('C6'!W44="M",'C6'!W270="M")),"",SUM('C6'!V44,'C6'!V270))</f>
        <v/>
      </c>
      <c r="I588" s="321" t="str">
        <f>IF(AND(AND('C6'!W44="X",'C6'!W270="X"),SUM('C6'!V44,'C6'!V270)=0,ISNUMBER('C6'!V496)),"",IF(OR('C6'!W44="M",'C6'!W270="M"),"M",IF(AND('C6'!W44='C6'!W270,OR('C6'!W44="X",'C6'!W44="W",'C6'!W44="Z")),UPPER('C6'!W44),"")))</f>
        <v/>
      </c>
      <c r="J588" s="170" t="s">
        <v>758</v>
      </c>
      <c r="K588" s="321" t="str">
        <f>IF(AND(ISBLANK('C6'!V496),$L$588&lt;&gt;"Z"),"",'C6'!V496)</f>
        <v/>
      </c>
      <c r="L588" s="321" t="str">
        <f>IF(ISBLANK('C6'!W496),"",'C6'!W496)</f>
        <v/>
      </c>
      <c r="M588" s="168" t="str">
        <f t="shared" si="10"/>
        <v>OK</v>
      </c>
      <c r="N588" s="169"/>
    </row>
    <row r="589" spans="1:14" hidden="1">
      <c r="A589" s="333" t="s">
        <v>760</v>
      </c>
      <c r="B589" s="319" t="s">
        <v>2009</v>
      </c>
      <c r="C589" s="320" t="s">
        <v>683</v>
      </c>
      <c r="D589" s="322" t="s">
        <v>2010</v>
      </c>
      <c r="E589" s="320" t="s">
        <v>758</v>
      </c>
      <c r="F589" s="320" t="s">
        <v>683</v>
      </c>
      <c r="G589" s="322" t="s">
        <v>1359</v>
      </c>
      <c r="H589" s="321" t="str">
        <f>IF(OR(AND('C6'!V45="",'C6'!W45=""),AND('C6'!V271="",'C6'!W271=""),AND('C6'!W45="X",'C6'!W271="X"),OR('C6'!W45="M",'C6'!W271="M")),"",SUM('C6'!V45,'C6'!V271))</f>
        <v/>
      </c>
      <c r="I589" s="321" t="str">
        <f>IF(AND(AND('C6'!W45="X",'C6'!W271="X"),SUM('C6'!V45,'C6'!V271)=0,ISNUMBER('C6'!V497)),"",IF(OR('C6'!W45="M",'C6'!W271="M"),"M",IF(AND('C6'!W45='C6'!W271,OR('C6'!W45="X",'C6'!W45="W",'C6'!W45="Z")),UPPER('C6'!W45),"")))</f>
        <v/>
      </c>
      <c r="J589" s="170" t="s">
        <v>758</v>
      </c>
      <c r="K589" s="321" t="str">
        <f>IF(AND(ISBLANK('C6'!V497),$L$589&lt;&gt;"Z"),"",'C6'!V497)</f>
        <v/>
      </c>
      <c r="L589" s="321" t="str">
        <f>IF(ISBLANK('C6'!W497),"",'C6'!W497)</f>
        <v/>
      </c>
      <c r="M589" s="168" t="str">
        <f t="shared" si="10"/>
        <v>OK</v>
      </c>
      <c r="N589" s="169"/>
    </row>
    <row r="590" spans="1:14" hidden="1">
      <c r="A590" s="333" t="s">
        <v>760</v>
      </c>
      <c r="B590" s="319" t="s">
        <v>2011</v>
      </c>
      <c r="C590" s="320" t="s">
        <v>683</v>
      </c>
      <c r="D590" s="322" t="s">
        <v>2012</v>
      </c>
      <c r="E590" s="320" t="s">
        <v>758</v>
      </c>
      <c r="F590" s="320" t="s">
        <v>683</v>
      </c>
      <c r="G590" s="322" t="s">
        <v>1360</v>
      </c>
      <c r="H590" s="321" t="str">
        <f>IF(OR(AND('C6'!V46="",'C6'!W46=""),AND('C6'!V272="",'C6'!W272=""),AND('C6'!W46="X",'C6'!W272="X"),OR('C6'!W46="M",'C6'!W272="M")),"",SUM('C6'!V46,'C6'!V272))</f>
        <v/>
      </c>
      <c r="I590" s="321" t="str">
        <f>IF(AND(AND('C6'!W46="X",'C6'!W272="X"),SUM('C6'!V46,'C6'!V272)=0,ISNUMBER('C6'!V498)),"",IF(OR('C6'!W46="M",'C6'!W272="M"),"M",IF(AND('C6'!W46='C6'!W272,OR('C6'!W46="X",'C6'!W46="W",'C6'!W46="Z")),UPPER('C6'!W46),"")))</f>
        <v/>
      </c>
      <c r="J590" s="170" t="s">
        <v>758</v>
      </c>
      <c r="K590" s="321" t="str">
        <f>IF(AND(ISBLANK('C6'!V498),$L$590&lt;&gt;"Z"),"",'C6'!V498)</f>
        <v/>
      </c>
      <c r="L590" s="321" t="str">
        <f>IF(ISBLANK('C6'!W498),"",'C6'!W498)</f>
        <v/>
      </c>
      <c r="M590" s="168" t="str">
        <f t="shared" si="10"/>
        <v>OK</v>
      </c>
      <c r="N590" s="169"/>
    </row>
    <row r="591" spans="1:14" hidden="1">
      <c r="A591" s="333" t="s">
        <v>760</v>
      </c>
      <c r="B591" s="319" t="s">
        <v>2013</v>
      </c>
      <c r="C591" s="320" t="s">
        <v>683</v>
      </c>
      <c r="D591" s="322" t="s">
        <v>2014</v>
      </c>
      <c r="E591" s="320" t="s">
        <v>758</v>
      </c>
      <c r="F591" s="320" t="s">
        <v>683</v>
      </c>
      <c r="G591" s="322" t="s">
        <v>1361</v>
      </c>
      <c r="H591" s="321" t="str">
        <f>IF(OR(AND('C6'!V47="",'C6'!W47=""),AND('C6'!V273="",'C6'!W273=""),AND('C6'!W47="X",'C6'!W273="X"),OR('C6'!W47="M",'C6'!W273="M")),"",SUM('C6'!V47,'C6'!V273))</f>
        <v/>
      </c>
      <c r="I591" s="321" t="str">
        <f>IF(AND(AND('C6'!W47="X",'C6'!W273="X"),SUM('C6'!V47,'C6'!V273)=0,ISNUMBER('C6'!V499)),"",IF(OR('C6'!W47="M",'C6'!W273="M"),"M",IF(AND('C6'!W47='C6'!W273,OR('C6'!W47="X",'C6'!W47="W",'C6'!W47="Z")),UPPER('C6'!W47),"")))</f>
        <v/>
      </c>
      <c r="J591" s="170" t="s">
        <v>758</v>
      </c>
      <c r="K591" s="321" t="str">
        <f>IF(AND(ISBLANK('C6'!V499),$L$591&lt;&gt;"Z"),"",'C6'!V499)</f>
        <v/>
      </c>
      <c r="L591" s="321" t="str">
        <f>IF(ISBLANK('C6'!W499),"",'C6'!W499)</f>
        <v/>
      </c>
      <c r="M591" s="168" t="str">
        <f t="shared" si="10"/>
        <v>OK</v>
      </c>
      <c r="N591" s="169"/>
    </row>
    <row r="592" spans="1:14" hidden="1">
      <c r="A592" s="333" t="s">
        <v>760</v>
      </c>
      <c r="B592" s="319" t="s">
        <v>2015</v>
      </c>
      <c r="C592" s="320" t="s">
        <v>683</v>
      </c>
      <c r="D592" s="322" t="s">
        <v>2016</v>
      </c>
      <c r="E592" s="320" t="s">
        <v>758</v>
      </c>
      <c r="F592" s="320" t="s">
        <v>683</v>
      </c>
      <c r="G592" s="322" t="s">
        <v>1362</v>
      </c>
      <c r="H592" s="321" t="str">
        <f>IF(OR(AND('C6'!V48="",'C6'!W48=""),AND('C6'!V274="",'C6'!W274=""),AND('C6'!W48="X",'C6'!W274="X"),OR('C6'!W48="M",'C6'!W274="M")),"",SUM('C6'!V48,'C6'!V274))</f>
        <v/>
      </c>
      <c r="I592" s="321" t="str">
        <f>IF(AND(AND('C6'!W48="X",'C6'!W274="X"),SUM('C6'!V48,'C6'!V274)=0,ISNUMBER('C6'!V500)),"",IF(OR('C6'!W48="M",'C6'!W274="M"),"M",IF(AND('C6'!W48='C6'!W274,OR('C6'!W48="X",'C6'!W48="W",'C6'!W48="Z")),UPPER('C6'!W48),"")))</f>
        <v/>
      </c>
      <c r="J592" s="170" t="s">
        <v>758</v>
      </c>
      <c r="K592" s="321" t="str">
        <f>IF(AND(ISBLANK('C6'!V500),$L$592&lt;&gt;"Z"),"",'C6'!V500)</f>
        <v/>
      </c>
      <c r="L592" s="321" t="str">
        <f>IF(ISBLANK('C6'!W500),"",'C6'!W500)</f>
        <v/>
      </c>
      <c r="M592" s="168" t="str">
        <f t="shared" si="10"/>
        <v>OK</v>
      </c>
      <c r="N592" s="169"/>
    </row>
    <row r="593" spans="1:14" hidden="1">
      <c r="A593" s="333" t="s">
        <v>760</v>
      </c>
      <c r="B593" s="319" t="s">
        <v>2017</v>
      </c>
      <c r="C593" s="320" t="s">
        <v>683</v>
      </c>
      <c r="D593" s="322" t="s">
        <v>2018</v>
      </c>
      <c r="E593" s="320" t="s">
        <v>758</v>
      </c>
      <c r="F593" s="320" t="s">
        <v>683</v>
      </c>
      <c r="G593" s="322" t="s">
        <v>1363</v>
      </c>
      <c r="H593" s="321" t="str">
        <f>IF(OR(AND('C6'!V49="",'C6'!W49=""),AND('C6'!V275="",'C6'!W275=""),AND('C6'!W49="X",'C6'!W275="X"),OR('C6'!W49="M",'C6'!W275="M")),"",SUM('C6'!V49,'C6'!V275))</f>
        <v/>
      </c>
      <c r="I593" s="321" t="str">
        <f>IF(AND(AND('C6'!W49="X",'C6'!W275="X"),SUM('C6'!V49,'C6'!V275)=0,ISNUMBER('C6'!V501)),"",IF(OR('C6'!W49="M",'C6'!W275="M"),"M",IF(AND('C6'!W49='C6'!W275,OR('C6'!W49="X",'C6'!W49="W",'C6'!W49="Z")),UPPER('C6'!W49),"")))</f>
        <v/>
      </c>
      <c r="J593" s="170" t="s">
        <v>758</v>
      </c>
      <c r="K593" s="321" t="str">
        <f>IF(AND(ISBLANK('C6'!V501),$L$593&lt;&gt;"Z"),"",'C6'!V501)</f>
        <v/>
      </c>
      <c r="L593" s="321" t="str">
        <f>IF(ISBLANK('C6'!W501),"",'C6'!W501)</f>
        <v/>
      </c>
      <c r="M593" s="168" t="str">
        <f t="shared" si="10"/>
        <v>OK</v>
      </c>
      <c r="N593" s="169"/>
    </row>
    <row r="594" spans="1:14" hidden="1">
      <c r="A594" s="333" t="s">
        <v>760</v>
      </c>
      <c r="B594" s="319" t="s">
        <v>2019</v>
      </c>
      <c r="C594" s="320" t="s">
        <v>683</v>
      </c>
      <c r="D594" s="322" t="s">
        <v>2020</v>
      </c>
      <c r="E594" s="320" t="s">
        <v>758</v>
      </c>
      <c r="F594" s="320" t="s">
        <v>683</v>
      </c>
      <c r="G594" s="322" t="s">
        <v>1364</v>
      </c>
      <c r="H594" s="321" t="str">
        <f>IF(OR(AND('C6'!V50="",'C6'!W50=""),AND('C6'!V276="",'C6'!W276=""),AND('C6'!W50="X",'C6'!W276="X"),OR('C6'!W50="M",'C6'!W276="M")),"",SUM('C6'!V50,'C6'!V276))</f>
        <v/>
      </c>
      <c r="I594" s="321" t="str">
        <f>IF(AND(AND('C6'!W50="X",'C6'!W276="X"),SUM('C6'!V50,'C6'!V276)=0,ISNUMBER('C6'!V502)),"",IF(OR('C6'!W50="M",'C6'!W276="M"),"M",IF(AND('C6'!W50='C6'!W276,OR('C6'!W50="X",'C6'!W50="W",'C6'!W50="Z")),UPPER('C6'!W50),"")))</f>
        <v/>
      </c>
      <c r="J594" s="170" t="s">
        <v>758</v>
      </c>
      <c r="K594" s="321" t="str">
        <f>IF(AND(ISBLANK('C6'!V502),$L$594&lt;&gt;"Z"),"",'C6'!V502)</f>
        <v/>
      </c>
      <c r="L594" s="321" t="str">
        <f>IF(ISBLANK('C6'!W502),"",'C6'!W502)</f>
        <v/>
      </c>
      <c r="M594" s="168" t="str">
        <f t="shared" si="10"/>
        <v>OK</v>
      </c>
      <c r="N594" s="169"/>
    </row>
    <row r="595" spans="1:14" hidden="1">
      <c r="A595" s="333" t="s">
        <v>760</v>
      </c>
      <c r="B595" s="319" t="s">
        <v>2021</v>
      </c>
      <c r="C595" s="320" t="s">
        <v>683</v>
      </c>
      <c r="D595" s="322" t="s">
        <v>2022</v>
      </c>
      <c r="E595" s="320" t="s">
        <v>758</v>
      </c>
      <c r="F595" s="320" t="s">
        <v>683</v>
      </c>
      <c r="G595" s="322" t="s">
        <v>1365</v>
      </c>
      <c r="H595" s="321" t="str">
        <f>IF(OR(AND('C6'!V51="",'C6'!W51=""),AND('C6'!V277="",'C6'!W277=""),AND('C6'!W51="X",'C6'!W277="X"),OR('C6'!W51="M",'C6'!W277="M")),"",SUM('C6'!V51,'C6'!V277))</f>
        <v/>
      </c>
      <c r="I595" s="321" t="str">
        <f>IF(AND(AND('C6'!W51="X",'C6'!W277="X"),SUM('C6'!V51,'C6'!V277)=0,ISNUMBER('C6'!V503)),"",IF(OR('C6'!W51="M",'C6'!W277="M"),"M",IF(AND('C6'!W51='C6'!W277,OR('C6'!W51="X",'C6'!W51="W",'C6'!W51="Z")),UPPER('C6'!W51),"")))</f>
        <v/>
      </c>
      <c r="J595" s="170" t="s">
        <v>758</v>
      </c>
      <c r="K595" s="321" t="str">
        <f>IF(AND(ISBLANK('C6'!V503),$L$595&lt;&gt;"Z"),"",'C6'!V503)</f>
        <v/>
      </c>
      <c r="L595" s="321" t="str">
        <f>IF(ISBLANK('C6'!W503),"",'C6'!W503)</f>
        <v/>
      </c>
      <c r="M595" s="168" t="str">
        <f t="shared" si="10"/>
        <v>OK</v>
      </c>
      <c r="N595" s="169"/>
    </row>
    <row r="596" spans="1:14" hidden="1">
      <c r="A596" s="333" t="s">
        <v>760</v>
      </c>
      <c r="B596" s="319" t="s">
        <v>2023</v>
      </c>
      <c r="C596" s="320" t="s">
        <v>683</v>
      </c>
      <c r="D596" s="322" t="s">
        <v>2024</v>
      </c>
      <c r="E596" s="320" t="s">
        <v>758</v>
      </c>
      <c r="F596" s="320" t="s">
        <v>683</v>
      </c>
      <c r="G596" s="322" t="s">
        <v>1366</v>
      </c>
      <c r="H596" s="321" t="str">
        <f>IF(OR(AND('C6'!V52="",'C6'!W52=""),AND('C6'!V278="",'C6'!W278=""),AND('C6'!W52="X",'C6'!W278="X"),OR('C6'!W52="M",'C6'!W278="M")),"",SUM('C6'!V52,'C6'!V278))</f>
        <v/>
      </c>
      <c r="I596" s="321" t="str">
        <f>IF(AND(AND('C6'!W52="X",'C6'!W278="X"),SUM('C6'!V52,'C6'!V278)=0,ISNUMBER('C6'!V504)),"",IF(OR('C6'!W52="M",'C6'!W278="M"),"M",IF(AND('C6'!W52='C6'!W278,OR('C6'!W52="X",'C6'!W52="W",'C6'!W52="Z")),UPPER('C6'!W52),"")))</f>
        <v/>
      </c>
      <c r="J596" s="170" t="s">
        <v>758</v>
      </c>
      <c r="K596" s="321" t="str">
        <f>IF(AND(ISBLANK('C6'!V504),$L$596&lt;&gt;"Z"),"",'C6'!V504)</f>
        <v/>
      </c>
      <c r="L596" s="321" t="str">
        <f>IF(ISBLANK('C6'!W504),"",'C6'!W504)</f>
        <v/>
      </c>
      <c r="M596" s="168" t="str">
        <f t="shared" si="10"/>
        <v>OK</v>
      </c>
      <c r="N596" s="169"/>
    </row>
    <row r="597" spans="1:14" hidden="1">
      <c r="A597" s="333" t="s">
        <v>760</v>
      </c>
      <c r="B597" s="319" t="s">
        <v>2025</v>
      </c>
      <c r="C597" s="320" t="s">
        <v>683</v>
      </c>
      <c r="D597" s="322" t="s">
        <v>2026</v>
      </c>
      <c r="E597" s="320" t="s">
        <v>758</v>
      </c>
      <c r="F597" s="320" t="s">
        <v>683</v>
      </c>
      <c r="G597" s="322" t="s">
        <v>1367</v>
      </c>
      <c r="H597" s="321" t="str">
        <f>IF(OR(AND('C6'!V53="",'C6'!W53=""),AND('C6'!V279="",'C6'!W279=""),AND('C6'!W53="X",'C6'!W279="X"),OR('C6'!W53="M",'C6'!W279="M")),"",SUM('C6'!V53,'C6'!V279))</f>
        <v/>
      </c>
      <c r="I597" s="321" t="str">
        <f>IF(AND(AND('C6'!W53="X",'C6'!W279="X"),SUM('C6'!V53,'C6'!V279)=0,ISNUMBER('C6'!V505)),"",IF(OR('C6'!W53="M",'C6'!W279="M"),"M",IF(AND('C6'!W53='C6'!W279,OR('C6'!W53="X",'C6'!W53="W",'C6'!W53="Z")),UPPER('C6'!W53),"")))</f>
        <v/>
      </c>
      <c r="J597" s="170" t="s">
        <v>758</v>
      </c>
      <c r="K597" s="321" t="str">
        <f>IF(AND(ISBLANK('C6'!V505),$L$597&lt;&gt;"Z"),"",'C6'!V505)</f>
        <v/>
      </c>
      <c r="L597" s="321" t="str">
        <f>IF(ISBLANK('C6'!W505),"",'C6'!W505)</f>
        <v/>
      </c>
      <c r="M597" s="168" t="str">
        <f t="shared" si="10"/>
        <v>OK</v>
      </c>
      <c r="N597" s="169"/>
    </row>
    <row r="598" spans="1:14" hidden="1">
      <c r="A598" s="333" t="s">
        <v>760</v>
      </c>
      <c r="B598" s="319" t="s">
        <v>2027</v>
      </c>
      <c r="C598" s="320" t="s">
        <v>683</v>
      </c>
      <c r="D598" s="322" t="s">
        <v>2028</v>
      </c>
      <c r="E598" s="320" t="s">
        <v>758</v>
      </c>
      <c r="F598" s="320" t="s">
        <v>683</v>
      </c>
      <c r="G598" s="322" t="s">
        <v>1368</v>
      </c>
      <c r="H598" s="321" t="str">
        <f>IF(OR(AND('C6'!V54="",'C6'!W54=""),AND('C6'!V280="",'C6'!W280=""),AND('C6'!W54="X",'C6'!W280="X"),OR('C6'!W54="M",'C6'!W280="M")),"",SUM('C6'!V54,'C6'!V280))</f>
        <v/>
      </c>
      <c r="I598" s="321" t="str">
        <f>IF(AND(AND('C6'!W54="X",'C6'!W280="X"),SUM('C6'!V54,'C6'!V280)=0,ISNUMBER('C6'!V506)),"",IF(OR('C6'!W54="M",'C6'!W280="M"),"M",IF(AND('C6'!W54='C6'!W280,OR('C6'!W54="X",'C6'!W54="W",'C6'!W54="Z")),UPPER('C6'!W54),"")))</f>
        <v/>
      </c>
      <c r="J598" s="170" t="s">
        <v>758</v>
      </c>
      <c r="K598" s="321" t="str">
        <f>IF(AND(ISBLANK('C6'!V506),$L$598&lt;&gt;"Z"),"",'C6'!V506)</f>
        <v/>
      </c>
      <c r="L598" s="321" t="str">
        <f>IF(ISBLANK('C6'!W506),"",'C6'!W506)</f>
        <v/>
      </c>
      <c r="M598" s="168" t="str">
        <f t="shared" si="10"/>
        <v>OK</v>
      </c>
      <c r="N598" s="169"/>
    </row>
    <row r="599" spans="1:14" hidden="1">
      <c r="A599" s="333" t="s">
        <v>760</v>
      </c>
      <c r="B599" s="319" t="s">
        <v>2029</v>
      </c>
      <c r="C599" s="320" t="s">
        <v>683</v>
      </c>
      <c r="D599" s="322" t="s">
        <v>2030</v>
      </c>
      <c r="E599" s="320" t="s">
        <v>758</v>
      </c>
      <c r="F599" s="320" t="s">
        <v>683</v>
      </c>
      <c r="G599" s="322" t="s">
        <v>1369</v>
      </c>
      <c r="H599" s="321" t="str">
        <f>IF(OR(AND('C6'!V55="",'C6'!W55=""),AND('C6'!V281="",'C6'!W281=""),AND('C6'!W55="X",'C6'!W281="X"),OR('C6'!W55="M",'C6'!W281="M")),"",SUM('C6'!V55,'C6'!V281))</f>
        <v/>
      </c>
      <c r="I599" s="321" t="str">
        <f>IF(AND(AND('C6'!W55="X",'C6'!W281="X"),SUM('C6'!V55,'C6'!V281)=0,ISNUMBER('C6'!V507)),"",IF(OR('C6'!W55="M",'C6'!W281="M"),"M",IF(AND('C6'!W55='C6'!W281,OR('C6'!W55="X",'C6'!W55="W",'C6'!W55="Z")),UPPER('C6'!W55),"")))</f>
        <v/>
      </c>
      <c r="J599" s="170" t="s">
        <v>758</v>
      </c>
      <c r="K599" s="321" t="str">
        <f>IF(AND(ISBLANK('C6'!V507),$L$599&lt;&gt;"Z"),"",'C6'!V507)</f>
        <v/>
      </c>
      <c r="L599" s="321" t="str">
        <f>IF(ISBLANK('C6'!W507),"",'C6'!W507)</f>
        <v/>
      </c>
      <c r="M599" s="168" t="str">
        <f t="shared" si="10"/>
        <v>OK</v>
      </c>
      <c r="N599" s="169"/>
    </row>
    <row r="600" spans="1:14" hidden="1">
      <c r="A600" s="333" t="s">
        <v>760</v>
      </c>
      <c r="B600" s="319" t="s">
        <v>2031</v>
      </c>
      <c r="C600" s="320" t="s">
        <v>683</v>
      </c>
      <c r="D600" s="322" t="s">
        <v>2032</v>
      </c>
      <c r="E600" s="320" t="s">
        <v>758</v>
      </c>
      <c r="F600" s="320" t="s">
        <v>683</v>
      </c>
      <c r="G600" s="322" t="s">
        <v>1370</v>
      </c>
      <c r="H600" s="321" t="str">
        <f>IF(OR(AND('C6'!V56="",'C6'!W56=""),AND('C6'!V282="",'C6'!W282=""),AND('C6'!W56="X",'C6'!W282="X"),OR('C6'!W56="M",'C6'!W282="M")),"",SUM('C6'!V56,'C6'!V282))</f>
        <v/>
      </c>
      <c r="I600" s="321" t="str">
        <f>IF(AND(AND('C6'!W56="X",'C6'!W282="X"),SUM('C6'!V56,'C6'!V282)=0,ISNUMBER('C6'!V508)),"",IF(OR('C6'!W56="M",'C6'!W282="M"),"M",IF(AND('C6'!W56='C6'!W282,OR('C6'!W56="X",'C6'!W56="W",'C6'!W56="Z")),UPPER('C6'!W56),"")))</f>
        <v/>
      </c>
      <c r="J600" s="170" t="s">
        <v>758</v>
      </c>
      <c r="K600" s="321" t="str">
        <f>IF(AND(ISBLANK('C6'!V508),$L$600&lt;&gt;"Z"),"",'C6'!V508)</f>
        <v/>
      </c>
      <c r="L600" s="321" t="str">
        <f>IF(ISBLANK('C6'!W508),"",'C6'!W508)</f>
        <v/>
      </c>
      <c r="M600" s="168" t="str">
        <f t="shared" si="10"/>
        <v>OK</v>
      </c>
      <c r="N600" s="169"/>
    </row>
    <row r="601" spans="1:14" hidden="1">
      <c r="A601" s="333" t="s">
        <v>760</v>
      </c>
      <c r="B601" s="319" t="s">
        <v>2033</v>
      </c>
      <c r="C601" s="320" t="s">
        <v>683</v>
      </c>
      <c r="D601" s="322" t="s">
        <v>2034</v>
      </c>
      <c r="E601" s="320" t="s">
        <v>758</v>
      </c>
      <c r="F601" s="320" t="s">
        <v>683</v>
      </c>
      <c r="G601" s="322" t="s">
        <v>1371</v>
      </c>
      <c r="H601" s="321" t="str">
        <f>IF(OR(AND('C6'!V57="",'C6'!W57=""),AND('C6'!V283="",'C6'!W283=""),AND('C6'!W57="X",'C6'!W283="X"),OR('C6'!W57="M",'C6'!W283="M")),"",SUM('C6'!V57,'C6'!V283))</f>
        <v/>
      </c>
      <c r="I601" s="321" t="str">
        <f>IF(AND(AND('C6'!W57="X",'C6'!W283="X"),SUM('C6'!V57,'C6'!V283)=0,ISNUMBER('C6'!V509)),"",IF(OR('C6'!W57="M",'C6'!W283="M"),"M",IF(AND('C6'!W57='C6'!W283,OR('C6'!W57="X",'C6'!W57="W",'C6'!W57="Z")),UPPER('C6'!W57),"")))</f>
        <v/>
      </c>
      <c r="J601" s="170" t="s">
        <v>758</v>
      </c>
      <c r="K601" s="321" t="str">
        <f>IF(AND(ISBLANK('C6'!V509),$L$601&lt;&gt;"Z"),"",'C6'!V509)</f>
        <v/>
      </c>
      <c r="L601" s="321" t="str">
        <f>IF(ISBLANK('C6'!W509),"",'C6'!W509)</f>
        <v/>
      </c>
      <c r="M601" s="168" t="str">
        <f t="shared" si="10"/>
        <v>OK</v>
      </c>
      <c r="N601" s="169"/>
    </row>
    <row r="602" spans="1:14" hidden="1">
      <c r="A602" s="333" t="s">
        <v>760</v>
      </c>
      <c r="B602" s="319" t="s">
        <v>2035</v>
      </c>
      <c r="C602" s="320" t="s">
        <v>683</v>
      </c>
      <c r="D602" s="322" t="s">
        <v>2036</v>
      </c>
      <c r="E602" s="320" t="s">
        <v>758</v>
      </c>
      <c r="F602" s="320" t="s">
        <v>683</v>
      </c>
      <c r="G602" s="322" t="s">
        <v>1372</v>
      </c>
      <c r="H602" s="321" t="str">
        <f>IF(OR(AND('C6'!V58="",'C6'!W58=""),AND('C6'!V284="",'C6'!W284=""),AND('C6'!W58="X",'C6'!W284="X"),OR('C6'!W58="M",'C6'!W284="M")),"",SUM('C6'!V58,'C6'!V284))</f>
        <v/>
      </c>
      <c r="I602" s="321" t="str">
        <f>IF(AND(AND('C6'!W58="X",'C6'!W284="X"),SUM('C6'!V58,'C6'!V284)=0,ISNUMBER('C6'!V510)),"",IF(OR('C6'!W58="M",'C6'!W284="M"),"M",IF(AND('C6'!W58='C6'!W284,OR('C6'!W58="X",'C6'!W58="W",'C6'!W58="Z")),UPPER('C6'!W58),"")))</f>
        <v/>
      </c>
      <c r="J602" s="170" t="s">
        <v>758</v>
      </c>
      <c r="K602" s="321" t="str">
        <f>IF(AND(ISBLANK('C6'!V510),$L$602&lt;&gt;"Z"),"",'C6'!V510)</f>
        <v/>
      </c>
      <c r="L602" s="321" t="str">
        <f>IF(ISBLANK('C6'!W510),"",'C6'!W510)</f>
        <v/>
      </c>
      <c r="M602" s="168" t="str">
        <f t="shared" si="10"/>
        <v>OK</v>
      </c>
      <c r="N602" s="169"/>
    </row>
    <row r="603" spans="1:14" hidden="1">
      <c r="A603" s="333" t="s">
        <v>760</v>
      </c>
      <c r="B603" s="319" t="s">
        <v>2037</v>
      </c>
      <c r="C603" s="320" t="s">
        <v>683</v>
      </c>
      <c r="D603" s="322" t="s">
        <v>2038</v>
      </c>
      <c r="E603" s="320" t="s">
        <v>758</v>
      </c>
      <c r="F603" s="320" t="s">
        <v>683</v>
      </c>
      <c r="G603" s="322" t="s">
        <v>1373</v>
      </c>
      <c r="H603" s="321" t="str">
        <f>IF(OR(AND('C6'!V59="",'C6'!W59=""),AND('C6'!V285="",'C6'!W285=""),AND('C6'!W59="X",'C6'!W285="X"),OR('C6'!W59="M",'C6'!W285="M")),"",SUM('C6'!V59,'C6'!V285))</f>
        <v/>
      </c>
      <c r="I603" s="321" t="str">
        <f>IF(AND(AND('C6'!W59="X",'C6'!W285="X"),SUM('C6'!V59,'C6'!V285)=0,ISNUMBER('C6'!V511)),"",IF(OR('C6'!W59="M",'C6'!W285="M"),"M",IF(AND('C6'!W59='C6'!W285,OR('C6'!W59="X",'C6'!W59="W",'C6'!W59="Z")),UPPER('C6'!W59),"")))</f>
        <v/>
      </c>
      <c r="J603" s="170" t="s">
        <v>758</v>
      </c>
      <c r="K603" s="321" t="str">
        <f>IF(AND(ISBLANK('C6'!V511),$L$603&lt;&gt;"Z"),"",'C6'!V511)</f>
        <v/>
      </c>
      <c r="L603" s="321" t="str">
        <f>IF(ISBLANK('C6'!W511),"",'C6'!W511)</f>
        <v/>
      </c>
      <c r="M603" s="168" t="str">
        <f t="shared" si="10"/>
        <v>OK</v>
      </c>
      <c r="N603" s="169"/>
    </row>
    <row r="604" spans="1:14" hidden="1">
      <c r="A604" s="333" t="s">
        <v>760</v>
      </c>
      <c r="B604" s="319" t="s">
        <v>2039</v>
      </c>
      <c r="C604" s="320" t="s">
        <v>683</v>
      </c>
      <c r="D604" s="322" t="s">
        <v>2040</v>
      </c>
      <c r="E604" s="320" t="s">
        <v>758</v>
      </c>
      <c r="F604" s="320" t="s">
        <v>683</v>
      </c>
      <c r="G604" s="322" t="s">
        <v>1374</v>
      </c>
      <c r="H604" s="321" t="str">
        <f>IF(OR(AND('C6'!V60="",'C6'!W60=""),AND('C6'!V286="",'C6'!W286=""),AND('C6'!W60="X",'C6'!W286="X"),OR('C6'!W60="M",'C6'!W286="M")),"",SUM('C6'!V60,'C6'!V286))</f>
        <v/>
      </c>
      <c r="I604" s="321" t="str">
        <f>IF(AND(AND('C6'!W60="X",'C6'!W286="X"),SUM('C6'!V60,'C6'!V286)=0,ISNUMBER('C6'!V512)),"",IF(OR('C6'!W60="M",'C6'!W286="M"),"M",IF(AND('C6'!W60='C6'!W286,OR('C6'!W60="X",'C6'!W60="W",'C6'!W60="Z")),UPPER('C6'!W60),"")))</f>
        <v/>
      </c>
      <c r="J604" s="170" t="s">
        <v>758</v>
      </c>
      <c r="K604" s="321" t="str">
        <f>IF(AND(ISBLANK('C6'!V512),$L$604&lt;&gt;"Z"),"",'C6'!V512)</f>
        <v/>
      </c>
      <c r="L604" s="321" t="str">
        <f>IF(ISBLANK('C6'!W512),"",'C6'!W512)</f>
        <v/>
      </c>
      <c r="M604" s="168" t="str">
        <f t="shared" si="10"/>
        <v>OK</v>
      </c>
      <c r="N604" s="169"/>
    </row>
    <row r="605" spans="1:14" hidden="1">
      <c r="A605" s="333" t="s">
        <v>760</v>
      </c>
      <c r="B605" s="319" t="s">
        <v>2041</v>
      </c>
      <c r="C605" s="320" t="s">
        <v>683</v>
      </c>
      <c r="D605" s="322" t="s">
        <v>2042</v>
      </c>
      <c r="E605" s="320" t="s">
        <v>758</v>
      </c>
      <c r="F605" s="320" t="s">
        <v>683</v>
      </c>
      <c r="G605" s="322" t="s">
        <v>1375</v>
      </c>
      <c r="H605" s="321" t="str">
        <f>IF(OR(AND('C6'!V61="",'C6'!W61=""),AND('C6'!V287="",'C6'!W287=""),AND('C6'!W61="X",'C6'!W287="X"),OR('C6'!W61="M",'C6'!W287="M")),"",SUM('C6'!V61,'C6'!V287))</f>
        <v/>
      </c>
      <c r="I605" s="321" t="str">
        <f>IF(AND(AND('C6'!W61="X",'C6'!W287="X"),SUM('C6'!V61,'C6'!V287)=0,ISNUMBER('C6'!V513)),"",IF(OR('C6'!W61="M",'C6'!W287="M"),"M",IF(AND('C6'!W61='C6'!W287,OR('C6'!W61="X",'C6'!W61="W",'C6'!W61="Z")),UPPER('C6'!W61),"")))</f>
        <v/>
      </c>
      <c r="J605" s="170" t="s">
        <v>758</v>
      </c>
      <c r="K605" s="321" t="str">
        <f>IF(AND(ISBLANK('C6'!V513),$L$605&lt;&gt;"Z"),"",'C6'!V513)</f>
        <v/>
      </c>
      <c r="L605" s="321" t="str">
        <f>IF(ISBLANK('C6'!W513),"",'C6'!W513)</f>
        <v/>
      </c>
      <c r="M605" s="168" t="str">
        <f t="shared" si="10"/>
        <v>OK</v>
      </c>
      <c r="N605" s="169"/>
    </row>
    <row r="606" spans="1:14" hidden="1">
      <c r="A606" s="333" t="s">
        <v>760</v>
      </c>
      <c r="B606" s="319" t="s">
        <v>2043</v>
      </c>
      <c r="C606" s="320" t="s">
        <v>683</v>
      </c>
      <c r="D606" s="322" t="s">
        <v>2044</v>
      </c>
      <c r="E606" s="320" t="s">
        <v>758</v>
      </c>
      <c r="F606" s="320" t="s">
        <v>683</v>
      </c>
      <c r="G606" s="322" t="s">
        <v>1376</v>
      </c>
      <c r="H606" s="321" t="str">
        <f>IF(OR(AND('C6'!V62="",'C6'!W62=""),AND('C6'!V288="",'C6'!W288=""),AND('C6'!W62="X",'C6'!W288="X"),OR('C6'!W62="M",'C6'!W288="M")),"",SUM('C6'!V62,'C6'!V288))</f>
        <v/>
      </c>
      <c r="I606" s="321" t="str">
        <f>IF(AND(AND('C6'!W62="X",'C6'!W288="X"),SUM('C6'!V62,'C6'!V288)=0,ISNUMBER('C6'!V514)),"",IF(OR('C6'!W62="M",'C6'!W288="M"),"M",IF(AND('C6'!W62='C6'!W288,OR('C6'!W62="X",'C6'!W62="W",'C6'!W62="Z")),UPPER('C6'!W62),"")))</f>
        <v/>
      </c>
      <c r="J606" s="170" t="s">
        <v>758</v>
      </c>
      <c r="K606" s="321" t="str">
        <f>IF(AND(ISBLANK('C6'!V514),$L$606&lt;&gt;"Z"),"",'C6'!V514)</f>
        <v/>
      </c>
      <c r="L606" s="321" t="str">
        <f>IF(ISBLANK('C6'!W514),"",'C6'!W514)</f>
        <v/>
      </c>
      <c r="M606" s="168" t="str">
        <f t="shared" si="10"/>
        <v>OK</v>
      </c>
      <c r="N606" s="169"/>
    </row>
    <row r="607" spans="1:14" hidden="1">
      <c r="A607" s="333" t="s">
        <v>760</v>
      </c>
      <c r="B607" s="319" t="s">
        <v>2045</v>
      </c>
      <c r="C607" s="320" t="s">
        <v>683</v>
      </c>
      <c r="D607" s="322" t="s">
        <v>2046</v>
      </c>
      <c r="E607" s="320" t="s">
        <v>758</v>
      </c>
      <c r="F607" s="320" t="s">
        <v>683</v>
      </c>
      <c r="G607" s="322" t="s">
        <v>1377</v>
      </c>
      <c r="H607" s="321" t="str">
        <f>IF(OR(AND('C6'!V63="",'C6'!W63=""),AND('C6'!V289="",'C6'!W289=""),AND('C6'!W63="X",'C6'!W289="X"),OR('C6'!W63="M",'C6'!W289="M")),"",SUM('C6'!V63,'C6'!V289))</f>
        <v/>
      </c>
      <c r="I607" s="321" t="str">
        <f>IF(AND(AND('C6'!W63="X",'C6'!W289="X"),SUM('C6'!V63,'C6'!V289)=0,ISNUMBER('C6'!V515)),"",IF(OR('C6'!W63="M",'C6'!W289="M"),"M",IF(AND('C6'!W63='C6'!W289,OR('C6'!W63="X",'C6'!W63="W",'C6'!W63="Z")),UPPER('C6'!W63),"")))</f>
        <v/>
      </c>
      <c r="J607" s="170" t="s">
        <v>758</v>
      </c>
      <c r="K607" s="321" t="str">
        <f>IF(AND(ISBLANK('C6'!V515),$L$607&lt;&gt;"Z"),"",'C6'!V515)</f>
        <v/>
      </c>
      <c r="L607" s="321" t="str">
        <f>IF(ISBLANK('C6'!W515),"",'C6'!W515)</f>
        <v/>
      </c>
      <c r="M607" s="168" t="str">
        <f t="shared" si="10"/>
        <v>OK</v>
      </c>
      <c r="N607" s="169"/>
    </row>
    <row r="608" spans="1:14" hidden="1">
      <c r="A608" s="333" t="s">
        <v>760</v>
      </c>
      <c r="B608" s="319" t="s">
        <v>2047</v>
      </c>
      <c r="C608" s="320" t="s">
        <v>683</v>
      </c>
      <c r="D608" s="322" t="s">
        <v>2048</v>
      </c>
      <c r="E608" s="320" t="s">
        <v>758</v>
      </c>
      <c r="F608" s="320" t="s">
        <v>683</v>
      </c>
      <c r="G608" s="322" t="s">
        <v>1378</v>
      </c>
      <c r="H608" s="321" t="str">
        <f>IF(OR(AND('C6'!V64="",'C6'!W64=""),AND('C6'!V290="",'C6'!W290=""),AND('C6'!W64="X",'C6'!W290="X"),OR('C6'!W64="M",'C6'!W290="M")),"",SUM('C6'!V64,'C6'!V290))</f>
        <v/>
      </c>
      <c r="I608" s="321" t="str">
        <f>IF(AND(AND('C6'!W64="X",'C6'!W290="X"),SUM('C6'!V64,'C6'!V290)=0,ISNUMBER('C6'!V516)),"",IF(OR('C6'!W64="M",'C6'!W290="M"),"M",IF(AND('C6'!W64='C6'!W290,OR('C6'!W64="X",'C6'!W64="W",'C6'!W64="Z")),UPPER('C6'!W64),"")))</f>
        <v/>
      </c>
      <c r="J608" s="170" t="s">
        <v>758</v>
      </c>
      <c r="K608" s="321" t="str">
        <f>IF(AND(ISBLANK('C6'!V516),$L$608&lt;&gt;"Z"),"",'C6'!V516)</f>
        <v/>
      </c>
      <c r="L608" s="321" t="str">
        <f>IF(ISBLANK('C6'!W516),"",'C6'!W516)</f>
        <v/>
      </c>
      <c r="M608" s="168" t="str">
        <f t="shared" si="10"/>
        <v>OK</v>
      </c>
      <c r="N608" s="169"/>
    </row>
    <row r="609" spans="1:14" hidden="1">
      <c r="A609" s="333" t="s">
        <v>760</v>
      </c>
      <c r="B609" s="319" t="s">
        <v>2049</v>
      </c>
      <c r="C609" s="320" t="s">
        <v>683</v>
      </c>
      <c r="D609" s="322" t="s">
        <v>2050</v>
      </c>
      <c r="E609" s="320" t="s">
        <v>758</v>
      </c>
      <c r="F609" s="320" t="s">
        <v>683</v>
      </c>
      <c r="G609" s="322" t="s">
        <v>1379</v>
      </c>
      <c r="H609" s="321" t="str">
        <f>IF(OR(AND('C6'!V65="",'C6'!W65=""),AND('C6'!V291="",'C6'!W291=""),AND('C6'!W65="X",'C6'!W291="X"),OR('C6'!W65="M",'C6'!W291="M")),"",SUM('C6'!V65,'C6'!V291))</f>
        <v/>
      </c>
      <c r="I609" s="321" t="str">
        <f>IF(AND(AND('C6'!W65="X",'C6'!W291="X"),SUM('C6'!V65,'C6'!V291)=0,ISNUMBER('C6'!V517)),"",IF(OR('C6'!W65="M",'C6'!W291="M"),"M",IF(AND('C6'!W65='C6'!W291,OR('C6'!W65="X",'C6'!W65="W",'C6'!W65="Z")),UPPER('C6'!W65),"")))</f>
        <v/>
      </c>
      <c r="J609" s="170" t="s">
        <v>758</v>
      </c>
      <c r="K609" s="321" t="str">
        <f>IF(AND(ISBLANK('C6'!V517),$L$609&lt;&gt;"Z"),"",'C6'!V517)</f>
        <v/>
      </c>
      <c r="L609" s="321" t="str">
        <f>IF(ISBLANK('C6'!W517),"",'C6'!W517)</f>
        <v/>
      </c>
      <c r="M609" s="168" t="str">
        <f t="shared" si="10"/>
        <v>OK</v>
      </c>
      <c r="N609" s="169"/>
    </row>
    <row r="610" spans="1:14" hidden="1">
      <c r="A610" s="333" t="s">
        <v>760</v>
      </c>
      <c r="B610" s="319" t="s">
        <v>2051</v>
      </c>
      <c r="C610" s="320" t="s">
        <v>683</v>
      </c>
      <c r="D610" s="322" t="s">
        <v>2052</v>
      </c>
      <c r="E610" s="320" t="s">
        <v>758</v>
      </c>
      <c r="F610" s="320" t="s">
        <v>683</v>
      </c>
      <c r="G610" s="322" t="s">
        <v>1380</v>
      </c>
      <c r="H610" s="321" t="str">
        <f>IF(OR(AND('C6'!V66="",'C6'!W66=""),AND('C6'!V292="",'C6'!W292=""),AND('C6'!W66="X",'C6'!W292="X"),OR('C6'!W66="M",'C6'!W292="M")),"",SUM('C6'!V66,'C6'!V292))</f>
        <v/>
      </c>
      <c r="I610" s="321" t="str">
        <f>IF(AND(AND('C6'!W66="X",'C6'!W292="X"),SUM('C6'!V66,'C6'!V292)=0,ISNUMBER('C6'!V518)),"",IF(OR('C6'!W66="M",'C6'!W292="M"),"M",IF(AND('C6'!W66='C6'!W292,OR('C6'!W66="X",'C6'!W66="W",'C6'!W66="Z")),UPPER('C6'!W66),"")))</f>
        <v/>
      </c>
      <c r="J610" s="170" t="s">
        <v>758</v>
      </c>
      <c r="K610" s="321" t="str">
        <f>IF(AND(ISBLANK('C6'!V518),$L$610&lt;&gt;"Z"),"",'C6'!V518)</f>
        <v/>
      </c>
      <c r="L610" s="321" t="str">
        <f>IF(ISBLANK('C6'!W518),"",'C6'!W518)</f>
        <v/>
      </c>
      <c r="M610" s="168" t="str">
        <f t="shared" si="10"/>
        <v>OK</v>
      </c>
      <c r="N610" s="169"/>
    </row>
    <row r="611" spans="1:14" hidden="1">
      <c r="A611" s="333" t="s">
        <v>760</v>
      </c>
      <c r="B611" s="319" t="s">
        <v>2053</v>
      </c>
      <c r="C611" s="320" t="s">
        <v>683</v>
      </c>
      <c r="D611" s="322" t="s">
        <v>2054</v>
      </c>
      <c r="E611" s="320" t="s">
        <v>758</v>
      </c>
      <c r="F611" s="320" t="s">
        <v>683</v>
      </c>
      <c r="G611" s="322" t="s">
        <v>1381</v>
      </c>
      <c r="H611" s="321" t="str">
        <f>IF(OR(AND('C6'!V67="",'C6'!W67=""),AND('C6'!V293="",'C6'!W293=""),AND('C6'!W67="X",'C6'!W293="X"),OR('C6'!W67="M",'C6'!W293="M")),"",SUM('C6'!V67,'C6'!V293))</f>
        <v/>
      </c>
      <c r="I611" s="321" t="str">
        <f>IF(AND(AND('C6'!W67="X",'C6'!W293="X"),SUM('C6'!V67,'C6'!V293)=0,ISNUMBER('C6'!V519)),"",IF(OR('C6'!W67="M",'C6'!W293="M"),"M",IF(AND('C6'!W67='C6'!W293,OR('C6'!W67="X",'C6'!W67="W",'C6'!W67="Z")),UPPER('C6'!W67),"")))</f>
        <v/>
      </c>
      <c r="J611" s="170" t="s">
        <v>758</v>
      </c>
      <c r="K611" s="321" t="str">
        <f>IF(AND(ISBLANK('C6'!V519),$L$611&lt;&gt;"Z"),"",'C6'!V519)</f>
        <v/>
      </c>
      <c r="L611" s="321" t="str">
        <f>IF(ISBLANK('C6'!W519),"",'C6'!W519)</f>
        <v/>
      </c>
      <c r="M611" s="168" t="str">
        <f t="shared" si="10"/>
        <v>OK</v>
      </c>
      <c r="N611" s="169"/>
    </row>
    <row r="612" spans="1:14" hidden="1">
      <c r="A612" s="333" t="s">
        <v>760</v>
      </c>
      <c r="B612" s="319" t="s">
        <v>2055</v>
      </c>
      <c r="C612" s="320" t="s">
        <v>683</v>
      </c>
      <c r="D612" s="322" t="s">
        <v>2056</v>
      </c>
      <c r="E612" s="320" t="s">
        <v>758</v>
      </c>
      <c r="F612" s="320" t="s">
        <v>683</v>
      </c>
      <c r="G612" s="322" t="s">
        <v>1382</v>
      </c>
      <c r="H612" s="321" t="str">
        <f>IF(OR(AND('C6'!V68="",'C6'!W68=""),AND('C6'!V294="",'C6'!W294=""),AND('C6'!W68="X",'C6'!W294="X"),OR('C6'!W68="M",'C6'!W294="M")),"",SUM('C6'!V68,'C6'!V294))</f>
        <v/>
      </c>
      <c r="I612" s="321" t="str">
        <f>IF(AND(AND('C6'!W68="X",'C6'!W294="X"),SUM('C6'!V68,'C6'!V294)=0,ISNUMBER('C6'!V520)),"",IF(OR('C6'!W68="M",'C6'!W294="M"),"M",IF(AND('C6'!W68='C6'!W294,OR('C6'!W68="X",'C6'!W68="W",'C6'!W68="Z")),UPPER('C6'!W68),"")))</f>
        <v/>
      </c>
      <c r="J612" s="170" t="s">
        <v>758</v>
      </c>
      <c r="K612" s="321" t="str">
        <f>IF(AND(ISBLANK('C6'!V520),$L$612&lt;&gt;"Z"),"",'C6'!V520)</f>
        <v/>
      </c>
      <c r="L612" s="321" t="str">
        <f>IF(ISBLANK('C6'!W520),"",'C6'!W520)</f>
        <v/>
      </c>
      <c r="M612" s="168" t="str">
        <f t="shared" si="10"/>
        <v>OK</v>
      </c>
      <c r="N612" s="169"/>
    </row>
    <row r="613" spans="1:14" hidden="1">
      <c r="A613" s="333" t="s">
        <v>760</v>
      </c>
      <c r="B613" s="319" t="s">
        <v>2057</v>
      </c>
      <c r="C613" s="320" t="s">
        <v>683</v>
      </c>
      <c r="D613" s="322" t="s">
        <v>2058</v>
      </c>
      <c r="E613" s="320" t="s">
        <v>758</v>
      </c>
      <c r="F613" s="320" t="s">
        <v>683</v>
      </c>
      <c r="G613" s="322" t="s">
        <v>1383</v>
      </c>
      <c r="H613" s="321" t="str">
        <f>IF(OR(AND('C6'!V69="",'C6'!W69=""),AND('C6'!V295="",'C6'!W295=""),AND('C6'!W69="X",'C6'!W295="X"),OR('C6'!W69="M",'C6'!W295="M")),"",SUM('C6'!V69,'C6'!V295))</f>
        <v/>
      </c>
      <c r="I613" s="321" t="str">
        <f>IF(AND(AND('C6'!W69="X",'C6'!W295="X"),SUM('C6'!V69,'C6'!V295)=0,ISNUMBER('C6'!V521)),"",IF(OR('C6'!W69="M",'C6'!W295="M"),"M",IF(AND('C6'!W69='C6'!W295,OR('C6'!W69="X",'C6'!W69="W",'C6'!W69="Z")),UPPER('C6'!W69),"")))</f>
        <v/>
      </c>
      <c r="J613" s="170" t="s">
        <v>758</v>
      </c>
      <c r="K613" s="321" t="str">
        <f>IF(AND(ISBLANK('C6'!V521),$L$613&lt;&gt;"Z"),"",'C6'!V521)</f>
        <v/>
      </c>
      <c r="L613" s="321" t="str">
        <f>IF(ISBLANK('C6'!W521),"",'C6'!W521)</f>
        <v/>
      </c>
      <c r="M613" s="168" t="str">
        <f t="shared" si="10"/>
        <v>OK</v>
      </c>
      <c r="N613" s="169"/>
    </row>
    <row r="614" spans="1:14" hidden="1">
      <c r="A614" s="333" t="s">
        <v>760</v>
      </c>
      <c r="B614" s="319" t="s">
        <v>2059</v>
      </c>
      <c r="C614" s="320" t="s">
        <v>683</v>
      </c>
      <c r="D614" s="322" t="s">
        <v>2060</v>
      </c>
      <c r="E614" s="320" t="s">
        <v>758</v>
      </c>
      <c r="F614" s="320" t="s">
        <v>683</v>
      </c>
      <c r="G614" s="322" t="s">
        <v>1384</v>
      </c>
      <c r="H614" s="321" t="str">
        <f>IF(OR(AND('C6'!V70="",'C6'!W70=""),AND('C6'!V296="",'C6'!W296=""),AND('C6'!W70="X",'C6'!W296="X"),OR('C6'!W70="M",'C6'!W296="M")),"",SUM('C6'!V70,'C6'!V296))</f>
        <v/>
      </c>
      <c r="I614" s="321" t="str">
        <f>IF(AND(AND('C6'!W70="X",'C6'!W296="X"),SUM('C6'!V70,'C6'!V296)=0,ISNUMBER('C6'!V522)),"",IF(OR('C6'!W70="M",'C6'!W296="M"),"M",IF(AND('C6'!W70='C6'!W296,OR('C6'!W70="X",'C6'!W70="W",'C6'!W70="Z")),UPPER('C6'!W70),"")))</f>
        <v/>
      </c>
      <c r="J614" s="170" t="s">
        <v>758</v>
      </c>
      <c r="K614" s="321" t="str">
        <f>IF(AND(ISBLANK('C6'!V522),$L$614&lt;&gt;"Z"),"",'C6'!V522)</f>
        <v/>
      </c>
      <c r="L614" s="321" t="str">
        <f>IF(ISBLANK('C6'!W522),"",'C6'!W522)</f>
        <v/>
      </c>
      <c r="M614" s="168" t="str">
        <f t="shared" si="10"/>
        <v>OK</v>
      </c>
      <c r="N614" s="169"/>
    </row>
    <row r="615" spans="1:14" hidden="1">
      <c r="A615" s="333" t="s">
        <v>760</v>
      </c>
      <c r="B615" s="319" t="s">
        <v>2061</v>
      </c>
      <c r="C615" s="320" t="s">
        <v>683</v>
      </c>
      <c r="D615" s="322" t="s">
        <v>2062</v>
      </c>
      <c r="E615" s="320" t="s">
        <v>758</v>
      </c>
      <c r="F615" s="320" t="s">
        <v>683</v>
      </c>
      <c r="G615" s="322" t="s">
        <v>1385</v>
      </c>
      <c r="H615" s="321" t="str">
        <f>IF(OR(AND('C6'!V71="",'C6'!W71=""),AND('C6'!V297="",'C6'!W297=""),AND('C6'!W71="X",'C6'!W297="X"),OR('C6'!W71="M",'C6'!W297="M")),"",SUM('C6'!V71,'C6'!V297))</f>
        <v/>
      </c>
      <c r="I615" s="321" t="str">
        <f>IF(AND(AND('C6'!W71="X",'C6'!W297="X"),SUM('C6'!V71,'C6'!V297)=0,ISNUMBER('C6'!V523)),"",IF(OR('C6'!W71="M",'C6'!W297="M"),"M",IF(AND('C6'!W71='C6'!W297,OR('C6'!W71="X",'C6'!W71="W",'C6'!W71="Z")),UPPER('C6'!W71),"")))</f>
        <v/>
      </c>
      <c r="J615" s="170" t="s">
        <v>758</v>
      </c>
      <c r="K615" s="321" t="str">
        <f>IF(AND(ISBLANK('C6'!V523),$L$615&lt;&gt;"Z"),"",'C6'!V523)</f>
        <v/>
      </c>
      <c r="L615" s="321" t="str">
        <f>IF(ISBLANK('C6'!W523),"",'C6'!W523)</f>
        <v/>
      </c>
      <c r="M615" s="168" t="str">
        <f t="shared" si="10"/>
        <v>OK</v>
      </c>
      <c r="N615" s="169"/>
    </row>
    <row r="616" spans="1:14" hidden="1">
      <c r="A616" s="333" t="s">
        <v>760</v>
      </c>
      <c r="B616" s="319" t="s">
        <v>2063</v>
      </c>
      <c r="C616" s="320" t="s">
        <v>683</v>
      </c>
      <c r="D616" s="322" t="s">
        <v>2064</v>
      </c>
      <c r="E616" s="320" t="s">
        <v>758</v>
      </c>
      <c r="F616" s="320" t="s">
        <v>683</v>
      </c>
      <c r="G616" s="322" t="s">
        <v>1386</v>
      </c>
      <c r="H616" s="321" t="str">
        <f>IF(OR(AND('C6'!V72="",'C6'!W72=""),AND('C6'!V298="",'C6'!W298=""),AND('C6'!W72="X",'C6'!W298="X"),OR('C6'!W72="M",'C6'!W298="M")),"",SUM('C6'!V72,'C6'!V298))</f>
        <v/>
      </c>
      <c r="I616" s="321" t="str">
        <f>IF(AND(AND('C6'!W72="X",'C6'!W298="X"),SUM('C6'!V72,'C6'!V298)=0,ISNUMBER('C6'!V524)),"",IF(OR('C6'!W72="M",'C6'!W298="M"),"M",IF(AND('C6'!W72='C6'!W298,OR('C6'!W72="X",'C6'!W72="W",'C6'!W72="Z")),UPPER('C6'!W72),"")))</f>
        <v/>
      </c>
      <c r="J616" s="170" t="s">
        <v>758</v>
      </c>
      <c r="K616" s="321" t="str">
        <f>IF(AND(ISBLANK('C6'!V524),$L$616&lt;&gt;"Z"),"",'C6'!V524)</f>
        <v/>
      </c>
      <c r="L616" s="321" t="str">
        <f>IF(ISBLANK('C6'!W524),"",'C6'!W524)</f>
        <v/>
      </c>
      <c r="M616" s="168" t="str">
        <f t="shared" si="10"/>
        <v>OK</v>
      </c>
      <c r="N616" s="169"/>
    </row>
    <row r="617" spans="1:14" hidden="1">
      <c r="A617" s="333" t="s">
        <v>760</v>
      </c>
      <c r="B617" s="319" t="s">
        <v>2065</v>
      </c>
      <c r="C617" s="320" t="s">
        <v>683</v>
      </c>
      <c r="D617" s="322" t="s">
        <v>2066</v>
      </c>
      <c r="E617" s="320" t="s">
        <v>758</v>
      </c>
      <c r="F617" s="320" t="s">
        <v>683</v>
      </c>
      <c r="G617" s="322" t="s">
        <v>1387</v>
      </c>
      <c r="H617" s="321" t="str">
        <f>IF(OR(AND('C6'!V73="",'C6'!W73=""),AND('C6'!V299="",'C6'!W299=""),AND('C6'!W73="X",'C6'!W299="X"),OR('C6'!W73="M",'C6'!W299="M")),"",SUM('C6'!V73,'C6'!V299))</f>
        <v/>
      </c>
      <c r="I617" s="321" t="str">
        <f>IF(AND(AND('C6'!W73="X",'C6'!W299="X"),SUM('C6'!V73,'C6'!V299)=0,ISNUMBER('C6'!V525)),"",IF(OR('C6'!W73="M",'C6'!W299="M"),"M",IF(AND('C6'!W73='C6'!W299,OR('C6'!W73="X",'C6'!W73="W",'C6'!W73="Z")),UPPER('C6'!W73),"")))</f>
        <v/>
      </c>
      <c r="J617" s="170" t="s">
        <v>758</v>
      </c>
      <c r="K617" s="321" t="str">
        <f>IF(AND(ISBLANK('C6'!V525),$L$617&lt;&gt;"Z"),"",'C6'!V525)</f>
        <v/>
      </c>
      <c r="L617" s="321" t="str">
        <f>IF(ISBLANK('C6'!W525),"",'C6'!W525)</f>
        <v/>
      </c>
      <c r="M617" s="168" t="str">
        <f t="shared" si="10"/>
        <v>OK</v>
      </c>
      <c r="N617" s="169"/>
    </row>
    <row r="618" spans="1:14" hidden="1">
      <c r="A618" s="333" t="s">
        <v>760</v>
      </c>
      <c r="B618" s="319" t="s">
        <v>2067</v>
      </c>
      <c r="C618" s="320" t="s">
        <v>683</v>
      </c>
      <c r="D618" s="322" t="s">
        <v>2068</v>
      </c>
      <c r="E618" s="320" t="s">
        <v>758</v>
      </c>
      <c r="F618" s="320" t="s">
        <v>683</v>
      </c>
      <c r="G618" s="322" t="s">
        <v>1388</v>
      </c>
      <c r="H618" s="321" t="str">
        <f>IF(OR(AND('C6'!V74="",'C6'!W74=""),AND('C6'!V300="",'C6'!W300=""),AND('C6'!W74="X",'C6'!W300="X"),OR('C6'!W74="M",'C6'!W300="M")),"",SUM('C6'!V74,'C6'!V300))</f>
        <v/>
      </c>
      <c r="I618" s="321" t="str">
        <f>IF(AND(AND('C6'!W74="X",'C6'!W300="X"),SUM('C6'!V74,'C6'!V300)=0,ISNUMBER('C6'!V526)),"",IF(OR('C6'!W74="M",'C6'!W300="M"),"M",IF(AND('C6'!W74='C6'!W300,OR('C6'!W74="X",'C6'!W74="W",'C6'!W74="Z")),UPPER('C6'!W74),"")))</f>
        <v/>
      </c>
      <c r="J618" s="170" t="s">
        <v>758</v>
      </c>
      <c r="K618" s="321" t="str">
        <f>IF(AND(ISBLANK('C6'!V526),$L$618&lt;&gt;"Z"),"",'C6'!V526)</f>
        <v/>
      </c>
      <c r="L618" s="321" t="str">
        <f>IF(ISBLANK('C6'!W526),"",'C6'!W526)</f>
        <v/>
      </c>
      <c r="M618" s="168" t="str">
        <f t="shared" si="10"/>
        <v>OK</v>
      </c>
      <c r="N618" s="169"/>
    </row>
    <row r="619" spans="1:14" hidden="1">
      <c r="A619" s="333" t="s">
        <v>760</v>
      </c>
      <c r="B619" s="319" t="s">
        <v>2069</v>
      </c>
      <c r="C619" s="320" t="s">
        <v>683</v>
      </c>
      <c r="D619" s="322" t="s">
        <v>2070</v>
      </c>
      <c r="E619" s="320" t="s">
        <v>758</v>
      </c>
      <c r="F619" s="320" t="s">
        <v>683</v>
      </c>
      <c r="G619" s="322" t="s">
        <v>1389</v>
      </c>
      <c r="H619" s="321" t="str">
        <f>IF(OR(AND('C6'!V75="",'C6'!W75=""),AND('C6'!V301="",'C6'!W301=""),AND('C6'!W75="X",'C6'!W301="X"),OR('C6'!W75="M",'C6'!W301="M")),"",SUM('C6'!V75,'C6'!V301))</f>
        <v/>
      </c>
      <c r="I619" s="321" t="str">
        <f>IF(AND(AND('C6'!W75="X",'C6'!W301="X"),SUM('C6'!V75,'C6'!V301)=0,ISNUMBER('C6'!V527)),"",IF(OR('C6'!W75="M",'C6'!W301="M"),"M",IF(AND('C6'!W75='C6'!W301,OR('C6'!W75="X",'C6'!W75="W",'C6'!W75="Z")),UPPER('C6'!W75),"")))</f>
        <v/>
      </c>
      <c r="J619" s="170" t="s">
        <v>758</v>
      </c>
      <c r="K619" s="321" t="str">
        <f>IF(AND(ISBLANK('C6'!V527),$L$619&lt;&gt;"Z"),"",'C6'!V527)</f>
        <v/>
      </c>
      <c r="L619" s="321" t="str">
        <f>IF(ISBLANK('C6'!W527),"",'C6'!W527)</f>
        <v/>
      </c>
      <c r="M619" s="168" t="str">
        <f t="shared" si="10"/>
        <v>OK</v>
      </c>
      <c r="N619" s="169"/>
    </row>
    <row r="620" spans="1:14" hidden="1">
      <c r="A620" s="333" t="s">
        <v>760</v>
      </c>
      <c r="B620" s="319" t="s">
        <v>2071</v>
      </c>
      <c r="C620" s="320" t="s">
        <v>683</v>
      </c>
      <c r="D620" s="322" t="s">
        <v>2072</v>
      </c>
      <c r="E620" s="320" t="s">
        <v>758</v>
      </c>
      <c r="F620" s="320" t="s">
        <v>683</v>
      </c>
      <c r="G620" s="322" t="s">
        <v>1390</v>
      </c>
      <c r="H620" s="321" t="str">
        <f>IF(OR(AND('C6'!V76="",'C6'!W76=""),AND('C6'!V302="",'C6'!W302=""),AND('C6'!W76="X",'C6'!W302="X"),OR('C6'!W76="M",'C6'!W302="M")),"",SUM('C6'!V76,'C6'!V302))</f>
        <v/>
      </c>
      <c r="I620" s="321" t="str">
        <f>IF(AND(AND('C6'!W76="X",'C6'!W302="X"),SUM('C6'!V76,'C6'!V302)=0,ISNUMBER('C6'!V528)),"",IF(OR('C6'!W76="M",'C6'!W302="M"),"M",IF(AND('C6'!W76='C6'!W302,OR('C6'!W76="X",'C6'!W76="W",'C6'!W76="Z")),UPPER('C6'!W76),"")))</f>
        <v/>
      </c>
      <c r="J620" s="170" t="s">
        <v>758</v>
      </c>
      <c r="K620" s="321" t="str">
        <f>IF(AND(ISBLANK('C6'!V528),$L$620&lt;&gt;"Z"),"",'C6'!V528)</f>
        <v/>
      </c>
      <c r="L620" s="321" t="str">
        <f>IF(ISBLANK('C6'!W528),"",'C6'!W528)</f>
        <v/>
      </c>
      <c r="M620" s="168" t="str">
        <f t="shared" si="10"/>
        <v>OK</v>
      </c>
      <c r="N620" s="169"/>
    </row>
    <row r="621" spans="1:14" hidden="1">
      <c r="A621" s="333" t="s">
        <v>760</v>
      </c>
      <c r="B621" s="319" t="s">
        <v>2073</v>
      </c>
      <c r="C621" s="320" t="s">
        <v>683</v>
      </c>
      <c r="D621" s="322" t="s">
        <v>2074</v>
      </c>
      <c r="E621" s="320" t="s">
        <v>758</v>
      </c>
      <c r="F621" s="320" t="s">
        <v>683</v>
      </c>
      <c r="G621" s="322" t="s">
        <v>1391</v>
      </c>
      <c r="H621" s="321" t="str">
        <f>IF(OR(AND('C6'!V77="",'C6'!W77=""),AND('C6'!V303="",'C6'!W303=""),AND('C6'!W77="X",'C6'!W303="X"),OR('C6'!W77="M",'C6'!W303="M")),"",SUM('C6'!V77,'C6'!V303))</f>
        <v/>
      </c>
      <c r="I621" s="321" t="str">
        <f>IF(AND(AND('C6'!W77="X",'C6'!W303="X"),SUM('C6'!V77,'C6'!V303)=0,ISNUMBER('C6'!V529)),"",IF(OR('C6'!W77="M",'C6'!W303="M"),"M",IF(AND('C6'!W77='C6'!W303,OR('C6'!W77="X",'C6'!W77="W",'C6'!W77="Z")),UPPER('C6'!W77),"")))</f>
        <v/>
      </c>
      <c r="J621" s="170" t="s">
        <v>758</v>
      </c>
      <c r="K621" s="321" t="str">
        <f>IF(AND(ISBLANK('C6'!V529),$L$621&lt;&gt;"Z"),"",'C6'!V529)</f>
        <v/>
      </c>
      <c r="L621" s="321" t="str">
        <f>IF(ISBLANK('C6'!W529),"",'C6'!W529)</f>
        <v/>
      </c>
      <c r="M621" s="168" t="str">
        <f t="shared" si="10"/>
        <v>OK</v>
      </c>
      <c r="N621" s="169"/>
    </row>
    <row r="622" spans="1:14" hidden="1">
      <c r="A622" s="333" t="s">
        <v>760</v>
      </c>
      <c r="B622" s="319" t="s">
        <v>2075</v>
      </c>
      <c r="C622" s="320" t="s">
        <v>683</v>
      </c>
      <c r="D622" s="322" t="s">
        <v>2076</v>
      </c>
      <c r="E622" s="320" t="s">
        <v>758</v>
      </c>
      <c r="F622" s="320" t="s">
        <v>683</v>
      </c>
      <c r="G622" s="322" t="s">
        <v>1392</v>
      </c>
      <c r="H622" s="321" t="str">
        <f>IF(OR(AND('C6'!V78="",'C6'!W78=""),AND('C6'!V304="",'C6'!W304=""),AND('C6'!W78="X",'C6'!W304="X"),OR('C6'!W78="M",'C6'!W304="M")),"",SUM('C6'!V78,'C6'!V304))</f>
        <v/>
      </c>
      <c r="I622" s="321" t="str">
        <f>IF(AND(AND('C6'!W78="X",'C6'!W304="X"),SUM('C6'!V78,'C6'!V304)=0,ISNUMBER('C6'!V530)),"",IF(OR('C6'!W78="M",'C6'!W304="M"),"M",IF(AND('C6'!W78='C6'!W304,OR('C6'!W78="X",'C6'!W78="W",'C6'!W78="Z")),UPPER('C6'!W78),"")))</f>
        <v/>
      </c>
      <c r="J622" s="170" t="s">
        <v>758</v>
      </c>
      <c r="K622" s="321" t="str">
        <f>IF(AND(ISBLANK('C6'!V530),$L$622&lt;&gt;"Z"),"",'C6'!V530)</f>
        <v/>
      </c>
      <c r="L622" s="321" t="str">
        <f>IF(ISBLANK('C6'!W530),"",'C6'!W530)</f>
        <v/>
      </c>
      <c r="M622" s="168" t="str">
        <f t="shared" si="10"/>
        <v>OK</v>
      </c>
      <c r="N622" s="169"/>
    </row>
    <row r="623" spans="1:14" hidden="1">
      <c r="A623" s="333" t="s">
        <v>760</v>
      </c>
      <c r="B623" s="319" t="s">
        <v>2077</v>
      </c>
      <c r="C623" s="320" t="s">
        <v>683</v>
      </c>
      <c r="D623" s="322" t="s">
        <v>2078</v>
      </c>
      <c r="E623" s="320" t="s">
        <v>758</v>
      </c>
      <c r="F623" s="320" t="s">
        <v>683</v>
      </c>
      <c r="G623" s="322" t="s">
        <v>1393</v>
      </c>
      <c r="H623" s="321" t="str">
        <f>IF(OR(AND('C6'!V79="",'C6'!W79=""),AND('C6'!V305="",'C6'!W305=""),AND('C6'!W79="X",'C6'!W305="X"),OR('C6'!W79="M",'C6'!W305="M")),"",SUM('C6'!V79,'C6'!V305))</f>
        <v/>
      </c>
      <c r="I623" s="321" t="str">
        <f>IF(AND(AND('C6'!W79="X",'C6'!W305="X"),SUM('C6'!V79,'C6'!V305)=0,ISNUMBER('C6'!V531)),"",IF(OR('C6'!W79="M",'C6'!W305="M"),"M",IF(AND('C6'!W79='C6'!W305,OR('C6'!W79="X",'C6'!W79="W",'C6'!W79="Z")),UPPER('C6'!W79),"")))</f>
        <v/>
      </c>
      <c r="J623" s="170" t="s">
        <v>758</v>
      </c>
      <c r="K623" s="321" t="str">
        <f>IF(AND(ISBLANK('C6'!V531),$L$623&lt;&gt;"Z"),"",'C6'!V531)</f>
        <v/>
      </c>
      <c r="L623" s="321" t="str">
        <f>IF(ISBLANK('C6'!W531),"",'C6'!W531)</f>
        <v/>
      </c>
      <c r="M623" s="168" t="str">
        <f t="shared" si="10"/>
        <v>OK</v>
      </c>
      <c r="N623" s="169"/>
    </row>
    <row r="624" spans="1:14" hidden="1">
      <c r="A624" s="333" t="s">
        <v>760</v>
      </c>
      <c r="B624" s="319" t="s">
        <v>2079</v>
      </c>
      <c r="C624" s="320" t="s">
        <v>683</v>
      </c>
      <c r="D624" s="322" t="s">
        <v>2080</v>
      </c>
      <c r="E624" s="320" t="s">
        <v>758</v>
      </c>
      <c r="F624" s="320" t="s">
        <v>683</v>
      </c>
      <c r="G624" s="322" t="s">
        <v>1394</v>
      </c>
      <c r="H624" s="321" t="str">
        <f>IF(OR(AND('C6'!V80="",'C6'!W80=""),AND('C6'!V306="",'C6'!W306=""),AND('C6'!W80="X",'C6'!W306="X"),OR('C6'!W80="M",'C6'!W306="M")),"",SUM('C6'!V80,'C6'!V306))</f>
        <v/>
      </c>
      <c r="I624" s="321" t="str">
        <f>IF(AND(AND('C6'!W80="X",'C6'!W306="X"),SUM('C6'!V80,'C6'!V306)=0,ISNUMBER('C6'!V532)),"",IF(OR('C6'!W80="M",'C6'!W306="M"),"M",IF(AND('C6'!W80='C6'!W306,OR('C6'!W80="X",'C6'!W80="W",'C6'!W80="Z")),UPPER('C6'!W80),"")))</f>
        <v/>
      </c>
      <c r="J624" s="170" t="s">
        <v>758</v>
      </c>
      <c r="K624" s="321" t="str">
        <f>IF(AND(ISBLANK('C6'!V532),$L$624&lt;&gt;"Z"),"",'C6'!V532)</f>
        <v/>
      </c>
      <c r="L624" s="321" t="str">
        <f>IF(ISBLANK('C6'!W532),"",'C6'!W532)</f>
        <v/>
      </c>
      <c r="M624" s="168" t="str">
        <f t="shared" si="10"/>
        <v>OK</v>
      </c>
      <c r="N624" s="169"/>
    </row>
    <row r="625" spans="1:14" hidden="1">
      <c r="A625" s="333" t="s">
        <v>760</v>
      </c>
      <c r="B625" s="319" t="s">
        <v>2081</v>
      </c>
      <c r="C625" s="320" t="s">
        <v>683</v>
      </c>
      <c r="D625" s="322" t="s">
        <v>2082</v>
      </c>
      <c r="E625" s="320" t="s">
        <v>758</v>
      </c>
      <c r="F625" s="320" t="s">
        <v>683</v>
      </c>
      <c r="G625" s="322" t="s">
        <v>1395</v>
      </c>
      <c r="H625" s="321" t="str">
        <f>IF(OR(AND('C6'!V81="",'C6'!W81=""),AND('C6'!V307="",'C6'!W307=""),AND('C6'!W81="X",'C6'!W307="X"),OR('C6'!W81="M",'C6'!W307="M")),"",SUM('C6'!V81,'C6'!V307))</f>
        <v/>
      </c>
      <c r="I625" s="321" t="str">
        <f>IF(AND(AND('C6'!W81="X",'C6'!W307="X"),SUM('C6'!V81,'C6'!V307)=0,ISNUMBER('C6'!V533)),"",IF(OR('C6'!W81="M",'C6'!W307="M"),"M",IF(AND('C6'!W81='C6'!W307,OR('C6'!W81="X",'C6'!W81="W",'C6'!W81="Z")),UPPER('C6'!W81),"")))</f>
        <v/>
      </c>
      <c r="J625" s="170" t="s">
        <v>758</v>
      </c>
      <c r="K625" s="321" t="str">
        <f>IF(AND(ISBLANK('C6'!V533),$L$625&lt;&gt;"Z"),"",'C6'!V533)</f>
        <v/>
      </c>
      <c r="L625" s="321" t="str">
        <f>IF(ISBLANK('C6'!W533),"",'C6'!W533)</f>
        <v/>
      </c>
      <c r="M625" s="168" t="str">
        <f t="shared" ref="M625:M688" si="11">IF(AND(ISNUMBER(H625),ISNUMBER(K625)),IF(OR(ROUND(H625,0)&lt;&gt;ROUND(K625,0),I625&lt;&gt;L625),"Check","OK"),IF(OR(AND(H625&lt;&gt;K625,I625&lt;&gt;"Z",L625&lt;&gt;"Z"),I625&lt;&gt;L625),"Check","OK"))</f>
        <v>OK</v>
      </c>
      <c r="N625" s="169"/>
    </row>
    <row r="626" spans="1:14" hidden="1">
      <c r="A626" s="333" t="s">
        <v>760</v>
      </c>
      <c r="B626" s="319" t="s">
        <v>2083</v>
      </c>
      <c r="C626" s="320" t="s">
        <v>683</v>
      </c>
      <c r="D626" s="322" t="s">
        <v>2084</v>
      </c>
      <c r="E626" s="320" t="s">
        <v>758</v>
      </c>
      <c r="F626" s="320" t="s">
        <v>683</v>
      </c>
      <c r="G626" s="322" t="s">
        <v>1396</v>
      </c>
      <c r="H626" s="321" t="str">
        <f>IF(OR(AND('C6'!V82="",'C6'!W82=""),AND('C6'!V308="",'C6'!W308=""),AND('C6'!W82="X",'C6'!W308="X"),OR('C6'!W82="M",'C6'!W308="M")),"",SUM('C6'!V82,'C6'!V308))</f>
        <v/>
      </c>
      <c r="I626" s="321" t="str">
        <f>IF(AND(AND('C6'!W82="X",'C6'!W308="X"),SUM('C6'!V82,'C6'!V308)=0,ISNUMBER('C6'!V534)),"",IF(OR('C6'!W82="M",'C6'!W308="M"),"M",IF(AND('C6'!W82='C6'!W308,OR('C6'!W82="X",'C6'!W82="W",'C6'!W82="Z")),UPPER('C6'!W82),"")))</f>
        <v/>
      </c>
      <c r="J626" s="170" t="s">
        <v>758</v>
      </c>
      <c r="K626" s="321" t="str">
        <f>IF(AND(ISBLANK('C6'!V534),$L$626&lt;&gt;"Z"),"",'C6'!V534)</f>
        <v/>
      </c>
      <c r="L626" s="321" t="str">
        <f>IF(ISBLANK('C6'!W534),"",'C6'!W534)</f>
        <v/>
      </c>
      <c r="M626" s="168" t="str">
        <f t="shared" si="11"/>
        <v>OK</v>
      </c>
      <c r="N626" s="169"/>
    </row>
    <row r="627" spans="1:14" hidden="1">
      <c r="A627" s="333" t="s">
        <v>760</v>
      </c>
      <c r="B627" s="319" t="s">
        <v>2085</v>
      </c>
      <c r="C627" s="320" t="s">
        <v>683</v>
      </c>
      <c r="D627" s="322" t="s">
        <v>2086</v>
      </c>
      <c r="E627" s="320" t="s">
        <v>758</v>
      </c>
      <c r="F627" s="320" t="s">
        <v>683</v>
      </c>
      <c r="G627" s="322" t="s">
        <v>1397</v>
      </c>
      <c r="H627" s="321" t="str">
        <f>IF(OR(AND('C6'!V83="",'C6'!W83=""),AND('C6'!V309="",'C6'!W309=""),AND('C6'!W83="X",'C6'!W309="X"),OR('C6'!W83="M",'C6'!W309="M")),"",SUM('C6'!V83,'C6'!V309))</f>
        <v/>
      </c>
      <c r="I627" s="321" t="str">
        <f>IF(AND(AND('C6'!W83="X",'C6'!W309="X"),SUM('C6'!V83,'C6'!V309)=0,ISNUMBER('C6'!V535)),"",IF(OR('C6'!W83="M",'C6'!W309="M"),"M",IF(AND('C6'!W83='C6'!W309,OR('C6'!W83="X",'C6'!W83="W",'C6'!W83="Z")),UPPER('C6'!W83),"")))</f>
        <v/>
      </c>
      <c r="J627" s="170" t="s">
        <v>758</v>
      </c>
      <c r="K627" s="321" t="str">
        <f>IF(AND(ISBLANK('C6'!V535),$L$627&lt;&gt;"Z"),"",'C6'!V535)</f>
        <v/>
      </c>
      <c r="L627" s="321" t="str">
        <f>IF(ISBLANK('C6'!W535),"",'C6'!W535)</f>
        <v/>
      </c>
      <c r="M627" s="168" t="str">
        <f t="shared" si="11"/>
        <v>OK</v>
      </c>
      <c r="N627" s="169"/>
    </row>
    <row r="628" spans="1:14" hidden="1">
      <c r="A628" s="333" t="s">
        <v>760</v>
      </c>
      <c r="B628" s="319" t="s">
        <v>2087</v>
      </c>
      <c r="C628" s="320" t="s">
        <v>683</v>
      </c>
      <c r="D628" s="322" t="s">
        <v>2088</v>
      </c>
      <c r="E628" s="320" t="s">
        <v>758</v>
      </c>
      <c r="F628" s="320" t="s">
        <v>683</v>
      </c>
      <c r="G628" s="322" t="s">
        <v>1398</v>
      </c>
      <c r="H628" s="321" t="str">
        <f>IF(OR(AND('C6'!V84="",'C6'!W84=""),AND('C6'!V310="",'C6'!W310=""),AND('C6'!W84="X",'C6'!W310="X"),OR('C6'!W84="M",'C6'!W310="M")),"",SUM('C6'!V84,'C6'!V310))</f>
        <v/>
      </c>
      <c r="I628" s="321" t="str">
        <f>IF(AND(AND('C6'!W84="X",'C6'!W310="X"),SUM('C6'!V84,'C6'!V310)=0,ISNUMBER('C6'!V536)),"",IF(OR('C6'!W84="M",'C6'!W310="M"),"M",IF(AND('C6'!W84='C6'!W310,OR('C6'!W84="X",'C6'!W84="W",'C6'!W84="Z")),UPPER('C6'!W84),"")))</f>
        <v/>
      </c>
      <c r="J628" s="170" t="s">
        <v>758</v>
      </c>
      <c r="K628" s="321" t="str">
        <f>IF(AND(ISBLANK('C6'!V536),$L$628&lt;&gt;"Z"),"",'C6'!V536)</f>
        <v/>
      </c>
      <c r="L628" s="321" t="str">
        <f>IF(ISBLANK('C6'!W536),"",'C6'!W536)</f>
        <v/>
      </c>
      <c r="M628" s="168" t="str">
        <f t="shared" si="11"/>
        <v>OK</v>
      </c>
      <c r="N628" s="169"/>
    </row>
    <row r="629" spans="1:14" hidden="1">
      <c r="A629" s="333" t="s">
        <v>760</v>
      </c>
      <c r="B629" s="319" t="s">
        <v>2089</v>
      </c>
      <c r="C629" s="320" t="s">
        <v>683</v>
      </c>
      <c r="D629" s="322" t="s">
        <v>2090</v>
      </c>
      <c r="E629" s="320" t="s">
        <v>758</v>
      </c>
      <c r="F629" s="320" t="s">
        <v>683</v>
      </c>
      <c r="G629" s="322" t="s">
        <v>1399</v>
      </c>
      <c r="H629" s="321" t="str">
        <f>IF(OR(AND('C6'!V85="",'C6'!W85=""),AND('C6'!V311="",'C6'!W311=""),AND('C6'!W85="X",'C6'!W311="X"),OR('C6'!W85="M",'C6'!W311="M")),"",SUM('C6'!V85,'C6'!V311))</f>
        <v/>
      </c>
      <c r="I629" s="321" t="str">
        <f>IF(AND(AND('C6'!W85="X",'C6'!W311="X"),SUM('C6'!V85,'C6'!V311)=0,ISNUMBER('C6'!V537)),"",IF(OR('C6'!W85="M",'C6'!W311="M"),"M",IF(AND('C6'!W85='C6'!W311,OR('C6'!W85="X",'C6'!W85="W",'C6'!W85="Z")),UPPER('C6'!W85),"")))</f>
        <v/>
      </c>
      <c r="J629" s="170" t="s">
        <v>758</v>
      </c>
      <c r="K629" s="321" t="str">
        <f>IF(AND(ISBLANK('C6'!V537),$L$629&lt;&gt;"Z"),"",'C6'!V537)</f>
        <v/>
      </c>
      <c r="L629" s="321" t="str">
        <f>IF(ISBLANK('C6'!W537),"",'C6'!W537)</f>
        <v/>
      </c>
      <c r="M629" s="168" t="str">
        <f t="shared" si="11"/>
        <v>OK</v>
      </c>
      <c r="N629" s="169"/>
    </row>
    <row r="630" spans="1:14" hidden="1">
      <c r="A630" s="333" t="s">
        <v>760</v>
      </c>
      <c r="B630" s="319" t="s">
        <v>2091</v>
      </c>
      <c r="C630" s="320" t="s">
        <v>683</v>
      </c>
      <c r="D630" s="322" t="s">
        <v>2092</v>
      </c>
      <c r="E630" s="320" t="s">
        <v>758</v>
      </c>
      <c r="F630" s="320" t="s">
        <v>683</v>
      </c>
      <c r="G630" s="322" t="s">
        <v>1400</v>
      </c>
      <c r="H630" s="321" t="str">
        <f>IF(OR(AND('C6'!V86="",'C6'!W86=""),AND('C6'!V312="",'C6'!W312=""),AND('C6'!W86="X",'C6'!W312="X"),OR('C6'!W86="M",'C6'!W312="M")),"",SUM('C6'!V86,'C6'!V312))</f>
        <v/>
      </c>
      <c r="I630" s="321" t="str">
        <f>IF(AND(AND('C6'!W86="X",'C6'!W312="X"),SUM('C6'!V86,'C6'!V312)=0,ISNUMBER('C6'!V538)),"",IF(OR('C6'!W86="M",'C6'!W312="M"),"M",IF(AND('C6'!W86='C6'!W312,OR('C6'!W86="X",'C6'!W86="W",'C6'!W86="Z")),UPPER('C6'!W86),"")))</f>
        <v/>
      </c>
      <c r="J630" s="170" t="s">
        <v>758</v>
      </c>
      <c r="K630" s="321" t="str">
        <f>IF(AND(ISBLANK('C6'!V538),$L$630&lt;&gt;"Z"),"",'C6'!V538)</f>
        <v/>
      </c>
      <c r="L630" s="321" t="str">
        <f>IF(ISBLANK('C6'!W538),"",'C6'!W538)</f>
        <v/>
      </c>
      <c r="M630" s="168" t="str">
        <f t="shared" si="11"/>
        <v>OK</v>
      </c>
      <c r="N630" s="169"/>
    </row>
    <row r="631" spans="1:14" hidden="1">
      <c r="A631" s="333" t="s">
        <v>760</v>
      </c>
      <c r="B631" s="319" t="s">
        <v>2093</v>
      </c>
      <c r="C631" s="320" t="s">
        <v>683</v>
      </c>
      <c r="D631" s="322" t="s">
        <v>2094</v>
      </c>
      <c r="E631" s="320" t="s">
        <v>758</v>
      </c>
      <c r="F631" s="320" t="s">
        <v>683</v>
      </c>
      <c r="G631" s="322" t="s">
        <v>1401</v>
      </c>
      <c r="H631" s="321" t="str">
        <f>IF(OR(AND('C6'!V87="",'C6'!W87=""),AND('C6'!V313="",'C6'!W313=""),AND('C6'!W87="X",'C6'!W313="X"),OR('C6'!W87="M",'C6'!W313="M")),"",SUM('C6'!V87,'C6'!V313))</f>
        <v/>
      </c>
      <c r="I631" s="321" t="str">
        <f>IF(AND(AND('C6'!W87="X",'C6'!W313="X"),SUM('C6'!V87,'C6'!V313)=0,ISNUMBER('C6'!V539)),"",IF(OR('C6'!W87="M",'C6'!W313="M"),"M",IF(AND('C6'!W87='C6'!W313,OR('C6'!W87="X",'C6'!W87="W",'C6'!W87="Z")),UPPER('C6'!W87),"")))</f>
        <v/>
      </c>
      <c r="J631" s="170" t="s">
        <v>758</v>
      </c>
      <c r="K631" s="321" t="str">
        <f>IF(AND(ISBLANK('C6'!V539),$L$631&lt;&gt;"Z"),"",'C6'!V539)</f>
        <v/>
      </c>
      <c r="L631" s="321" t="str">
        <f>IF(ISBLANK('C6'!W539),"",'C6'!W539)</f>
        <v/>
      </c>
      <c r="M631" s="168" t="str">
        <f t="shared" si="11"/>
        <v>OK</v>
      </c>
      <c r="N631" s="169"/>
    </row>
    <row r="632" spans="1:14" hidden="1">
      <c r="A632" s="333" t="s">
        <v>760</v>
      </c>
      <c r="B632" s="319" t="s">
        <v>2095</v>
      </c>
      <c r="C632" s="320" t="s">
        <v>683</v>
      </c>
      <c r="D632" s="322" t="s">
        <v>2096</v>
      </c>
      <c r="E632" s="320" t="s">
        <v>758</v>
      </c>
      <c r="F632" s="320" t="s">
        <v>683</v>
      </c>
      <c r="G632" s="322" t="s">
        <v>1402</v>
      </c>
      <c r="H632" s="321" t="str">
        <f>IF(OR(AND('C6'!V88="",'C6'!W88=""),AND('C6'!V314="",'C6'!W314=""),AND('C6'!W88="X",'C6'!W314="X"),OR('C6'!W88="M",'C6'!W314="M")),"",SUM('C6'!V88,'C6'!V314))</f>
        <v/>
      </c>
      <c r="I632" s="321" t="str">
        <f>IF(AND(AND('C6'!W88="X",'C6'!W314="X"),SUM('C6'!V88,'C6'!V314)=0,ISNUMBER('C6'!V540)),"",IF(OR('C6'!W88="M",'C6'!W314="M"),"M",IF(AND('C6'!W88='C6'!W314,OR('C6'!W88="X",'C6'!W88="W",'C6'!W88="Z")),UPPER('C6'!W88),"")))</f>
        <v/>
      </c>
      <c r="J632" s="170" t="s">
        <v>758</v>
      </c>
      <c r="K632" s="321" t="str">
        <f>IF(AND(ISBLANK('C6'!V540),$L$632&lt;&gt;"Z"),"",'C6'!V540)</f>
        <v/>
      </c>
      <c r="L632" s="321" t="str">
        <f>IF(ISBLANK('C6'!W540),"",'C6'!W540)</f>
        <v/>
      </c>
      <c r="M632" s="168" t="str">
        <f t="shared" si="11"/>
        <v>OK</v>
      </c>
      <c r="N632" s="169"/>
    </row>
    <row r="633" spans="1:14" hidden="1">
      <c r="A633" s="333" t="s">
        <v>760</v>
      </c>
      <c r="B633" s="319" t="s">
        <v>2097</v>
      </c>
      <c r="C633" s="320" t="s">
        <v>683</v>
      </c>
      <c r="D633" s="322" t="s">
        <v>2098</v>
      </c>
      <c r="E633" s="320" t="s">
        <v>758</v>
      </c>
      <c r="F633" s="320" t="s">
        <v>683</v>
      </c>
      <c r="G633" s="322" t="s">
        <v>1403</v>
      </c>
      <c r="H633" s="321" t="str">
        <f>IF(OR(AND('C6'!V89="",'C6'!W89=""),AND('C6'!V315="",'C6'!W315=""),AND('C6'!W89="X",'C6'!W315="X"),OR('C6'!W89="M",'C6'!W315="M")),"",SUM('C6'!V89,'C6'!V315))</f>
        <v/>
      </c>
      <c r="I633" s="321" t="str">
        <f>IF(AND(AND('C6'!W89="X",'C6'!W315="X"),SUM('C6'!V89,'C6'!V315)=0,ISNUMBER('C6'!V541)),"",IF(OR('C6'!W89="M",'C6'!W315="M"),"M",IF(AND('C6'!W89='C6'!W315,OR('C6'!W89="X",'C6'!W89="W",'C6'!W89="Z")),UPPER('C6'!W89),"")))</f>
        <v/>
      </c>
      <c r="J633" s="170" t="s">
        <v>758</v>
      </c>
      <c r="K633" s="321" t="str">
        <f>IF(AND(ISBLANK('C6'!V541),$L$633&lt;&gt;"Z"),"",'C6'!V541)</f>
        <v/>
      </c>
      <c r="L633" s="321" t="str">
        <f>IF(ISBLANK('C6'!W541),"",'C6'!W541)</f>
        <v/>
      </c>
      <c r="M633" s="168" t="str">
        <f t="shared" si="11"/>
        <v>OK</v>
      </c>
      <c r="N633" s="169"/>
    </row>
    <row r="634" spans="1:14" hidden="1">
      <c r="A634" s="333" t="s">
        <v>760</v>
      </c>
      <c r="B634" s="319" t="s">
        <v>2099</v>
      </c>
      <c r="C634" s="320" t="s">
        <v>683</v>
      </c>
      <c r="D634" s="322" t="s">
        <v>2100</v>
      </c>
      <c r="E634" s="320" t="s">
        <v>758</v>
      </c>
      <c r="F634" s="320" t="s">
        <v>683</v>
      </c>
      <c r="G634" s="322" t="s">
        <v>1404</v>
      </c>
      <c r="H634" s="321" t="str">
        <f>IF(OR(AND('C6'!V90="",'C6'!W90=""),AND('C6'!V316="",'C6'!W316=""),AND('C6'!W90="X",'C6'!W316="X"),OR('C6'!W90="M",'C6'!W316="M")),"",SUM('C6'!V90,'C6'!V316))</f>
        <v/>
      </c>
      <c r="I634" s="321" t="str">
        <f>IF(AND(AND('C6'!W90="X",'C6'!W316="X"),SUM('C6'!V90,'C6'!V316)=0,ISNUMBER('C6'!V542)),"",IF(OR('C6'!W90="M",'C6'!W316="M"),"M",IF(AND('C6'!W90='C6'!W316,OR('C6'!W90="X",'C6'!W90="W",'C6'!W90="Z")),UPPER('C6'!W90),"")))</f>
        <v/>
      </c>
      <c r="J634" s="170" t="s">
        <v>758</v>
      </c>
      <c r="K634" s="321" t="str">
        <f>IF(AND(ISBLANK('C6'!V542),$L$634&lt;&gt;"Z"),"",'C6'!V542)</f>
        <v/>
      </c>
      <c r="L634" s="321" t="str">
        <f>IF(ISBLANK('C6'!W542),"",'C6'!W542)</f>
        <v/>
      </c>
      <c r="M634" s="168" t="str">
        <f t="shared" si="11"/>
        <v>OK</v>
      </c>
      <c r="N634" s="169"/>
    </row>
    <row r="635" spans="1:14" hidden="1">
      <c r="A635" s="333" t="s">
        <v>760</v>
      </c>
      <c r="B635" s="319" t="s">
        <v>2101</v>
      </c>
      <c r="C635" s="320" t="s">
        <v>683</v>
      </c>
      <c r="D635" s="322" t="s">
        <v>2102</v>
      </c>
      <c r="E635" s="320" t="s">
        <v>758</v>
      </c>
      <c r="F635" s="320" t="s">
        <v>683</v>
      </c>
      <c r="G635" s="322" t="s">
        <v>1405</v>
      </c>
      <c r="H635" s="321" t="str">
        <f>IF(OR(AND('C6'!V91="",'C6'!W91=""),AND('C6'!V317="",'C6'!W317=""),AND('C6'!W91="X",'C6'!W317="X"),OR('C6'!W91="M",'C6'!W317="M")),"",SUM('C6'!V91,'C6'!V317))</f>
        <v/>
      </c>
      <c r="I635" s="321" t="str">
        <f>IF(AND(AND('C6'!W91="X",'C6'!W317="X"),SUM('C6'!V91,'C6'!V317)=0,ISNUMBER('C6'!V543)),"",IF(OR('C6'!W91="M",'C6'!W317="M"),"M",IF(AND('C6'!W91='C6'!W317,OR('C6'!W91="X",'C6'!W91="W",'C6'!W91="Z")),UPPER('C6'!W91),"")))</f>
        <v/>
      </c>
      <c r="J635" s="170" t="s">
        <v>758</v>
      </c>
      <c r="K635" s="321" t="str">
        <f>IF(AND(ISBLANK('C6'!V543),$L$635&lt;&gt;"Z"),"",'C6'!V543)</f>
        <v/>
      </c>
      <c r="L635" s="321" t="str">
        <f>IF(ISBLANK('C6'!W543),"",'C6'!W543)</f>
        <v/>
      </c>
      <c r="M635" s="168" t="str">
        <f t="shared" si="11"/>
        <v>OK</v>
      </c>
      <c r="N635" s="169"/>
    </row>
    <row r="636" spans="1:14" hidden="1">
      <c r="A636" s="333" t="s">
        <v>760</v>
      </c>
      <c r="B636" s="319" t="s">
        <v>2103</v>
      </c>
      <c r="C636" s="320" t="s">
        <v>683</v>
      </c>
      <c r="D636" s="322" t="s">
        <v>2104</v>
      </c>
      <c r="E636" s="320" t="s">
        <v>758</v>
      </c>
      <c r="F636" s="320" t="s">
        <v>683</v>
      </c>
      <c r="G636" s="322" t="s">
        <v>1406</v>
      </c>
      <c r="H636" s="321" t="str">
        <f>IF(OR(AND('C6'!V92="",'C6'!W92=""),AND('C6'!V318="",'C6'!W318=""),AND('C6'!W92="X",'C6'!W318="X"),OR('C6'!W92="M",'C6'!W318="M")),"",SUM('C6'!V92,'C6'!V318))</f>
        <v/>
      </c>
      <c r="I636" s="321" t="str">
        <f>IF(AND(AND('C6'!W92="X",'C6'!W318="X"),SUM('C6'!V92,'C6'!V318)=0,ISNUMBER('C6'!V544)),"",IF(OR('C6'!W92="M",'C6'!W318="M"),"M",IF(AND('C6'!W92='C6'!W318,OR('C6'!W92="X",'C6'!W92="W",'C6'!W92="Z")),UPPER('C6'!W92),"")))</f>
        <v/>
      </c>
      <c r="J636" s="170" t="s">
        <v>758</v>
      </c>
      <c r="K636" s="321" t="str">
        <f>IF(AND(ISBLANK('C6'!V544),$L$636&lt;&gt;"Z"),"",'C6'!V544)</f>
        <v/>
      </c>
      <c r="L636" s="321" t="str">
        <f>IF(ISBLANK('C6'!W544),"",'C6'!W544)</f>
        <v/>
      </c>
      <c r="M636" s="168" t="str">
        <f t="shared" si="11"/>
        <v>OK</v>
      </c>
      <c r="N636" s="169"/>
    </row>
    <row r="637" spans="1:14" hidden="1">
      <c r="A637" s="333" t="s">
        <v>760</v>
      </c>
      <c r="B637" s="319" t="s">
        <v>2105</v>
      </c>
      <c r="C637" s="320" t="s">
        <v>683</v>
      </c>
      <c r="D637" s="322" t="s">
        <v>2106</v>
      </c>
      <c r="E637" s="320" t="s">
        <v>758</v>
      </c>
      <c r="F637" s="320" t="s">
        <v>683</v>
      </c>
      <c r="G637" s="322" t="s">
        <v>1407</v>
      </c>
      <c r="H637" s="321" t="str">
        <f>IF(OR(AND('C6'!V93="",'C6'!W93=""),AND('C6'!V319="",'C6'!W319=""),AND('C6'!W93="X",'C6'!W319="X"),OR('C6'!W93="M",'C6'!W319="M")),"",SUM('C6'!V93,'C6'!V319))</f>
        <v/>
      </c>
      <c r="I637" s="321" t="str">
        <f>IF(AND(AND('C6'!W93="X",'C6'!W319="X"),SUM('C6'!V93,'C6'!V319)=0,ISNUMBER('C6'!V545)),"",IF(OR('C6'!W93="M",'C6'!W319="M"),"M",IF(AND('C6'!W93='C6'!W319,OR('C6'!W93="X",'C6'!W93="W",'C6'!W93="Z")),UPPER('C6'!W93),"")))</f>
        <v/>
      </c>
      <c r="J637" s="170" t="s">
        <v>758</v>
      </c>
      <c r="K637" s="321" t="str">
        <f>IF(AND(ISBLANK('C6'!V545),$L$637&lt;&gt;"Z"),"",'C6'!V545)</f>
        <v/>
      </c>
      <c r="L637" s="321" t="str">
        <f>IF(ISBLANK('C6'!W545),"",'C6'!W545)</f>
        <v/>
      </c>
      <c r="M637" s="168" t="str">
        <f t="shared" si="11"/>
        <v>OK</v>
      </c>
      <c r="N637" s="169"/>
    </row>
    <row r="638" spans="1:14" hidden="1">
      <c r="A638" s="333" t="s">
        <v>760</v>
      </c>
      <c r="B638" s="319" t="s">
        <v>2107</v>
      </c>
      <c r="C638" s="320" t="s">
        <v>683</v>
      </c>
      <c r="D638" s="322" t="s">
        <v>2108</v>
      </c>
      <c r="E638" s="320" t="s">
        <v>758</v>
      </c>
      <c r="F638" s="320" t="s">
        <v>683</v>
      </c>
      <c r="G638" s="322" t="s">
        <v>1408</v>
      </c>
      <c r="H638" s="321" t="str">
        <f>IF(OR(AND('C6'!V94="",'C6'!W94=""),AND('C6'!V320="",'C6'!W320=""),AND('C6'!W94="X",'C6'!W320="X"),OR('C6'!W94="M",'C6'!W320="M")),"",SUM('C6'!V94,'C6'!V320))</f>
        <v/>
      </c>
      <c r="I638" s="321" t="str">
        <f>IF(AND(AND('C6'!W94="X",'C6'!W320="X"),SUM('C6'!V94,'C6'!V320)=0,ISNUMBER('C6'!V546)),"",IF(OR('C6'!W94="M",'C6'!W320="M"),"M",IF(AND('C6'!W94='C6'!W320,OR('C6'!W94="X",'C6'!W94="W",'C6'!W94="Z")),UPPER('C6'!W94),"")))</f>
        <v/>
      </c>
      <c r="J638" s="170" t="s">
        <v>758</v>
      </c>
      <c r="K638" s="321" t="str">
        <f>IF(AND(ISBLANK('C6'!V546),$L$638&lt;&gt;"Z"),"",'C6'!V546)</f>
        <v/>
      </c>
      <c r="L638" s="321" t="str">
        <f>IF(ISBLANK('C6'!W546),"",'C6'!W546)</f>
        <v/>
      </c>
      <c r="M638" s="168" t="str">
        <f t="shared" si="11"/>
        <v>OK</v>
      </c>
      <c r="N638" s="169"/>
    </row>
    <row r="639" spans="1:14" hidden="1">
      <c r="A639" s="333" t="s">
        <v>760</v>
      </c>
      <c r="B639" s="319" t="s">
        <v>2109</v>
      </c>
      <c r="C639" s="320" t="s">
        <v>683</v>
      </c>
      <c r="D639" s="322" t="s">
        <v>2110</v>
      </c>
      <c r="E639" s="320" t="s">
        <v>758</v>
      </c>
      <c r="F639" s="320" t="s">
        <v>683</v>
      </c>
      <c r="G639" s="322" t="s">
        <v>1409</v>
      </c>
      <c r="H639" s="321" t="str">
        <f>IF(OR(AND('C6'!V95="",'C6'!W95=""),AND('C6'!V321="",'C6'!W321=""),AND('C6'!W95="X",'C6'!W321="X"),OR('C6'!W95="M",'C6'!W321="M")),"",SUM('C6'!V95,'C6'!V321))</f>
        <v/>
      </c>
      <c r="I639" s="321" t="str">
        <f>IF(AND(AND('C6'!W95="X",'C6'!W321="X"),SUM('C6'!V95,'C6'!V321)=0,ISNUMBER('C6'!V547)),"",IF(OR('C6'!W95="M",'C6'!W321="M"),"M",IF(AND('C6'!W95='C6'!W321,OR('C6'!W95="X",'C6'!W95="W",'C6'!W95="Z")),UPPER('C6'!W95),"")))</f>
        <v/>
      </c>
      <c r="J639" s="170" t="s">
        <v>758</v>
      </c>
      <c r="K639" s="321" t="str">
        <f>IF(AND(ISBLANK('C6'!V547),$L$639&lt;&gt;"Z"),"",'C6'!V547)</f>
        <v/>
      </c>
      <c r="L639" s="321" t="str">
        <f>IF(ISBLANK('C6'!W547),"",'C6'!W547)</f>
        <v/>
      </c>
      <c r="M639" s="168" t="str">
        <f t="shared" si="11"/>
        <v>OK</v>
      </c>
      <c r="N639" s="169"/>
    </row>
    <row r="640" spans="1:14" hidden="1">
      <c r="A640" s="333" t="s">
        <v>760</v>
      </c>
      <c r="B640" s="319" t="s">
        <v>2111</v>
      </c>
      <c r="C640" s="320" t="s">
        <v>683</v>
      </c>
      <c r="D640" s="322" t="s">
        <v>2112</v>
      </c>
      <c r="E640" s="320" t="s">
        <v>758</v>
      </c>
      <c r="F640" s="320" t="s">
        <v>683</v>
      </c>
      <c r="G640" s="322" t="s">
        <v>1410</v>
      </c>
      <c r="H640" s="321" t="str">
        <f>IF(OR(AND('C6'!V96="",'C6'!W96=""),AND('C6'!V322="",'C6'!W322=""),AND('C6'!W96="X",'C6'!W322="X"),OR('C6'!W96="M",'C6'!W322="M")),"",SUM('C6'!V96,'C6'!V322))</f>
        <v/>
      </c>
      <c r="I640" s="321" t="str">
        <f>IF(AND(AND('C6'!W96="X",'C6'!W322="X"),SUM('C6'!V96,'C6'!V322)=0,ISNUMBER('C6'!V548)),"",IF(OR('C6'!W96="M",'C6'!W322="M"),"M",IF(AND('C6'!W96='C6'!W322,OR('C6'!W96="X",'C6'!W96="W",'C6'!W96="Z")),UPPER('C6'!W96),"")))</f>
        <v/>
      </c>
      <c r="J640" s="170" t="s">
        <v>758</v>
      </c>
      <c r="K640" s="321" t="str">
        <f>IF(AND(ISBLANK('C6'!V548),$L$640&lt;&gt;"Z"),"",'C6'!V548)</f>
        <v/>
      </c>
      <c r="L640" s="321" t="str">
        <f>IF(ISBLANK('C6'!W548),"",'C6'!W548)</f>
        <v/>
      </c>
      <c r="M640" s="168" t="str">
        <f t="shared" si="11"/>
        <v>OK</v>
      </c>
      <c r="N640" s="169"/>
    </row>
    <row r="641" spans="1:14" hidden="1">
      <c r="A641" s="333" t="s">
        <v>760</v>
      </c>
      <c r="B641" s="319" t="s">
        <v>2113</v>
      </c>
      <c r="C641" s="320" t="s">
        <v>683</v>
      </c>
      <c r="D641" s="322" t="s">
        <v>2114</v>
      </c>
      <c r="E641" s="320" t="s">
        <v>758</v>
      </c>
      <c r="F641" s="320" t="s">
        <v>683</v>
      </c>
      <c r="G641" s="322" t="s">
        <v>1411</v>
      </c>
      <c r="H641" s="321" t="str">
        <f>IF(OR(AND('C6'!V97="",'C6'!W97=""),AND('C6'!V323="",'C6'!W323=""),AND('C6'!W97="X",'C6'!W323="X"),OR('C6'!W97="M",'C6'!W323="M")),"",SUM('C6'!V97,'C6'!V323))</f>
        <v/>
      </c>
      <c r="I641" s="321" t="str">
        <f>IF(AND(AND('C6'!W97="X",'C6'!W323="X"),SUM('C6'!V97,'C6'!V323)=0,ISNUMBER('C6'!V549)),"",IF(OR('C6'!W97="M",'C6'!W323="M"),"M",IF(AND('C6'!W97='C6'!W323,OR('C6'!W97="X",'C6'!W97="W",'C6'!W97="Z")),UPPER('C6'!W97),"")))</f>
        <v/>
      </c>
      <c r="J641" s="170" t="s">
        <v>758</v>
      </c>
      <c r="K641" s="321" t="str">
        <f>IF(AND(ISBLANK('C6'!V549),$L$641&lt;&gt;"Z"),"",'C6'!V549)</f>
        <v/>
      </c>
      <c r="L641" s="321" t="str">
        <f>IF(ISBLANK('C6'!W549),"",'C6'!W549)</f>
        <v/>
      </c>
      <c r="M641" s="168" t="str">
        <f t="shared" si="11"/>
        <v>OK</v>
      </c>
      <c r="N641" s="169"/>
    </row>
    <row r="642" spans="1:14" hidden="1">
      <c r="A642" s="333" t="s">
        <v>760</v>
      </c>
      <c r="B642" s="319" t="s">
        <v>2115</v>
      </c>
      <c r="C642" s="320" t="s">
        <v>683</v>
      </c>
      <c r="D642" s="322" t="s">
        <v>2116</v>
      </c>
      <c r="E642" s="320" t="s">
        <v>758</v>
      </c>
      <c r="F642" s="320" t="s">
        <v>683</v>
      </c>
      <c r="G642" s="322" t="s">
        <v>1412</v>
      </c>
      <c r="H642" s="321" t="str">
        <f>IF(OR(AND('C6'!V98="",'C6'!W98=""),AND('C6'!V324="",'C6'!W324=""),AND('C6'!W98="X",'C6'!W324="X"),OR('C6'!W98="M",'C6'!W324="M")),"",SUM('C6'!V98,'C6'!V324))</f>
        <v/>
      </c>
      <c r="I642" s="321" t="str">
        <f>IF(AND(AND('C6'!W98="X",'C6'!W324="X"),SUM('C6'!V98,'C6'!V324)=0,ISNUMBER('C6'!V550)),"",IF(OR('C6'!W98="M",'C6'!W324="M"),"M",IF(AND('C6'!W98='C6'!W324,OR('C6'!W98="X",'C6'!W98="W",'C6'!W98="Z")),UPPER('C6'!W98),"")))</f>
        <v/>
      </c>
      <c r="J642" s="170" t="s">
        <v>758</v>
      </c>
      <c r="K642" s="321" t="str">
        <f>IF(AND(ISBLANK('C6'!V550),$L$642&lt;&gt;"Z"),"",'C6'!V550)</f>
        <v/>
      </c>
      <c r="L642" s="321" t="str">
        <f>IF(ISBLANK('C6'!W550),"",'C6'!W550)</f>
        <v/>
      </c>
      <c r="M642" s="168" t="str">
        <f t="shared" si="11"/>
        <v>OK</v>
      </c>
      <c r="N642" s="169"/>
    </row>
    <row r="643" spans="1:14" hidden="1">
      <c r="A643" s="333" t="s">
        <v>760</v>
      </c>
      <c r="B643" s="319" t="s">
        <v>2117</v>
      </c>
      <c r="C643" s="320" t="s">
        <v>683</v>
      </c>
      <c r="D643" s="322" t="s">
        <v>2118</v>
      </c>
      <c r="E643" s="320" t="s">
        <v>758</v>
      </c>
      <c r="F643" s="320" t="s">
        <v>683</v>
      </c>
      <c r="G643" s="322" t="s">
        <v>1413</v>
      </c>
      <c r="H643" s="321" t="str">
        <f>IF(OR(AND('C6'!V99="",'C6'!W99=""),AND('C6'!V325="",'C6'!W325=""),AND('C6'!W99="X",'C6'!W325="X"),OR('C6'!W99="M",'C6'!W325="M")),"",SUM('C6'!V99,'C6'!V325))</f>
        <v/>
      </c>
      <c r="I643" s="321" t="str">
        <f>IF(AND(AND('C6'!W99="X",'C6'!W325="X"),SUM('C6'!V99,'C6'!V325)=0,ISNUMBER('C6'!V551)),"",IF(OR('C6'!W99="M",'C6'!W325="M"),"M",IF(AND('C6'!W99='C6'!W325,OR('C6'!W99="X",'C6'!W99="W",'C6'!W99="Z")),UPPER('C6'!W99),"")))</f>
        <v/>
      </c>
      <c r="J643" s="170" t="s">
        <v>758</v>
      </c>
      <c r="K643" s="321" t="str">
        <f>IF(AND(ISBLANK('C6'!V551),$L$643&lt;&gt;"Z"),"",'C6'!V551)</f>
        <v/>
      </c>
      <c r="L643" s="321" t="str">
        <f>IF(ISBLANK('C6'!W551),"",'C6'!W551)</f>
        <v/>
      </c>
      <c r="M643" s="168" t="str">
        <f t="shared" si="11"/>
        <v>OK</v>
      </c>
      <c r="N643" s="169"/>
    </row>
    <row r="644" spans="1:14" hidden="1">
      <c r="A644" s="333" t="s">
        <v>760</v>
      </c>
      <c r="B644" s="319" t="s">
        <v>2119</v>
      </c>
      <c r="C644" s="320" t="s">
        <v>683</v>
      </c>
      <c r="D644" s="322" t="s">
        <v>2120</v>
      </c>
      <c r="E644" s="320" t="s">
        <v>758</v>
      </c>
      <c r="F644" s="320" t="s">
        <v>683</v>
      </c>
      <c r="G644" s="322" t="s">
        <v>1414</v>
      </c>
      <c r="H644" s="321" t="str">
        <f>IF(OR(AND('C6'!V100="",'C6'!W100=""),AND('C6'!V326="",'C6'!W326=""),AND('C6'!W100="X",'C6'!W326="X"),OR('C6'!W100="M",'C6'!W326="M")),"",SUM('C6'!V100,'C6'!V326))</f>
        <v/>
      </c>
      <c r="I644" s="321" t="str">
        <f>IF(AND(AND('C6'!W100="X",'C6'!W326="X"),SUM('C6'!V100,'C6'!V326)=0,ISNUMBER('C6'!V552)),"",IF(OR('C6'!W100="M",'C6'!W326="M"),"M",IF(AND('C6'!W100='C6'!W326,OR('C6'!W100="X",'C6'!W100="W",'C6'!W100="Z")),UPPER('C6'!W100),"")))</f>
        <v/>
      </c>
      <c r="J644" s="170" t="s">
        <v>758</v>
      </c>
      <c r="K644" s="321" t="str">
        <f>IF(AND(ISBLANK('C6'!V552),$L$644&lt;&gt;"Z"),"",'C6'!V552)</f>
        <v/>
      </c>
      <c r="L644" s="321" t="str">
        <f>IF(ISBLANK('C6'!W552),"",'C6'!W552)</f>
        <v/>
      </c>
      <c r="M644" s="168" t="str">
        <f t="shared" si="11"/>
        <v>OK</v>
      </c>
      <c r="N644" s="169"/>
    </row>
    <row r="645" spans="1:14" hidden="1">
      <c r="A645" s="333" t="s">
        <v>760</v>
      </c>
      <c r="B645" s="319" t="s">
        <v>2121</v>
      </c>
      <c r="C645" s="320" t="s">
        <v>683</v>
      </c>
      <c r="D645" s="322" t="s">
        <v>2122</v>
      </c>
      <c r="E645" s="320" t="s">
        <v>758</v>
      </c>
      <c r="F645" s="320" t="s">
        <v>683</v>
      </c>
      <c r="G645" s="322" t="s">
        <v>1415</v>
      </c>
      <c r="H645" s="321" t="str">
        <f>IF(OR(AND('C6'!V101="",'C6'!W101=""),AND('C6'!V327="",'C6'!W327=""),AND('C6'!W101="X",'C6'!W327="X"),OR('C6'!W101="M",'C6'!W327="M")),"",SUM('C6'!V101,'C6'!V327))</f>
        <v/>
      </c>
      <c r="I645" s="321" t="str">
        <f>IF(AND(AND('C6'!W101="X",'C6'!W327="X"),SUM('C6'!V101,'C6'!V327)=0,ISNUMBER('C6'!V553)),"",IF(OR('C6'!W101="M",'C6'!W327="M"),"M",IF(AND('C6'!W101='C6'!W327,OR('C6'!W101="X",'C6'!W101="W",'C6'!W101="Z")),UPPER('C6'!W101),"")))</f>
        <v/>
      </c>
      <c r="J645" s="170" t="s">
        <v>758</v>
      </c>
      <c r="K645" s="321" t="str">
        <f>IF(AND(ISBLANK('C6'!V553),$L$645&lt;&gt;"Z"),"",'C6'!V553)</f>
        <v/>
      </c>
      <c r="L645" s="321" t="str">
        <f>IF(ISBLANK('C6'!W553),"",'C6'!W553)</f>
        <v/>
      </c>
      <c r="M645" s="168" t="str">
        <f t="shared" si="11"/>
        <v>OK</v>
      </c>
      <c r="N645" s="169"/>
    </row>
    <row r="646" spans="1:14" hidden="1">
      <c r="A646" s="333" t="s">
        <v>760</v>
      </c>
      <c r="B646" s="319" t="s">
        <v>2123</v>
      </c>
      <c r="C646" s="320" t="s">
        <v>683</v>
      </c>
      <c r="D646" s="322" t="s">
        <v>2124</v>
      </c>
      <c r="E646" s="320" t="s">
        <v>758</v>
      </c>
      <c r="F646" s="320" t="s">
        <v>683</v>
      </c>
      <c r="G646" s="322" t="s">
        <v>1416</v>
      </c>
      <c r="H646" s="321" t="str">
        <f>IF(OR(AND('C6'!V102="",'C6'!W102=""),AND('C6'!V328="",'C6'!W328=""),AND('C6'!W102="X",'C6'!W328="X"),OR('C6'!W102="M",'C6'!W328="M")),"",SUM('C6'!V102,'C6'!V328))</f>
        <v/>
      </c>
      <c r="I646" s="321" t="str">
        <f>IF(AND(AND('C6'!W102="X",'C6'!W328="X"),SUM('C6'!V102,'C6'!V328)=0,ISNUMBER('C6'!V554)),"",IF(OR('C6'!W102="M",'C6'!W328="M"),"M",IF(AND('C6'!W102='C6'!W328,OR('C6'!W102="X",'C6'!W102="W",'C6'!W102="Z")),UPPER('C6'!W102),"")))</f>
        <v/>
      </c>
      <c r="J646" s="170" t="s">
        <v>758</v>
      </c>
      <c r="K646" s="321" t="str">
        <f>IF(AND(ISBLANK('C6'!V554),$L$646&lt;&gt;"Z"),"",'C6'!V554)</f>
        <v/>
      </c>
      <c r="L646" s="321" t="str">
        <f>IF(ISBLANK('C6'!W554),"",'C6'!W554)</f>
        <v/>
      </c>
      <c r="M646" s="168" t="str">
        <f t="shared" si="11"/>
        <v>OK</v>
      </c>
      <c r="N646" s="169"/>
    </row>
    <row r="647" spans="1:14" hidden="1">
      <c r="A647" s="333" t="s">
        <v>760</v>
      </c>
      <c r="B647" s="319" t="s">
        <v>2125</v>
      </c>
      <c r="C647" s="320" t="s">
        <v>683</v>
      </c>
      <c r="D647" s="322" t="s">
        <v>2126</v>
      </c>
      <c r="E647" s="320" t="s">
        <v>758</v>
      </c>
      <c r="F647" s="320" t="s">
        <v>683</v>
      </c>
      <c r="G647" s="322" t="s">
        <v>1417</v>
      </c>
      <c r="H647" s="321" t="str">
        <f>IF(OR(AND('C6'!V103="",'C6'!W103=""),AND('C6'!V329="",'C6'!W329=""),AND('C6'!W103="X",'C6'!W329="X"),OR('C6'!W103="M",'C6'!W329="M")),"",SUM('C6'!V103,'C6'!V329))</f>
        <v/>
      </c>
      <c r="I647" s="321" t="str">
        <f>IF(AND(AND('C6'!W103="X",'C6'!W329="X"),SUM('C6'!V103,'C6'!V329)=0,ISNUMBER('C6'!V555)),"",IF(OR('C6'!W103="M",'C6'!W329="M"),"M",IF(AND('C6'!W103='C6'!W329,OR('C6'!W103="X",'C6'!W103="W",'C6'!W103="Z")),UPPER('C6'!W103),"")))</f>
        <v/>
      </c>
      <c r="J647" s="170" t="s">
        <v>758</v>
      </c>
      <c r="K647" s="321" t="str">
        <f>IF(AND(ISBLANK('C6'!V555),$L$647&lt;&gt;"Z"),"",'C6'!V555)</f>
        <v/>
      </c>
      <c r="L647" s="321" t="str">
        <f>IF(ISBLANK('C6'!W555),"",'C6'!W555)</f>
        <v/>
      </c>
      <c r="M647" s="168" t="str">
        <f t="shared" si="11"/>
        <v>OK</v>
      </c>
      <c r="N647" s="169"/>
    </row>
    <row r="648" spans="1:14" hidden="1">
      <c r="A648" s="333" t="s">
        <v>760</v>
      </c>
      <c r="B648" s="319" t="s">
        <v>2127</v>
      </c>
      <c r="C648" s="320" t="s">
        <v>683</v>
      </c>
      <c r="D648" s="322" t="s">
        <v>2128</v>
      </c>
      <c r="E648" s="320" t="s">
        <v>758</v>
      </c>
      <c r="F648" s="320" t="s">
        <v>683</v>
      </c>
      <c r="G648" s="322" t="s">
        <v>1418</v>
      </c>
      <c r="H648" s="321" t="str">
        <f>IF(OR(AND('C6'!V104="",'C6'!W104=""),AND('C6'!V330="",'C6'!W330=""),AND('C6'!W104="X",'C6'!W330="X"),OR('C6'!W104="M",'C6'!W330="M")),"",SUM('C6'!V104,'C6'!V330))</f>
        <v/>
      </c>
      <c r="I648" s="321" t="str">
        <f>IF(AND(AND('C6'!W104="X",'C6'!W330="X"),SUM('C6'!V104,'C6'!V330)=0,ISNUMBER('C6'!V556)),"",IF(OR('C6'!W104="M",'C6'!W330="M"),"M",IF(AND('C6'!W104='C6'!W330,OR('C6'!W104="X",'C6'!W104="W",'C6'!W104="Z")),UPPER('C6'!W104),"")))</f>
        <v/>
      </c>
      <c r="J648" s="170" t="s">
        <v>758</v>
      </c>
      <c r="K648" s="321" t="str">
        <f>IF(AND(ISBLANK('C6'!V556),$L$648&lt;&gt;"Z"),"",'C6'!V556)</f>
        <v/>
      </c>
      <c r="L648" s="321" t="str">
        <f>IF(ISBLANK('C6'!W556),"",'C6'!W556)</f>
        <v/>
      </c>
      <c r="M648" s="168" t="str">
        <f t="shared" si="11"/>
        <v>OK</v>
      </c>
      <c r="N648" s="169"/>
    </row>
    <row r="649" spans="1:14" hidden="1">
      <c r="A649" s="333" t="s">
        <v>760</v>
      </c>
      <c r="B649" s="319" t="s">
        <v>2129</v>
      </c>
      <c r="C649" s="320" t="s">
        <v>683</v>
      </c>
      <c r="D649" s="322" t="s">
        <v>2130</v>
      </c>
      <c r="E649" s="320" t="s">
        <v>758</v>
      </c>
      <c r="F649" s="320" t="s">
        <v>683</v>
      </c>
      <c r="G649" s="322" t="s">
        <v>1419</v>
      </c>
      <c r="H649" s="321" t="str">
        <f>IF(OR(AND('C6'!V105="",'C6'!W105=""),AND('C6'!V331="",'C6'!W331=""),AND('C6'!W105="X",'C6'!W331="X"),OR('C6'!W105="M",'C6'!W331="M")),"",SUM('C6'!V105,'C6'!V331))</f>
        <v/>
      </c>
      <c r="I649" s="321" t="str">
        <f>IF(AND(AND('C6'!W105="X",'C6'!W331="X"),SUM('C6'!V105,'C6'!V331)=0,ISNUMBER('C6'!V557)),"",IF(OR('C6'!W105="M",'C6'!W331="M"),"M",IF(AND('C6'!W105='C6'!W331,OR('C6'!W105="X",'C6'!W105="W",'C6'!W105="Z")),UPPER('C6'!W105),"")))</f>
        <v/>
      </c>
      <c r="J649" s="170" t="s">
        <v>758</v>
      </c>
      <c r="K649" s="321" t="str">
        <f>IF(AND(ISBLANK('C6'!V557),$L$649&lt;&gt;"Z"),"",'C6'!V557)</f>
        <v/>
      </c>
      <c r="L649" s="321" t="str">
        <f>IF(ISBLANK('C6'!W557),"",'C6'!W557)</f>
        <v/>
      </c>
      <c r="M649" s="168" t="str">
        <f t="shared" si="11"/>
        <v>OK</v>
      </c>
      <c r="N649" s="169"/>
    </row>
    <row r="650" spans="1:14" hidden="1">
      <c r="A650" s="333" t="s">
        <v>760</v>
      </c>
      <c r="B650" s="319" t="s">
        <v>2131</v>
      </c>
      <c r="C650" s="320" t="s">
        <v>683</v>
      </c>
      <c r="D650" s="322" t="s">
        <v>2132</v>
      </c>
      <c r="E650" s="320" t="s">
        <v>758</v>
      </c>
      <c r="F650" s="320" t="s">
        <v>683</v>
      </c>
      <c r="G650" s="322" t="s">
        <v>1420</v>
      </c>
      <c r="H650" s="321" t="str">
        <f>IF(OR(AND('C6'!V106="",'C6'!W106=""),AND('C6'!V332="",'C6'!W332=""),AND('C6'!W106="X",'C6'!W332="X"),OR('C6'!W106="M",'C6'!W332="M")),"",SUM('C6'!V106,'C6'!V332))</f>
        <v/>
      </c>
      <c r="I650" s="321" t="str">
        <f>IF(AND(AND('C6'!W106="X",'C6'!W332="X"),SUM('C6'!V106,'C6'!V332)=0,ISNUMBER('C6'!V558)),"",IF(OR('C6'!W106="M",'C6'!W332="M"),"M",IF(AND('C6'!W106='C6'!W332,OR('C6'!W106="X",'C6'!W106="W",'C6'!W106="Z")),UPPER('C6'!W106),"")))</f>
        <v/>
      </c>
      <c r="J650" s="170" t="s">
        <v>758</v>
      </c>
      <c r="K650" s="321" t="str">
        <f>IF(AND(ISBLANK('C6'!V558),$L$650&lt;&gt;"Z"),"",'C6'!V558)</f>
        <v/>
      </c>
      <c r="L650" s="321" t="str">
        <f>IF(ISBLANK('C6'!W558),"",'C6'!W558)</f>
        <v/>
      </c>
      <c r="M650" s="168" t="str">
        <f t="shared" si="11"/>
        <v>OK</v>
      </c>
      <c r="N650" s="169"/>
    </row>
    <row r="651" spans="1:14" hidden="1">
      <c r="A651" s="333" t="s">
        <v>760</v>
      </c>
      <c r="B651" s="319" t="s">
        <v>2133</v>
      </c>
      <c r="C651" s="320" t="s">
        <v>683</v>
      </c>
      <c r="D651" s="322" t="s">
        <v>2134</v>
      </c>
      <c r="E651" s="320" t="s">
        <v>758</v>
      </c>
      <c r="F651" s="320" t="s">
        <v>683</v>
      </c>
      <c r="G651" s="322" t="s">
        <v>1421</v>
      </c>
      <c r="H651" s="321" t="str">
        <f>IF(OR(AND('C6'!V107="",'C6'!W107=""),AND('C6'!V333="",'C6'!W333=""),AND('C6'!W107="X",'C6'!W333="X"),OR('C6'!W107="M",'C6'!W333="M")),"",SUM('C6'!V107,'C6'!V333))</f>
        <v/>
      </c>
      <c r="I651" s="321" t="str">
        <f>IF(AND(AND('C6'!W107="X",'C6'!W333="X"),SUM('C6'!V107,'C6'!V333)=0,ISNUMBER('C6'!V559)),"",IF(OR('C6'!W107="M",'C6'!W333="M"),"M",IF(AND('C6'!W107='C6'!W333,OR('C6'!W107="X",'C6'!W107="W",'C6'!W107="Z")),UPPER('C6'!W107),"")))</f>
        <v/>
      </c>
      <c r="J651" s="170" t="s">
        <v>758</v>
      </c>
      <c r="K651" s="321" t="str">
        <f>IF(AND(ISBLANK('C6'!V559),$L$651&lt;&gt;"Z"),"",'C6'!V559)</f>
        <v/>
      </c>
      <c r="L651" s="321" t="str">
        <f>IF(ISBLANK('C6'!W559),"",'C6'!W559)</f>
        <v/>
      </c>
      <c r="M651" s="168" t="str">
        <f t="shared" si="11"/>
        <v>OK</v>
      </c>
      <c r="N651" s="169"/>
    </row>
    <row r="652" spans="1:14" hidden="1">
      <c r="A652" s="333" t="s">
        <v>760</v>
      </c>
      <c r="B652" s="319" t="s">
        <v>2135</v>
      </c>
      <c r="C652" s="320" t="s">
        <v>683</v>
      </c>
      <c r="D652" s="322" t="s">
        <v>2136</v>
      </c>
      <c r="E652" s="320" t="s">
        <v>758</v>
      </c>
      <c r="F652" s="320" t="s">
        <v>683</v>
      </c>
      <c r="G652" s="322" t="s">
        <v>1422</v>
      </c>
      <c r="H652" s="321" t="str">
        <f>IF(OR(AND('C6'!V108="",'C6'!W108=""),AND('C6'!V334="",'C6'!W334=""),AND('C6'!W108="X",'C6'!W334="X"),OR('C6'!W108="M",'C6'!W334="M")),"",SUM('C6'!V108,'C6'!V334))</f>
        <v/>
      </c>
      <c r="I652" s="321" t="str">
        <f>IF(AND(AND('C6'!W108="X",'C6'!W334="X"),SUM('C6'!V108,'C6'!V334)=0,ISNUMBER('C6'!V560)),"",IF(OR('C6'!W108="M",'C6'!W334="M"),"M",IF(AND('C6'!W108='C6'!W334,OR('C6'!W108="X",'C6'!W108="W",'C6'!W108="Z")),UPPER('C6'!W108),"")))</f>
        <v/>
      </c>
      <c r="J652" s="170" t="s">
        <v>758</v>
      </c>
      <c r="K652" s="321" t="str">
        <f>IF(AND(ISBLANK('C6'!V560),$L$652&lt;&gt;"Z"),"",'C6'!V560)</f>
        <v/>
      </c>
      <c r="L652" s="321" t="str">
        <f>IF(ISBLANK('C6'!W560),"",'C6'!W560)</f>
        <v/>
      </c>
      <c r="M652" s="168" t="str">
        <f t="shared" si="11"/>
        <v>OK</v>
      </c>
      <c r="N652" s="169"/>
    </row>
    <row r="653" spans="1:14" hidden="1">
      <c r="A653" s="333" t="s">
        <v>760</v>
      </c>
      <c r="B653" s="319" t="s">
        <v>2137</v>
      </c>
      <c r="C653" s="320" t="s">
        <v>683</v>
      </c>
      <c r="D653" s="322" t="s">
        <v>2138</v>
      </c>
      <c r="E653" s="320" t="s">
        <v>758</v>
      </c>
      <c r="F653" s="320" t="s">
        <v>683</v>
      </c>
      <c r="G653" s="322" t="s">
        <v>1423</v>
      </c>
      <c r="H653" s="321" t="str">
        <f>IF(OR(AND('C6'!V109="",'C6'!W109=""),AND('C6'!V335="",'C6'!W335=""),AND('C6'!W109="X",'C6'!W335="X"),OR('C6'!W109="M",'C6'!W335="M")),"",SUM('C6'!V109,'C6'!V335))</f>
        <v/>
      </c>
      <c r="I653" s="321" t="str">
        <f>IF(AND(AND('C6'!W109="X",'C6'!W335="X"),SUM('C6'!V109,'C6'!V335)=0,ISNUMBER('C6'!V561)),"",IF(OR('C6'!W109="M",'C6'!W335="M"),"M",IF(AND('C6'!W109='C6'!W335,OR('C6'!W109="X",'C6'!W109="W",'C6'!W109="Z")),UPPER('C6'!W109),"")))</f>
        <v/>
      </c>
      <c r="J653" s="170" t="s">
        <v>758</v>
      </c>
      <c r="K653" s="321" t="str">
        <f>IF(AND(ISBLANK('C6'!V561),$L$653&lt;&gt;"Z"),"",'C6'!V561)</f>
        <v/>
      </c>
      <c r="L653" s="321" t="str">
        <f>IF(ISBLANK('C6'!W561),"",'C6'!W561)</f>
        <v/>
      </c>
      <c r="M653" s="168" t="str">
        <f t="shared" si="11"/>
        <v>OK</v>
      </c>
      <c r="N653" s="169"/>
    </row>
    <row r="654" spans="1:14" hidden="1">
      <c r="A654" s="333" t="s">
        <v>760</v>
      </c>
      <c r="B654" s="319" t="s">
        <v>2139</v>
      </c>
      <c r="C654" s="320" t="s">
        <v>683</v>
      </c>
      <c r="D654" s="322" t="s">
        <v>2140</v>
      </c>
      <c r="E654" s="320" t="s">
        <v>758</v>
      </c>
      <c r="F654" s="320" t="s">
        <v>683</v>
      </c>
      <c r="G654" s="322" t="s">
        <v>1424</v>
      </c>
      <c r="H654" s="321" t="str">
        <f>IF(OR(AND('C6'!V110="",'C6'!W110=""),AND('C6'!V336="",'C6'!W336=""),AND('C6'!W110="X",'C6'!W336="X"),OR('C6'!W110="M",'C6'!W336="M")),"",SUM('C6'!V110,'C6'!V336))</f>
        <v/>
      </c>
      <c r="I654" s="321" t="str">
        <f>IF(AND(AND('C6'!W110="X",'C6'!W336="X"),SUM('C6'!V110,'C6'!V336)=0,ISNUMBER('C6'!V562)),"",IF(OR('C6'!W110="M",'C6'!W336="M"),"M",IF(AND('C6'!W110='C6'!W336,OR('C6'!W110="X",'C6'!W110="W",'C6'!W110="Z")),UPPER('C6'!W110),"")))</f>
        <v/>
      </c>
      <c r="J654" s="170" t="s">
        <v>758</v>
      </c>
      <c r="K654" s="321" t="str">
        <f>IF(AND(ISBLANK('C6'!V562),$L$654&lt;&gt;"Z"),"",'C6'!V562)</f>
        <v/>
      </c>
      <c r="L654" s="321" t="str">
        <f>IF(ISBLANK('C6'!W562),"",'C6'!W562)</f>
        <v/>
      </c>
      <c r="M654" s="168" t="str">
        <f t="shared" si="11"/>
        <v>OK</v>
      </c>
      <c r="N654" s="169"/>
    </row>
    <row r="655" spans="1:14" hidden="1">
      <c r="A655" s="333" t="s">
        <v>760</v>
      </c>
      <c r="B655" s="319" t="s">
        <v>2141</v>
      </c>
      <c r="C655" s="320" t="s">
        <v>683</v>
      </c>
      <c r="D655" s="322" t="s">
        <v>2142</v>
      </c>
      <c r="E655" s="320" t="s">
        <v>758</v>
      </c>
      <c r="F655" s="320" t="s">
        <v>683</v>
      </c>
      <c r="G655" s="322" t="s">
        <v>1425</v>
      </c>
      <c r="H655" s="321" t="str">
        <f>IF(OR(AND('C6'!V111="",'C6'!W111=""),AND('C6'!V337="",'C6'!W337=""),AND('C6'!W111="X",'C6'!W337="X"),OR('C6'!W111="M",'C6'!W337="M")),"",SUM('C6'!V111,'C6'!V337))</f>
        <v/>
      </c>
      <c r="I655" s="321" t="str">
        <f>IF(AND(AND('C6'!W111="X",'C6'!W337="X"),SUM('C6'!V111,'C6'!V337)=0,ISNUMBER('C6'!V563)),"",IF(OR('C6'!W111="M",'C6'!W337="M"),"M",IF(AND('C6'!W111='C6'!W337,OR('C6'!W111="X",'C6'!W111="W",'C6'!W111="Z")),UPPER('C6'!W111),"")))</f>
        <v/>
      </c>
      <c r="J655" s="170" t="s">
        <v>758</v>
      </c>
      <c r="K655" s="321" t="str">
        <f>IF(AND(ISBLANK('C6'!V563),$L$655&lt;&gt;"Z"),"",'C6'!V563)</f>
        <v/>
      </c>
      <c r="L655" s="321" t="str">
        <f>IF(ISBLANK('C6'!W563),"",'C6'!W563)</f>
        <v/>
      </c>
      <c r="M655" s="168" t="str">
        <f t="shared" si="11"/>
        <v>OK</v>
      </c>
      <c r="N655" s="169"/>
    </row>
    <row r="656" spans="1:14" hidden="1">
      <c r="A656" s="333" t="s">
        <v>760</v>
      </c>
      <c r="B656" s="319" t="s">
        <v>2143</v>
      </c>
      <c r="C656" s="320" t="s">
        <v>683</v>
      </c>
      <c r="D656" s="322" t="s">
        <v>2144</v>
      </c>
      <c r="E656" s="320" t="s">
        <v>758</v>
      </c>
      <c r="F656" s="320" t="s">
        <v>683</v>
      </c>
      <c r="G656" s="322" t="s">
        <v>1426</v>
      </c>
      <c r="H656" s="321" t="str">
        <f>IF(OR(AND('C6'!V112="",'C6'!W112=""),AND('C6'!V338="",'C6'!W338=""),AND('C6'!W112="X",'C6'!W338="X"),OR('C6'!W112="M",'C6'!W338="M")),"",SUM('C6'!V112,'C6'!V338))</f>
        <v/>
      </c>
      <c r="I656" s="321" t="str">
        <f>IF(AND(AND('C6'!W112="X",'C6'!W338="X"),SUM('C6'!V112,'C6'!V338)=0,ISNUMBER('C6'!V564)),"",IF(OR('C6'!W112="M",'C6'!W338="M"),"M",IF(AND('C6'!W112='C6'!W338,OR('C6'!W112="X",'C6'!W112="W",'C6'!W112="Z")),UPPER('C6'!W112),"")))</f>
        <v/>
      </c>
      <c r="J656" s="170" t="s">
        <v>758</v>
      </c>
      <c r="K656" s="321" t="str">
        <f>IF(AND(ISBLANK('C6'!V564),$L$656&lt;&gt;"Z"),"",'C6'!V564)</f>
        <v/>
      </c>
      <c r="L656" s="321" t="str">
        <f>IF(ISBLANK('C6'!W564),"",'C6'!W564)</f>
        <v/>
      </c>
      <c r="M656" s="168" t="str">
        <f t="shared" si="11"/>
        <v>OK</v>
      </c>
      <c r="N656" s="169"/>
    </row>
    <row r="657" spans="1:14" hidden="1">
      <c r="A657" s="333" t="s">
        <v>760</v>
      </c>
      <c r="B657" s="319" t="s">
        <v>2145</v>
      </c>
      <c r="C657" s="320" t="s">
        <v>683</v>
      </c>
      <c r="D657" s="322" t="s">
        <v>2146</v>
      </c>
      <c r="E657" s="320" t="s">
        <v>758</v>
      </c>
      <c r="F657" s="320" t="s">
        <v>683</v>
      </c>
      <c r="G657" s="322" t="s">
        <v>1427</v>
      </c>
      <c r="H657" s="321" t="str">
        <f>IF(OR(AND('C6'!V113="",'C6'!W113=""),AND('C6'!V339="",'C6'!W339=""),AND('C6'!W113="X",'C6'!W339="X"),OR('C6'!W113="M",'C6'!W339="M")),"",SUM('C6'!V113,'C6'!V339))</f>
        <v/>
      </c>
      <c r="I657" s="321" t="str">
        <f>IF(AND(AND('C6'!W113="X",'C6'!W339="X"),SUM('C6'!V113,'C6'!V339)=0,ISNUMBER('C6'!V565)),"",IF(OR('C6'!W113="M",'C6'!W339="M"),"M",IF(AND('C6'!W113='C6'!W339,OR('C6'!W113="X",'C6'!W113="W",'C6'!W113="Z")),UPPER('C6'!W113),"")))</f>
        <v/>
      </c>
      <c r="J657" s="170" t="s">
        <v>758</v>
      </c>
      <c r="K657" s="321" t="str">
        <f>IF(AND(ISBLANK('C6'!V565),$L$657&lt;&gt;"Z"),"",'C6'!V565)</f>
        <v/>
      </c>
      <c r="L657" s="321" t="str">
        <f>IF(ISBLANK('C6'!W565),"",'C6'!W565)</f>
        <v/>
      </c>
      <c r="M657" s="168" t="str">
        <f t="shared" si="11"/>
        <v>OK</v>
      </c>
      <c r="N657" s="169"/>
    </row>
    <row r="658" spans="1:14" hidden="1">
      <c r="A658" s="333" t="s">
        <v>760</v>
      </c>
      <c r="B658" s="319" t="s">
        <v>2147</v>
      </c>
      <c r="C658" s="320" t="s">
        <v>683</v>
      </c>
      <c r="D658" s="322" t="s">
        <v>2148</v>
      </c>
      <c r="E658" s="320" t="s">
        <v>758</v>
      </c>
      <c r="F658" s="320" t="s">
        <v>683</v>
      </c>
      <c r="G658" s="322" t="s">
        <v>1428</v>
      </c>
      <c r="H658" s="321" t="str">
        <f>IF(OR(AND('C6'!V114="",'C6'!W114=""),AND('C6'!V340="",'C6'!W340=""),AND('C6'!W114="X",'C6'!W340="X"),OR('C6'!W114="M",'C6'!W340="M")),"",SUM('C6'!V114,'C6'!V340))</f>
        <v/>
      </c>
      <c r="I658" s="321" t="str">
        <f>IF(AND(AND('C6'!W114="X",'C6'!W340="X"),SUM('C6'!V114,'C6'!V340)=0,ISNUMBER('C6'!V566)),"",IF(OR('C6'!W114="M",'C6'!W340="M"),"M",IF(AND('C6'!W114='C6'!W340,OR('C6'!W114="X",'C6'!W114="W",'C6'!W114="Z")),UPPER('C6'!W114),"")))</f>
        <v/>
      </c>
      <c r="J658" s="170" t="s">
        <v>758</v>
      </c>
      <c r="K658" s="321" t="str">
        <f>IF(AND(ISBLANK('C6'!V566),$L$658&lt;&gt;"Z"),"",'C6'!V566)</f>
        <v/>
      </c>
      <c r="L658" s="321" t="str">
        <f>IF(ISBLANK('C6'!W566),"",'C6'!W566)</f>
        <v/>
      </c>
      <c r="M658" s="168" t="str">
        <f t="shared" si="11"/>
        <v>OK</v>
      </c>
      <c r="N658" s="169"/>
    </row>
    <row r="659" spans="1:14" hidden="1">
      <c r="A659" s="333" t="s">
        <v>760</v>
      </c>
      <c r="B659" s="319" t="s">
        <v>2149</v>
      </c>
      <c r="C659" s="320" t="s">
        <v>683</v>
      </c>
      <c r="D659" s="322" t="s">
        <v>2150</v>
      </c>
      <c r="E659" s="320" t="s">
        <v>758</v>
      </c>
      <c r="F659" s="320" t="s">
        <v>683</v>
      </c>
      <c r="G659" s="322" t="s">
        <v>1429</v>
      </c>
      <c r="H659" s="321" t="str">
        <f>IF(OR(AND('C6'!V115="",'C6'!W115=""),AND('C6'!V341="",'C6'!W341=""),AND('C6'!W115="X",'C6'!W341="X"),OR('C6'!W115="M",'C6'!W341="M")),"",SUM('C6'!V115,'C6'!V341))</f>
        <v/>
      </c>
      <c r="I659" s="321" t="str">
        <f>IF(AND(AND('C6'!W115="X",'C6'!W341="X"),SUM('C6'!V115,'C6'!V341)=0,ISNUMBER('C6'!V567)),"",IF(OR('C6'!W115="M",'C6'!W341="M"),"M",IF(AND('C6'!W115='C6'!W341,OR('C6'!W115="X",'C6'!W115="W",'C6'!W115="Z")),UPPER('C6'!W115),"")))</f>
        <v/>
      </c>
      <c r="J659" s="170" t="s">
        <v>758</v>
      </c>
      <c r="K659" s="321" t="str">
        <f>IF(AND(ISBLANK('C6'!V567),$L$659&lt;&gt;"Z"),"",'C6'!V567)</f>
        <v/>
      </c>
      <c r="L659" s="321" t="str">
        <f>IF(ISBLANK('C6'!W567),"",'C6'!W567)</f>
        <v/>
      </c>
      <c r="M659" s="168" t="str">
        <f t="shared" si="11"/>
        <v>OK</v>
      </c>
      <c r="N659" s="169"/>
    </row>
    <row r="660" spans="1:14" hidden="1">
      <c r="A660" s="333" t="s">
        <v>760</v>
      </c>
      <c r="B660" s="319" t="s">
        <v>2151</v>
      </c>
      <c r="C660" s="320" t="s">
        <v>683</v>
      </c>
      <c r="D660" s="322" t="s">
        <v>2152</v>
      </c>
      <c r="E660" s="320" t="s">
        <v>758</v>
      </c>
      <c r="F660" s="320" t="s">
        <v>683</v>
      </c>
      <c r="G660" s="322" t="s">
        <v>1430</v>
      </c>
      <c r="H660" s="321" t="str">
        <f>IF(OR(AND('C6'!V116="",'C6'!W116=""),AND('C6'!V342="",'C6'!W342=""),AND('C6'!W116="X",'C6'!W342="X"),OR('C6'!W116="M",'C6'!W342="M")),"",SUM('C6'!V116,'C6'!V342))</f>
        <v/>
      </c>
      <c r="I660" s="321" t="str">
        <f>IF(AND(AND('C6'!W116="X",'C6'!W342="X"),SUM('C6'!V116,'C6'!V342)=0,ISNUMBER('C6'!V568)),"",IF(OR('C6'!W116="M",'C6'!W342="M"),"M",IF(AND('C6'!W116='C6'!W342,OR('C6'!W116="X",'C6'!W116="W",'C6'!W116="Z")),UPPER('C6'!W116),"")))</f>
        <v/>
      </c>
      <c r="J660" s="170" t="s">
        <v>758</v>
      </c>
      <c r="K660" s="321" t="str">
        <f>IF(AND(ISBLANK('C6'!V568),$L$660&lt;&gt;"Z"),"",'C6'!V568)</f>
        <v/>
      </c>
      <c r="L660" s="321" t="str">
        <f>IF(ISBLANK('C6'!W568),"",'C6'!W568)</f>
        <v/>
      </c>
      <c r="M660" s="168" t="str">
        <f t="shared" si="11"/>
        <v>OK</v>
      </c>
      <c r="N660" s="169"/>
    </row>
    <row r="661" spans="1:14" hidden="1">
      <c r="A661" s="333" t="s">
        <v>760</v>
      </c>
      <c r="B661" s="319" t="s">
        <v>2153</v>
      </c>
      <c r="C661" s="320" t="s">
        <v>683</v>
      </c>
      <c r="D661" s="322" t="s">
        <v>2154</v>
      </c>
      <c r="E661" s="320" t="s">
        <v>758</v>
      </c>
      <c r="F661" s="320" t="s">
        <v>683</v>
      </c>
      <c r="G661" s="322" t="s">
        <v>1431</v>
      </c>
      <c r="H661" s="321" t="str">
        <f>IF(OR(AND('C6'!V117="",'C6'!W117=""),AND('C6'!V343="",'C6'!W343=""),AND('C6'!W117="X",'C6'!W343="X"),OR('C6'!W117="M",'C6'!W343="M")),"",SUM('C6'!V117,'C6'!V343))</f>
        <v/>
      </c>
      <c r="I661" s="321" t="str">
        <f>IF(AND(AND('C6'!W117="X",'C6'!W343="X"),SUM('C6'!V117,'C6'!V343)=0,ISNUMBER('C6'!V569)),"",IF(OR('C6'!W117="M",'C6'!W343="M"),"M",IF(AND('C6'!W117='C6'!W343,OR('C6'!W117="X",'C6'!W117="W",'C6'!W117="Z")),UPPER('C6'!W117),"")))</f>
        <v/>
      </c>
      <c r="J661" s="170" t="s">
        <v>758</v>
      </c>
      <c r="K661" s="321" t="str">
        <f>IF(AND(ISBLANK('C6'!V569),$L$661&lt;&gt;"Z"),"",'C6'!V569)</f>
        <v/>
      </c>
      <c r="L661" s="321" t="str">
        <f>IF(ISBLANK('C6'!W569),"",'C6'!W569)</f>
        <v/>
      </c>
      <c r="M661" s="168" t="str">
        <f t="shared" si="11"/>
        <v>OK</v>
      </c>
      <c r="N661" s="169"/>
    </row>
    <row r="662" spans="1:14" hidden="1">
      <c r="A662" s="333" t="s">
        <v>760</v>
      </c>
      <c r="B662" s="319" t="s">
        <v>2155</v>
      </c>
      <c r="C662" s="320" t="s">
        <v>683</v>
      </c>
      <c r="D662" s="322" t="s">
        <v>2156</v>
      </c>
      <c r="E662" s="320" t="s">
        <v>758</v>
      </c>
      <c r="F662" s="320" t="s">
        <v>683</v>
      </c>
      <c r="G662" s="322" t="s">
        <v>1432</v>
      </c>
      <c r="H662" s="321" t="str">
        <f>IF(OR(AND('C6'!V118="",'C6'!W118=""),AND('C6'!V344="",'C6'!W344=""),AND('C6'!W118="X",'C6'!W344="X"),OR('C6'!W118="M",'C6'!W344="M")),"",SUM('C6'!V118,'C6'!V344))</f>
        <v/>
      </c>
      <c r="I662" s="321" t="str">
        <f>IF(AND(AND('C6'!W118="X",'C6'!W344="X"),SUM('C6'!V118,'C6'!V344)=0,ISNUMBER('C6'!V570)),"",IF(OR('C6'!W118="M",'C6'!W344="M"),"M",IF(AND('C6'!W118='C6'!W344,OR('C6'!W118="X",'C6'!W118="W",'C6'!W118="Z")),UPPER('C6'!W118),"")))</f>
        <v/>
      </c>
      <c r="J662" s="170" t="s">
        <v>758</v>
      </c>
      <c r="K662" s="321" t="str">
        <f>IF(AND(ISBLANK('C6'!V570),$L$662&lt;&gt;"Z"),"",'C6'!V570)</f>
        <v/>
      </c>
      <c r="L662" s="321" t="str">
        <f>IF(ISBLANK('C6'!W570),"",'C6'!W570)</f>
        <v/>
      </c>
      <c r="M662" s="168" t="str">
        <f t="shared" si="11"/>
        <v>OK</v>
      </c>
      <c r="N662" s="169"/>
    </row>
    <row r="663" spans="1:14" hidden="1">
      <c r="A663" s="333" t="s">
        <v>760</v>
      </c>
      <c r="B663" s="319" t="s">
        <v>2157</v>
      </c>
      <c r="C663" s="320" t="s">
        <v>683</v>
      </c>
      <c r="D663" s="322" t="s">
        <v>2158</v>
      </c>
      <c r="E663" s="320" t="s">
        <v>758</v>
      </c>
      <c r="F663" s="320" t="s">
        <v>683</v>
      </c>
      <c r="G663" s="322" t="s">
        <v>1433</v>
      </c>
      <c r="H663" s="321" t="str">
        <f>IF(OR(AND('C6'!V119="",'C6'!W119=""),AND('C6'!V345="",'C6'!W345=""),AND('C6'!W119="X",'C6'!W345="X"),OR('C6'!W119="M",'C6'!W345="M")),"",SUM('C6'!V119,'C6'!V345))</f>
        <v/>
      </c>
      <c r="I663" s="321" t="str">
        <f>IF(AND(AND('C6'!W119="X",'C6'!W345="X"),SUM('C6'!V119,'C6'!V345)=0,ISNUMBER('C6'!V571)),"",IF(OR('C6'!W119="M",'C6'!W345="M"),"M",IF(AND('C6'!W119='C6'!W345,OR('C6'!W119="X",'C6'!W119="W",'C6'!W119="Z")),UPPER('C6'!W119),"")))</f>
        <v/>
      </c>
      <c r="J663" s="170" t="s">
        <v>758</v>
      </c>
      <c r="K663" s="321" t="str">
        <f>IF(AND(ISBLANK('C6'!V571),$L$663&lt;&gt;"Z"),"",'C6'!V571)</f>
        <v/>
      </c>
      <c r="L663" s="321" t="str">
        <f>IF(ISBLANK('C6'!W571),"",'C6'!W571)</f>
        <v/>
      </c>
      <c r="M663" s="168" t="str">
        <f t="shared" si="11"/>
        <v>OK</v>
      </c>
      <c r="N663" s="169"/>
    </row>
    <row r="664" spans="1:14" hidden="1">
      <c r="A664" s="333" t="s">
        <v>760</v>
      </c>
      <c r="B664" s="319" t="s">
        <v>2159</v>
      </c>
      <c r="C664" s="320" t="s">
        <v>683</v>
      </c>
      <c r="D664" s="322" t="s">
        <v>2160</v>
      </c>
      <c r="E664" s="320" t="s">
        <v>758</v>
      </c>
      <c r="F664" s="320" t="s">
        <v>683</v>
      </c>
      <c r="G664" s="322" t="s">
        <v>1434</v>
      </c>
      <c r="H664" s="321" t="str">
        <f>IF(OR(AND('C6'!V120="",'C6'!W120=""),AND('C6'!V346="",'C6'!W346=""),AND('C6'!W120="X",'C6'!W346="X"),OR('C6'!W120="M",'C6'!W346="M")),"",SUM('C6'!V120,'C6'!V346))</f>
        <v/>
      </c>
      <c r="I664" s="321" t="str">
        <f>IF(AND(AND('C6'!W120="X",'C6'!W346="X"),SUM('C6'!V120,'C6'!V346)=0,ISNUMBER('C6'!V572)),"",IF(OR('C6'!W120="M",'C6'!W346="M"),"M",IF(AND('C6'!W120='C6'!W346,OR('C6'!W120="X",'C6'!W120="W",'C6'!W120="Z")),UPPER('C6'!W120),"")))</f>
        <v/>
      </c>
      <c r="J664" s="170" t="s">
        <v>758</v>
      </c>
      <c r="K664" s="321" t="str">
        <f>IF(AND(ISBLANK('C6'!V572),$L$664&lt;&gt;"Z"),"",'C6'!V572)</f>
        <v/>
      </c>
      <c r="L664" s="321" t="str">
        <f>IF(ISBLANK('C6'!W572),"",'C6'!W572)</f>
        <v/>
      </c>
      <c r="M664" s="168" t="str">
        <f t="shared" si="11"/>
        <v>OK</v>
      </c>
      <c r="N664" s="169"/>
    </row>
    <row r="665" spans="1:14" hidden="1">
      <c r="A665" s="333" t="s">
        <v>760</v>
      </c>
      <c r="B665" s="319" t="s">
        <v>2161</v>
      </c>
      <c r="C665" s="320" t="s">
        <v>683</v>
      </c>
      <c r="D665" s="322" t="s">
        <v>2162</v>
      </c>
      <c r="E665" s="320" t="s">
        <v>758</v>
      </c>
      <c r="F665" s="320" t="s">
        <v>683</v>
      </c>
      <c r="G665" s="322" t="s">
        <v>1435</v>
      </c>
      <c r="H665" s="321" t="str">
        <f>IF(OR(AND('C6'!V121="",'C6'!W121=""),AND('C6'!V347="",'C6'!W347=""),AND('C6'!W121="X",'C6'!W347="X"),OR('C6'!W121="M",'C6'!W347="M")),"",SUM('C6'!V121,'C6'!V347))</f>
        <v/>
      </c>
      <c r="I665" s="321" t="str">
        <f>IF(AND(AND('C6'!W121="X",'C6'!W347="X"),SUM('C6'!V121,'C6'!V347)=0,ISNUMBER('C6'!V573)),"",IF(OR('C6'!W121="M",'C6'!W347="M"),"M",IF(AND('C6'!W121='C6'!W347,OR('C6'!W121="X",'C6'!W121="W",'C6'!W121="Z")),UPPER('C6'!W121),"")))</f>
        <v/>
      </c>
      <c r="J665" s="170" t="s">
        <v>758</v>
      </c>
      <c r="K665" s="321" t="str">
        <f>IF(AND(ISBLANK('C6'!V573),$L$665&lt;&gt;"Z"),"",'C6'!V573)</f>
        <v/>
      </c>
      <c r="L665" s="321" t="str">
        <f>IF(ISBLANK('C6'!W573),"",'C6'!W573)</f>
        <v/>
      </c>
      <c r="M665" s="168" t="str">
        <f t="shared" si="11"/>
        <v>OK</v>
      </c>
      <c r="N665" s="169"/>
    </row>
    <row r="666" spans="1:14" hidden="1">
      <c r="A666" s="333" t="s">
        <v>760</v>
      </c>
      <c r="B666" s="319" t="s">
        <v>2163</v>
      </c>
      <c r="C666" s="320" t="s">
        <v>683</v>
      </c>
      <c r="D666" s="322" t="s">
        <v>2164</v>
      </c>
      <c r="E666" s="320" t="s">
        <v>758</v>
      </c>
      <c r="F666" s="320" t="s">
        <v>683</v>
      </c>
      <c r="G666" s="322" t="s">
        <v>1436</v>
      </c>
      <c r="H666" s="321" t="str">
        <f>IF(OR(AND('C6'!V122="",'C6'!W122=""),AND('C6'!V348="",'C6'!W348=""),AND('C6'!W122="X",'C6'!W348="X"),OR('C6'!W122="M",'C6'!W348="M")),"",SUM('C6'!V122,'C6'!V348))</f>
        <v/>
      </c>
      <c r="I666" s="321" t="str">
        <f>IF(AND(AND('C6'!W122="X",'C6'!W348="X"),SUM('C6'!V122,'C6'!V348)=0,ISNUMBER('C6'!V574)),"",IF(OR('C6'!W122="M",'C6'!W348="M"),"M",IF(AND('C6'!W122='C6'!W348,OR('C6'!W122="X",'C6'!W122="W",'C6'!W122="Z")),UPPER('C6'!W122),"")))</f>
        <v/>
      </c>
      <c r="J666" s="170" t="s">
        <v>758</v>
      </c>
      <c r="K666" s="321" t="str">
        <f>IF(AND(ISBLANK('C6'!V574),$L$666&lt;&gt;"Z"),"",'C6'!V574)</f>
        <v/>
      </c>
      <c r="L666" s="321" t="str">
        <f>IF(ISBLANK('C6'!W574),"",'C6'!W574)</f>
        <v/>
      </c>
      <c r="M666" s="168" t="str">
        <f t="shared" si="11"/>
        <v>OK</v>
      </c>
      <c r="N666" s="169"/>
    </row>
    <row r="667" spans="1:14" hidden="1">
      <c r="A667" s="333" t="s">
        <v>760</v>
      </c>
      <c r="B667" s="319" t="s">
        <v>2165</v>
      </c>
      <c r="C667" s="320" t="s">
        <v>683</v>
      </c>
      <c r="D667" s="322" t="s">
        <v>2166</v>
      </c>
      <c r="E667" s="320" t="s">
        <v>758</v>
      </c>
      <c r="F667" s="320" t="s">
        <v>683</v>
      </c>
      <c r="G667" s="322" t="s">
        <v>1437</v>
      </c>
      <c r="H667" s="321" t="str">
        <f>IF(OR(AND('C6'!V123="",'C6'!W123=""),AND('C6'!V349="",'C6'!W349=""),AND('C6'!W123="X",'C6'!W349="X"),OR('C6'!W123="M",'C6'!W349="M")),"",SUM('C6'!V123,'C6'!V349))</f>
        <v/>
      </c>
      <c r="I667" s="321" t="str">
        <f>IF(AND(AND('C6'!W123="X",'C6'!W349="X"),SUM('C6'!V123,'C6'!V349)=0,ISNUMBER('C6'!V575)),"",IF(OR('C6'!W123="M",'C6'!W349="M"),"M",IF(AND('C6'!W123='C6'!W349,OR('C6'!W123="X",'C6'!W123="W",'C6'!W123="Z")),UPPER('C6'!W123),"")))</f>
        <v/>
      </c>
      <c r="J667" s="170" t="s">
        <v>758</v>
      </c>
      <c r="K667" s="321" t="str">
        <f>IF(AND(ISBLANK('C6'!V575),$L$667&lt;&gt;"Z"),"",'C6'!V575)</f>
        <v/>
      </c>
      <c r="L667" s="321" t="str">
        <f>IF(ISBLANK('C6'!W575),"",'C6'!W575)</f>
        <v/>
      </c>
      <c r="M667" s="168" t="str">
        <f t="shared" si="11"/>
        <v>OK</v>
      </c>
      <c r="N667" s="169"/>
    </row>
    <row r="668" spans="1:14" hidden="1">
      <c r="A668" s="333" t="s">
        <v>760</v>
      </c>
      <c r="B668" s="319" t="s">
        <v>2167</v>
      </c>
      <c r="C668" s="320" t="s">
        <v>683</v>
      </c>
      <c r="D668" s="322" t="s">
        <v>2168</v>
      </c>
      <c r="E668" s="320" t="s">
        <v>758</v>
      </c>
      <c r="F668" s="320" t="s">
        <v>683</v>
      </c>
      <c r="G668" s="322" t="s">
        <v>1438</v>
      </c>
      <c r="H668" s="321" t="str">
        <f>IF(OR(AND('C6'!V124="",'C6'!W124=""),AND('C6'!V350="",'C6'!W350=""),AND('C6'!W124="X",'C6'!W350="X"),OR('C6'!W124="M",'C6'!W350="M")),"",SUM('C6'!V124,'C6'!V350))</f>
        <v/>
      </c>
      <c r="I668" s="321" t="str">
        <f>IF(AND(AND('C6'!W124="X",'C6'!W350="X"),SUM('C6'!V124,'C6'!V350)=0,ISNUMBER('C6'!V576)),"",IF(OR('C6'!W124="M",'C6'!W350="M"),"M",IF(AND('C6'!W124='C6'!W350,OR('C6'!W124="X",'C6'!W124="W",'C6'!W124="Z")),UPPER('C6'!W124),"")))</f>
        <v/>
      </c>
      <c r="J668" s="170" t="s">
        <v>758</v>
      </c>
      <c r="K668" s="321" t="str">
        <f>IF(AND(ISBLANK('C6'!V576),$L$668&lt;&gt;"Z"),"",'C6'!V576)</f>
        <v/>
      </c>
      <c r="L668" s="321" t="str">
        <f>IF(ISBLANK('C6'!W576),"",'C6'!W576)</f>
        <v/>
      </c>
      <c r="M668" s="168" t="str">
        <f t="shared" si="11"/>
        <v>OK</v>
      </c>
      <c r="N668" s="169"/>
    </row>
    <row r="669" spans="1:14" hidden="1">
      <c r="A669" s="333" t="s">
        <v>760</v>
      </c>
      <c r="B669" s="319" t="s">
        <v>2169</v>
      </c>
      <c r="C669" s="320" t="s">
        <v>683</v>
      </c>
      <c r="D669" s="322" t="s">
        <v>2170</v>
      </c>
      <c r="E669" s="320" t="s">
        <v>758</v>
      </c>
      <c r="F669" s="320" t="s">
        <v>683</v>
      </c>
      <c r="G669" s="322" t="s">
        <v>1439</v>
      </c>
      <c r="H669" s="321" t="str">
        <f>IF(OR(AND('C6'!V125="",'C6'!W125=""),AND('C6'!V351="",'C6'!W351=""),AND('C6'!W125="X",'C6'!W351="X"),OR('C6'!W125="M",'C6'!W351="M")),"",SUM('C6'!V125,'C6'!V351))</f>
        <v/>
      </c>
      <c r="I669" s="321" t="str">
        <f>IF(AND(AND('C6'!W125="X",'C6'!W351="X"),SUM('C6'!V125,'C6'!V351)=0,ISNUMBER('C6'!V577)),"",IF(OR('C6'!W125="M",'C6'!W351="M"),"M",IF(AND('C6'!W125='C6'!W351,OR('C6'!W125="X",'C6'!W125="W",'C6'!W125="Z")),UPPER('C6'!W125),"")))</f>
        <v/>
      </c>
      <c r="J669" s="170" t="s">
        <v>758</v>
      </c>
      <c r="K669" s="321" t="str">
        <f>IF(AND(ISBLANK('C6'!V577),$L$669&lt;&gt;"Z"),"",'C6'!V577)</f>
        <v/>
      </c>
      <c r="L669" s="321" t="str">
        <f>IF(ISBLANK('C6'!W577),"",'C6'!W577)</f>
        <v/>
      </c>
      <c r="M669" s="168" t="str">
        <f t="shared" si="11"/>
        <v>OK</v>
      </c>
      <c r="N669" s="169"/>
    </row>
    <row r="670" spans="1:14" hidden="1">
      <c r="A670" s="333" t="s">
        <v>760</v>
      </c>
      <c r="B670" s="319" t="s">
        <v>2171</v>
      </c>
      <c r="C670" s="320" t="s">
        <v>683</v>
      </c>
      <c r="D670" s="322" t="s">
        <v>2172</v>
      </c>
      <c r="E670" s="320" t="s">
        <v>758</v>
      </c>
      <c r="F670" s="320" t="s">
        <v>683</v>
      </c>
      <c r="G670" s="322" t="s">
        <v>1440</v>
      </c>
      <c r="H670" s="321" t="str">
        <f>IF(OR(AND('C6'!V126="",'C6'!W126=""),AND('C6'!V352="",'C6'!W352=""),AND('C6'!W126="X",'C6'!W352="X"),OR('C6'!W126="M",'C6'!W352="M")),"",SUM('C6'!V126,'C6'!V352))</f>
        <v/>
      </c>
      <c r="I670" s="321" t="str">
        <f>IF(AND(AND('C6'!W126="X",'C6'!W352="X"),SUM('C6'!V126,'C6'!V352)=0,ISNUMBER('C6'!V578)),"",IF(OR('C6'!W126="M",'C6'!W352="M"),"M",IF(AND('C6'!W126='C6'!W352,OR('C6'!W126="X",'C6'!W126="W",'C6'!W126="Z")),UPPER('C6'!W126),"")))</f>
        <v/>
      </c>
      <c r="J670" s="170" t="s">
        <v>758</v>
      </c>
      <c r="K670" s="321" t="str">
        <f>IF(AND(ISBLANK('C6'!V578),$L$670&lt;&gt;"Z"),"",'C6'!V578)</f>
        <v/>
      </c>
      <c r="L670" s="321" t="str">
        <f>IF(ISBLANK('C6'!W578),"",'C6'!W578)</f>
        <v/>
      </c>
      <c r="M670" s="168" t="str">
        <f t="shared" si="11"/>
        <v>OK</v>
      </c>
      <c r="N670" s="169"/>
    </row>
    <row r="671" spans="1:14" hidden="1">
      <c r="A671" s="333" t="s">
        <v>760</v>
      </c>
      <c r="B671" s="319" t="s">
        <v>2173</v>
      </c>
      <c r="C671" s="320" t="s">
        <v>683</v>
      </c>
      <c r="D671" s="322" t="s">
        <v>2174</v>
      </c>
      <c r="E671" s="320" t="s">
        <v>758</v>
      </c>
      <c r="F671" s="320" t="s">
        <v>683</v>
      </c>
      <c r="G671" s="322" t="s">
        <v>1441</v>
      </c>
      <c r="H671" s="321" t="str">
        <f>IF(OR(AND('C6'!V127="",'C6'!W127=""),AND('C6'!V353="",'C6'!W353=""),AND('C6'!W127="X",'C6'!W353="X"),OR('C6'!W127="M",'C6'!W353="M")),"",SUM('C6'!V127,'C6'!V353))</f>
        <v/>
      </c>
      <c r="I671" s="321" t="str">
        <f>IF(AND(AND('C6'!W127="X",'C6'!W353="X"),SUM('C6'!V127,'C6'!V353)=0,ISNUMBER('C6'!V579)),"",IF(OR('C6'!W127="M",'C6'!W353="M"),"M",IF(AND('C6'!W127='C6'!W353,OR('C6'!W127="X",'C6'!W127="W",'C6'!W127="Z")),UPPER('C6'!W127),"")))</f>
        <v/>
      </c>
      <c r="J671" s="170" t="s">
        <v>758</v>
      </c>
      <c r="K671" s="321" t="str">
        <f>IF(AND(ISBLANK('C6'!V579),$L$671&lt;&gt;"Z"),"",'C6'!V579)</f>
        <v/>
      </c>
      <c r="L671" s="321" t="str">
        <f>IF(ISBLANK('C6'!W579),"",'C6'!W579)</f>
        <v/>
      </c>
      <c r="M671" s="168" t="str">
        <f t="shared" si="11"/>
        <v>OK</v>
      </c>
      <c r="N671" s="169"/>
    </row>
    <row r="672" spans="1:14" hidden="1">
      <c r="A672" s="333" t="s">
        <v>760</v>
      </c>
      <c r="B672" s="319" t="s">
        <v>2175</v>
      </c>
      <c r="C672" s="320" t="s">
        <v>683</v>
      </c>
      <c r="D672" s="322" t="s">
        <v>2176</v>
      </c>
      <c r="E672" s="320" t="s">
        <v>758</v>
      </c>
      <c r="F672" s="320" t="s">
        <v>683</v>
      </c>
      <c r="G672" s="322" t="s">
        <v>1442</v>
      </c>
      <c r="H672" s="321" t="str">
        <f>IF(OR(AND('C6'!V128="",'C6'!W128=""),AND('C6'!V354="",'C6'!W354=""),AND('C6'!W128="X",'C6'!W354="X"),OR('C6'!W128="M",'C6'!W354="M")),"",SUM('C6'!V128,'C6'!V354))</f>
        <v/>
      </c>
      <c r="I672" s="321" t="str">
        <f>IF(AND(AND('C6'!W128="X",'C6'!W354="X"),SUM('C6'!V128,'C6'!V354)=0,ISNUMBER('C6'!V580)),"",IF(OR('C6'!W128="M",'C6'!W354="M"),"M",IF(AND('C6'!W128='C6'!W354,OR('C6'!W128="X",'C6'!W128="W",'C6'!W128="Z")),UPPER('C6'!W128),"")))</f>
        <v/>
      </c>
      <c r="J672" s="170" t="s">
        <v>758</v>
      </c>
      <c r="K672" s="321" t="str">
        <f>IF(AND(ISBLANK('C6'!V580),$L$672&lt;&gt;"Z"),"",'C6'!V580)</f>
        <v/>
      </c>
      <c r="L672" s="321" t="str">
        <f>IF(ISBLANK('C6'!W580),"",'C6'!W580)</f>
        <v/>
      </c>
      <c r="M672" s="168" t="str">
        <f t="shared" si="11"/>
        <v>OK</v>
      </c>
      <c r="N672" s="169"/>
    </row>
    <row r="673" spans="1:14" hidden="1">
      <c r="A673" s="333" t="s">
        <v>760</v>
      </c>
      <c r="B673" s="319" t="s">
        <v>2177</v>
      </c>
      <c r="C673" s="320" t="s">
        <v>683</v>
      </c>
      <c r="D673" s="322" t="s">
        <v>2178</v>
      </c>
      <c r="E673" s="320" t="s">
        <v>758</v>
      </c>
      <c r="F673" s="320" t="s">
        <v>683</v>
      </c>
      <c r="G673" s="322" t="s">
        <v>1443</v>
      </c>
      <c r="H673" s="321" t="str">
        <f>IF(OR(AND('C6'!V129="",'C6'!W129=""),AND('C6'!V355="",'C6'!W355=""),AND('C6'!W129="X",'C6'!W355="X"),OR('C6'!W129="M",'C6'!W355="M")),"",SUM('C6'!V129,'C6'!V355))</f>
        <v/>
      </c>
      <c r="I673" s="321" t="str">
        <f>IF(AND(AND('C6'!W129="X",'C6'!W355="X"),SUM('C6'!V129,'C6'!V355)=0,ISNUMBER('C6'!V581)),"",IF(OR('C6'!W129="M",'C6'!W355="M"),"M",IF(AND('C6'!W129='C6'!W355,OR('C6'!W129="X",'C6'!W129="W",'C6'!W129="Z")),UPPER('C6'!W129),"")))</f>
        <v/>
      </c>
      <c r="J673" s="170" t="s">
        <v>758</v>
      </c>
      <c r="K673" s="321" t="str">
        <f>IF(AND(ISBLANK('C6'!V581),$L$673&lt;&gt;"Z"),"",'C6'!V581)</f>
        <v/>
      </c>
      <c r="L673" s="321" t="str">
        <f>IF(ISBLANK('C6'!W581),"",'C6'!W581)</f>
        <v/>
      </c>
      <c r="M673" s="168" t="str">
        <f t="shared" si="11"/>
        <v>OK</v>
      </c>
      <c r="N673" s="169"/>
    </row>
    <row r="674" spans="1:14" hidden="1">
      <c r="A674" s="333" t="s">
        <v>760</v>
      </c>
      <c r="B674" s="319" t="s">
        <v>2179</v>
      </c>
      <c r="C674" s="320" t="s">
        <v>683</v>
      </c>
      <c r="D674" s="322" t="s">
        <v>2180</v>
      </c>
      <c r="E674" s="320" t="s">
        <v>758</v>
      </c>
      <c r="F674" s="320" t="s">
        <v>683</v>
      </c>
      <c r="G674" s="322" t="s">
        <v>1444</v>
      </c>
      <c r="H674" s="321" t="str">
        <f>IF(OR(AND('C6'!V130="",'C6'!W130=""),AND('C6'!V356="",'C6'!W356=""),AND('C6'!W130="X",'C6'!W356="X"),OR('C6'!W130="M",'C6'!W356="M")),"",SUM('C6'!V130,'C6'!V356))</f>
        <v/>
      </c>
      <c r="I674" s="321" t="str">
        <f>IF(AND(AND('C6'!W130="X",'C6'!W356="X"),SUM('C6'!V130,'C6'!V356)=0,ISNUMBER('C6'!V582)),"",IF(OR('C6'!W130="M",'C6'!W356="M"),"M",IF(AND('C6'!W130='C6'!W356,OR('C6'!W130="X",'C6'!W130="W",'C6'!W130="Z")),UPPER('C6'!W130),"")))</f>
        <v/>
      </c>
      <c r="J674" s="170" t="s">
        <v>758</v>
      </c>
      <c r="K674" s="321" t="str">
        <f>IF(AND(ISBLANK('C6'!V582),$L$674&lt;&gt;"Z"),"",'C6'!V582)</f>
        <v/>
      </c>
      <c r="L674" s="321" t="str">
        <f>IF(ISBLANK('C6'!W582),"",'C6'!W582)</f>
        <v/>
      </c>
      <c r="M674" s="168" t="str">
        <f t="shared" si="11"/>
        <v>OK</v>
      </c>
      <c r="N674" s="169"/>
    </row>
    <row r="675" spans="1:14" hidden="1">
      <c r="A675" s="333" t="s">
        <v>760</v>
      </c>
      <c r="B675" s="319" t="s">
        <v>2181</v>
      </c>
      <c r="C675" s="320" t="s">
        <v>683</v>
      </c>
      <c r="D675" s="322" t="s">
        <v>2182</v>
      </c>
      <c r="E675" s="320" t="s">
        <v>758</v>
      </c>
      <c r="F675" s="320" t="s">
        <v>683</v>
      </c>
      <c r="G675" s="322" t="s">
        <v>1445</v>
      </c>
      <c r="H675" s="321" t="str">
        <f>IF(OR(AND('C6'!V131="",'C6'!W131=""),AND('C6'!V357="",'C6'!W357=""),AND('C6'!W131="X",'C6'!W357="X"),OR('C6'!W131="M",'C6'!W357="M")),"",SUM('C6'!V131,'C6'!V357))</f>
        <v/>
      </c>
      <c r="I675" s="321" t="str">
        <f>IF(AND(AND('C6'!W131="X",'C6'!W357="X"),SUM('C6'!V131,'C6'!V357)=0,ISNUMBER('C6'!V583)),"",IF(OR('C6'!W131="M",'C6'!W357="M"),"M",IF(AND('C6'!W131='C6'!W357,OR('C6'!W131="X",'C6'!W131="W",'C6'!W131="Z")),UPPER('C6'!W131),"")))</f>
        <v/>
      </c>
      <c r="J675" s="170" t="s">
        <v>758</v>
      </c>
      <c r="K675" s="321" t="str">
        <f>IF(AND(ISBLANK('C6'!V583),$L$675&lt;&gt;"Z"),"",'C6'!V583)</f>
        <v/>
      </c>
      <c r="L675" s="321" t="str">
        <f>IF(ISBLANK('C6'!W583),"",'C6'!W583)</f>
        <v/>
      </c>
      <c r="M675" s="168" t="str">
        <f t="shared" si="11"/>
        <v>OK</v>
      </c>
      <c r="N675" s="169"/>
    </row>
    <row r="676" spans="1:14" hidden="1">
      <c r="A676" s="333" t="s">
        <v>760</v>
      </c>
      <c r="B676" s="319" t="s">
        <v>2183</v>
      </c>
      <c r="C676" s="320" t="s">
        <v>683</v>
      </c>
      <c r="D676" s="322" t="s">
        <v>2184</v>
      </c>
      <c r="E676" s="320" t="s">
        <v>758</v>
      </c>
      <c r="F676" s="320" t="s">
        <v>683</v>
      </c>
      <c r="G676" s="322" t="s">
        <v>1446</v>
      </c>
      <c r="H676" s="321" t="str">
        <f>IF(OR(AND('C6'!V132="",'C6'!W132=""),AND('C6'!V358="",'C6'!W358=""),AND('C6'!W132="X",'C6'!W358="X"),OR('C6'!W132="M",'C6'!W358="M")),"",SUM('C6'!V132,'C6'!V358))</f>
        <v/>
      </c>
      <c r="I676" s="321" t="str">
        <f>IF(AND(AND('C6'!W132="X",'C6'!W358="X"),SUM('C6'!V132,'C6'!V358)=0,ISNUMBER('C6'!V584)),"",IF(OR('C6'!W132="M",'C6'!W358="M"),"M",IF(AND('C6'!W132='C6'!W358,OR('C6'!W132="X",'C6'!W132="W",'C6'!W132="Z")),UPPER('C6'!W132),"")))</f>
        <v/>
      </c>
      <c r="J676" s="170" t="s">
        <v>758</v>
      </c>
      <c r="K676" s="321" t="str">
        <f>IF(AND(ISBLANK('C6'!V584),$L$676&lt;&gt;"Z"),"",'C6'!V584)</f>
        <v/>
      </c>
      <c r="L676" s="321" t="str">
        <f>IF(ISBLANK('C6'!W584),"",'C6'!W584)</f>
        <v/>
      </c>
      <c r="M676" s="168" t="str">
        <f t="shared" si="11"/>
        <v>OK</v>
      </c>
      <c r="N676" s="169"/>
    </row>
    <row r="677" spans="1:14" hidden="1">
      <c r="A677" s="333" t="s">
        <v>760</v>
      </c>
      <c r="B677" s="319" t="s">
        <v>2185</v>
      </c>
      <c r="C677" s="320" t="s">
        <v>683</v>
      </c>
      <c r="D677" s="322" t="s">
        <v>2186</v>
      </c>
      <c r="E677" s="320" t="s">
        <v>758</v>
      </c>
      <c r="F677" s="320" t="s">
        <v>683</v>
      </c>
      <c r="G677" s="322" t="s">
        <v>1447</v>
      </c>
      <c r="H677" s="321" t="str">
        <f>IF(OR(AND('C6'!V133="",'C6'!W133=""),AND('C6'!V359="",'C6'!W359=""),AND('C6'!W133="X",'C6'!W359="X"),OR('C6'!W133="M",'C6'!W359="M")),"",SUM('C6'!V133,'C6'!V359))</f>
        <v/>
      </c>
      <c r="I677" s="321" t="str">
        <f>IF(AND(AND('C6'!W133="X",'C6'!W359="X"),SUM('C6'!V133,'C6'!V359)=0,ISNUMBER('C6'!V585)),"",IF(OR('C6'!W133="M",'C6'!W359="M"),"M",IF(AND('C6'!W133='C6'!W359,OR('C6'!W133="X",'C6'!W133="W",'C6'!W133="Z")),UPPER('C6'!W133),"")))</f>
        <v/>
      </c>
      <c r="J677" s="170" t="s">
        <v>758</v>
      </c>
      <c r="K677" s="321" t="str">
        <f>IF(AND(ISBLANK('C6'!V585),$L$677&lt;&gt;"Z"),"",'C6'!V585)</f>
        <v/>
      </c>
      <c r="L677" s="321" t="str">
        <f>IF(ISBLANK('C6'!W585),"",'C6'!W585)</f>
        <v/>
      </c>
      <c r="M677" s="168" t="str">
        <f t="shared" si="11"/>
        <v>OK</v>
      </c>
      <c r="N677" s="169"/>
    </row>
    <row r="678" spans="1:14" hidden="1">
      <c r="A678" s="333" t="s">
        <v>760</v>
      </c>
      <c r="B678" s="319" t="s">
        <v>2187</v>
      </c>
      <c r="C678" s="320" t="s">
        <v>683</v>
      </c>
      <c r="D678" s="322" t="s">
        <v>2188</v>
      </c>
      <c r="E678" s="320" t="s">
        <v>758</v>
      </c>
      <c r="F678" s="320" t="s">
        <v>683</v>
      </c>
      <c r="G678" s="322" t="s">
        <v>1448</v>
      </c>
      <c r="H678" s="321" t="str">
        <f>IF(OR(AND('C6'!V134="",'C6'!W134=""),AND('C6'!V360="",'C6'!W360=""),AND('C6'!W134="X",'C6'!W360="X"),OR('C6'!W134="M",'C6'!W360="M")),"",SUM('C6'!V134,'C6'!V360))</f>
        <v/>
      </c>
      <c r="I678" s="321" t="str">
        <f>IF(AND(AND('C6'!W134="X",'C6'!W360="X"),SUM('C6'!V134,'C6'!V360)=0,ISNUMBER('C6'!V586)),"",IF(OR('C6'!W134="M",'C6'!W360="M"),"M",IF(AND('C6'!W134='C6'!W360,OR('C6'!W134="X",'C6'!W134="W",'C6'!W134="Z")),UPPER('C6'!W134),"")))</f>
        <v/>
      </c>
      <c r="J678" s="170" t="s">
        <v>758</v>
      </c>
      <c r="K678" s="321" t="str">
        <f>IF(AND(ISBLANK('C6'!V586),$L$678&lt;&gt;"Z"),"",'C6'!V586)</f>
        <v/>
      </c>
      <c r="L678" s="321" t="str">
        <f>IF(ISBLANK('C6'!W586),"",'C6'!W586)</f>
        <v/>
      </c>
      <c r="M678" s="168" t="str">
        <f t="shared" si="11"/>
        <v>OK</v>
      </c>
      <c r="N678" s="169"/>
    </row>
    <row r="679" spans="1:14" hidden="1">
      <c r="A679" s="333" t="s">
        <v>760</v>
      </c>
      <c r="B679" s="319" t="s">
        <v>2189</v>
      </c>
      <c r="C679" s="320" t="s">
        <v>683</v>
      </c>
      <c r="D679" s="322" t="s">
        <v>2190</v>
      </c>
      <c r="E679" s="320" t="s">
        <v>758</v>
      </c>
      <c r="F679" s="320" t="s">
        <v>683</v>
      </c>
      <c r="G679" s="322" t="s">
        <v>1449</v>
      </c>
      <c r="H679" s="321" t="str">
        <f>IF(OR(AND('C6'!V135="",'C6'!W135=""),AND('C6'!V361="",'C6'!W361=""),AND('C6'!W135="X",'C6'!W361="X"),OR('C6'!W135="M",'C6'!W361="M")),"",SUM('C6'!V135,'C6'!V361))</f>
        <v/>
      </c>
      <c r="I679" s="321" t="str">
        <f>IF(AND(AND('C6'!W135="X",'C6'!W361="X"),SUM('C6'!V135,'C6'!V361)=0,ISNUMBER('C6'!V587)),"",IF(OR('C6'!W135="M",'C6'!W361="M"),"M",IF(AND('C6'!W135='C6'!W361,OR('C6'!W135="X",'C6'!W135="W",'C6'!W135="Z")),UPPER('C6'!W135),"")))</f>
        <v/>
      </c>
      <c r="J679" s="170" t="s">
        <v>758</v>
      </c>
      <c r="K679" s="321" t="str">
        <f>IF(AND(ISBLANK('C6'!V587),$L$679&lt;&gt;"Z"),"",'C6'!V587)</f>
        <v/>
      </c>
      <c r="L679" s="321" t="str">
        <f>IF(ISBLANK('C6'!W587),"",'C6'!W587)</f>
        <v/>
      </c>
      <c r="M679" s="168" t="str">
        <f t="shared" si="11"/>
        <v>OK</v>
      </c>
      <c r="N679" s="169"/>
    </row>
    <row r="680" spans="1:14" hidden="1">
      <c r="A680" s="333" t="s">
        <v>760</v>
      </c>
      <c r="B680" s="319" t="s">
        <v>2191</v>
      </c>
      <c r="C680" s="320" t="s">
        <v>683</v>
      </c>
      <c r="D680" s="322" t="s">
        <v>2192</v>
      </c>
      <c r="E680" s="320" t="s">
        <v>758</v>
      </c>
      <c r="F680" s="320" t="s">
        <v>683</v>
      </c>
      <c r="G680" s="322" t="s">
        <v>1450</v>
      </c>
      <c r="H680" s="321" t="str">
        <f>IF(OR(AND('C6'!V136="",'C6'!W136=""),AND('C6'!V362="",'C6'!W362=""),AND('C6'!W136="X",'C6'!W362="X"),OR('C6'!W136="M",'C6'!W362="M")),"",SUM('C6'!V136,'C6'!V362))</f>
        <v/>
      </c>
      <c r="I680" s="321" t="str">
        <f>IF(AND(AND('C6'!W136="X",'C6'!W362="X"),SUM('C6'!V136,'C6'!V362)=0,ISNUMBER('C6'!V588)),"",IF(OR('C6'!W136="M",'C6'!W362="M"),"M",IF(AND('C6'!W136='C6'!W362,OR('C6'!W136="X",'C6'!W136="W",'C6'!W136="Z")),UPPER('C6'!W136),"")))</f>
        <v/>
      </c>
      <c r="J680" s="170" t="s">
        <v>758</v>
      </c>
      <c r="K680" s="321" t="str">
        <f>IF(AND(ISBLANK('C6'!V588),$L$680&lt;&gt;"Z"),"",'C6'!V588)</f>
        <v/>
      </c>
      <c r="L680" s="321" t="str">
        <f>IF(ISBLANK('C6'!W588),"",'C6'!W588)</f>
        <v/>
      </c>
      <c r="M680" s="168" t="str">
        <f t="shared" si="11"/>
        <v>OK</v>
      </c>
      <c r="N680" s="169"/>
    </row>
    <row r="681" spans="1:14" hidden="1">
      <c r="A681" s="333" t="s">
        <v>760</v>
      </c>
      <c r="B681" s="319" t="s">
        <v>2193</v>
      </c>
      <c r="C681" s="320" t="s">
        <v>683</v>
      </c>
      <c r="D681" s="322" t="s">
        <v>2194</v>
      </c>
      <c r="E681" s="320" t="s">
        <v>758</v>
      </c>
      <c r="F681" s="320" t="s">
        <v>683</v>
      </c>
      <c r="G681" s="322" t="s">
        <v>1451</v>
      </c>
      <c r="H681" s="321" t="str">
        <f>IF(OR(AND('C6'!V137="",'C6'!W137=""),AND('C6'!V363="",'C6'!W363=""),AND('C6'!W137="X",'C6'!W363="X"),OR('C6'!W137="M",'C6'!W363="M")),"",SUM('C6'!V137,'C6'!V363))</f>
        <v/>
      </c>
      <c r="I681" s="321" t="str">
        <f>IF(AND(AND('C6'!W137="X",'C6'!W363="X"),SUM('C6'!V137,'C6'!V363)=0,ISNUMBER('C6'!V589)),"",IF(OR('C6'!W137="M",'C6'!W363="M"),"M",IF(AND('C6'!W137='C6'!W363,OR('C6'!W137="X",'C6'!W137="W",'C6'!W137="Z")),UPPER('C6'!W137),"")))</f>
        <v/>
      </c>
      <c r="J681" s="170" t="s">
        <v>758</v>
      </c>
      <c r="K681" s="321" t="str">
        <f>IF(AND(ISBLANK('C6'!V589),$L$681&lt;&gt;"Z"),"",'C6'!V589)</f>
        <v/>
      </c>
      <c r="L681" s="321" t="str">
        <f>IF(ISBLANK('C6'!W589),"",'C6'!W589)</f>
        <v/>
      </c>
      <c r="M681" s="168" t="str">
        <f t="shared" si="11"/>
        <v>OK</v>
      </c>
      <c r="N681" s="169"/>
    </row>
    <row r="682" spans="1:14" hidden="1">
      <c r="A682" s="333" t="s">
        <v>760</v>
      </c>
      <c r="B682" s="319" t="s">
        <v>2195</v>
      </c>
      <c r="C682" s="320" t="s">
        <v>683</v>
      </c>
      <c r="D682" s="322" t="s">
        <v>2196</v>
      </c>
      <c r="E682" s="320" t="s">
        <v>758</v>
      </c>
      <c r="F682" s="320" t="s">
        <v>683</v>
      </c>
      <c r="G682" s="322" t="s">
        <v>1452</v>
      </c>
      <c r="H682" s="321" t="str">
        <f>IF(OR(AND('C6'!V138="",'C6'!W138=""),AND('C6'!V364="",'C6'!W364=""),AND('C6'!W138="X",'C6'!W364="X"),OR('C6'!W138="M",'C6'!W364="M")),"",SUM('C6'!V138,'C6'!V364))</f>
        <v/>
      </c>
      <c r="I682" s="321" t="str">
        <f>IF(AND(AND('C6'!W138="X",'C6'!W364="X"),SUM('C6'!V138,'C6'!V364)=0,ISNUMBER('C6'!V590)),"",IF(OR('C6'!W138="M",'C6'!W364="M"),"M",IF(AND('C6'!W138='C6'!W364,OR('C6'!W138="X",'C6'!W138="W",'C6'!W138="Z")),UPPER('C6'!W138),"")))</f>
        <v/>
      </c>
      <c r="J682" s="170" t="s">
        <v>758</v>
      </c>
      <c r="K682" s="321" t="str">
        <f>IF(AND(ISBLANK('C6'!V590),$L$682&lt;&gt;"Z"),"",'C6'!V590)</f>
        <v/>
      </c>
      <c r="L682" s="321" t="str">
        <f>IF(ISBLANK('C6'!W590),"",'C6'!W590)</f>
        <v/>
      </c>
      <c r="M682" s="168" t="str">
        <f t="shared" si="11"/>
        <v>OK</v>
      </c>
      <c r="N682" s="169"/>
    </row>
    <row r="683" spans="1:14" hidden="1">
      <c r="A683" s="333" t="s">
        <v>760</v>
      </c>
      <c r="B683" s="319" t="s">
        <v>2197</v>
      </c>
      <c r="C683" s="320" t="s">
        <v>683</v>
      </c>
      <c r="D683" s="322" t="s">
        <v>2198</v>
      </c>
      <c r="E683" s="320" t="s">
        <v>758</v>
      </c>
      <c r="F683" s="320" t="s">
        <v>683</v>
      </c>
      <c r="G683" s="322" t="s">
        <v>1453</v>
      </c>
      <c r="H683" s="321" t="str">
        <f>IF(OR(AND('C6'!V139="",'C6'!W139=""),AND('C6'!V365="",'C6'!W365=""),AND('C6'!W139="X",'C6'!W365="X"),OR('C6'!W139="M",'C6'!W365="M")),"",SUM('C6'!V139,'C6'!V365))</f>
        <v/>
      </c>
      <c r="I683" s="321" t="str">
        <f>IF(AND(AND('C6'!W139="X",'C6'!W365="X"),SUM('C6'!V139,'C6'!V365)=0,ISNUMBER('C6'!V591)),"",IF(OR('C6'!W139="M",'C6'!W365="M"),"M",IF(AND('C6'!W139='C6'!W365,OR('C6'!W139="X",'C6'!W139="W",'C6'!W139="Z")),UPPER('C6'!W139),"")))</f>
        <v/>
      </c>
      <c r="J683" s="170" t="s">
        <v>758</v>
      </c>
      <c r="K683" s="321" t="str">
        <f>IF(AND(ISBLANK('C6'!V591),$L$683&lt;&gt;"Z"),"",'C6'!V591)</f>
        <v/>
      </c>
      <c r="L683" s="321" t="str">
        <f>IF(ISBLANK('C6'!W591),"",'C6'!W591)</f>
        <v/>
      </c>
      <c r="M683" s="168" t="str">
        <f t="shared" si="11"/>
        <v>OK</v>
      </c>
      <c r="N683" s="169"/>
    </row>
    <row r="684" spans="1:14" hidden="1">
      <c r="A684" s="333" t="s">
        <v>760</v>
      </c>
      <c r="B684" s="319" t="s">
        <v>2199</v>
      </c>
      <c r="C684" s="320" t="s">
        <v>683</v>
      </c>
      <c r="D684" s="322" t="s">
        <v>2200</v>
      </c>
      <c r="E684" s="320" t="s">
        <v>758</v>
      </c>
      <c r="F684" s="320" t="s">
        <v>683</v>
      </c>
      <c r="G684" s="322" t="s">
        <v>1454</v>
      </c>
      <c r="H684" s="321" t="str">
        <f>IF(OR(AND('C6'!V140="",'C6'!W140=""),AND('C6'!V366="",'C6'!W366=""),AND('C6'!W140="X",'C6'!W366="X"),OR('C6'!W140="M",'C6'!W366="M")),"",SUM('C6'!V140,'C6'!V366))</f>
        <v/>
      </c>
      <c r="I684" s="321" t="str">
        <f>IF(AND(AND('C6'!W140="X",'C6'!W366="X"),SUM('C6'!V140,'C6'!V366)=0,ISNUMBER('C6'!V592)),"",IF(OR('C6'!W140="M",'C6'!W366="M"),"M",IF(AND('C6'!W140='C6'!W366,OR('C6'!W140="X",'C6'!W140="W",'C6'!W140="Z")),UPPER('C6'!W140),"")))</f>
        <v/>
      </c>
      <c r="J684" s="170" t="s">
        <v>758</v>
      </c>
      <c r="K684" s="321" t="str">
        <f>IF(AND(ISBLANK('C6'!V592),$L$684&lt;&gt;"Z"),"",'C6'!V592)</f>
        <v/>
      </c>
      <c r="L684" s="321" t="str">
        <f>IF(ISBLANK('C6'!W592),"",'C6'!W592)</f>
        <v/>
      </c>
      <c r="M684" s="168" t="str">
        <f t="shared" si="11"/>
        <v>OK</v>
      </c>
      <c r="N684" s="169"/>
    </row>
    <row r="685" spans="1:14" hidden="1">
      <c r="A685" s="333" t="s">
        <v>760</v>
      </c>
      <c r="B685" s="319" t="s">
        <v>2201</v>
      </c>
      <c r="C685" s="320" t="s">
        <v>683</v>
      </c>
      <c r="D685" s="322" t="s">
        <v>2202</v>
      </c>
      <c r="E685" s="320" t="s">
        <v>758</v>
      </c>
      <c r="F685" s="320" t="s">
        <v>683</v>
      </c>
      <c r="G685" s="322" t="s">
        <v>1455</v>
      </c>
      <c r="H685" s="321" t="str">
        <f>IF(OR(AND('C6'!V141="",'C6'!W141=""),AND('C6'!V367="",'C6'!W367=""),AND('C6'!W141="X",'C6'!W367="X"),OR('C6'!W141="M",'C6'!W367="M")),"",SUM('C6'!V141,'C6'!V367))</f>
        <v/>
      </c>
      <c r="I685" s="321" t="str">
        <f>IF(AND(AND('C6'!W141="X",'C6'!W367="X"),SUM('C6'!V141,'C6'!V367)=0,ISNUMBER('C6'!V593)),"",IF(OR('C6'!W141="M",'C6'!W367="M"),"M",IF(AND('C6'!W141='C6'!W367,OR('C6'!W141="X",'C6'!W141="W",'C6'!W141="Z")),UPPER('C6'!W141),"")))</f>
        <v/>
      </c>
      <c r="J685" s="170" t="s">
        <v>758</v>
      </c>
      <c r="K685" s="321" t="str">
        <f>IF(AND(ISBLANK('C6'!V593),$L$685&lt;&gt;"Z"),"",'C6'!V593)</f>
        <v/>
      </c>
      <c r="L685" s="321" t="str">
        <f>IF(ISBLANK('C6'!W593),"",'C6'!W593)</f>
        <v/>
      </c>
      <c r="M685" s="168" t="str">
        <f t="shared" si="11"/>
        <v>OK</v>
      </c>
      <c r="N685" s="169"/>
    </row>
    <row r="686" spans="1:14" hidden="1">
      <c r="A686" s="333" t="s">
        <v>760</v>
      </c>
      <c r="B686" s="319" t="s">
        <v>2203</v>
      </c>
      <c r="C686" s="320" t="s">
        <v>683</v>
      </c>
      <c r="D686" s="322" t="s">
        <v>2204</v>
      </c>
      <c r="E686" s="320" t="s">
        <v>758</v>
      </c>
      <c r="F686" s="320" t="s">
        <v>683</v>
      </c>
      <c r="G686" s="322" t="s">
        <v>1456</v>
      </c>
      <c r="H686" s="321" t="str">
        <f>IF(OR(AND('C6'!V142="",'C6'!W142=""),AND('C6'!V368="",'C6'!W368=""),AND('C6'!W142="X",'C6'!W368="X"),OR('C6'!W142="M",'C6'!W368="M")),"",SUM('C6'!V142,'C6'!V368))</f>
        <v/>
      </c>
      <c r="I686" s="321" t="str">
        <f>IF(AND(AND('C6'!W142="X",'C6'!W368="X"),SUM('C6'!V142,'C6'!V368)=0,ISNUMBER('C6'!V594)),"",IF(OR('C6'!W142="M",'C6'!W368="M"),"M",IF(AND('C6'!W142='C6'!W368,OR('C6'!W142="X",'C6'!W142="W",'C6'!W142="Z")),UPPER('C6'!W142),"")))</f>
        <v/>
      </c>
      <c r="J686" s="170" t="s">
        <v>758</v>
      </c>
      <c r="K686" s="321" t="str">
        <f>IF(AND(ISBLANK('C6'!V594),$L$686&lt;&gt;"Z"),"",'C6'!V594)</f>
        <v/>
      </c>
      <c r="L686" s="321" t="str">
        <f>IF(ISBLANK('C6'!W594),"",'C6'!W594)</f>
        <v/>
      </c>
      <c r="M686" s="168" t="str">
        <f t="shared" si="11"/>
        <v>OK</v>
      </c>
      <c r="N686" s="169"/>
    </row>
    <row r="687" spans="1:14" hidden="1">
      <c r="A687" s="333" t="s">
        <v>760</v>
      </c>
      <c r="B687" s="319" t="s">
        <v>2205</v>
      </c>
      <c r="C687" s="320" t="s">
        <v>683</v>
      </c>
      <c r="D687" s="322" t="s">
        <v>2206</v>
      </c>
      <c r="E687" s="320" t="s">
        <v>758</v>
      </c>
      <c r="F687" s="320" t="s">
        <v>683</v>
      </c>
      <c r="G687" s="322" t="s">
        <v>1457</v>
      </c>
      <c r="H687" s="321" t="str">
        <f>IF(OR(AND('C6'!V143="",'C6'!W143=""),AND('C6'!V369="",'C6'!W369=""),AND('C6'!W143="X",'C6'!W369="X"),OR('C6'!W143="M",'C6'!W369="M")),"",SUM('C6'!V143,'C6'!V369))</f>
        <v/>
      </c>
      <c r="I687" s="321" t="str">
        <f>IF(AND(AND('C6'!W143="X",'C6'!W369="X"),SUM('C6'!V143,'C6'!V369)=0,ISNUMBER('C6'!V595)),"",IF(OR('C6'!W143="M",'C6'!W369="M"),"M",IF(AND('C6'!W143='C6'!W369,OR('C6'!W143="X",'C6'!W143="W",'C6'!W143="Z")),UPPER('C6'!W143),"")))</f>
        <v/>
      </c>
      <c r="J687" s="170" t="s">
        <v>758</v>
      </c>
      <c r="K687" s="321" t="str">
        <f>IF(AND(ISBLANK('C6'!V595),$L$687&lt;&gt;"Z"),"",'C6'!V595)</f>
        <v/>
      </c>
      <c r="L687" s="321" t="str">
        <f>IF(ISBLANK('C6'!W595),"",'C6'!W595)</f>
        <v/>
      </c>
      <c r="M687" s="168" t="str">
        <f t="shared" si="11"/>
        <v>OK</v>
      </c>
      <c r="N687" s="169"/>
    </row>
    <row r="688" spans="1:14" hidden="1">
      <c r="A688" s="333" t="s">
        <v>760</v>
      </c>
      <c r="B688" s="319" t="s">
        <v>2207</v>
      </c>
      <c r="C688" s="320" t="s">
        <v>683</v>
      </c>
      <c r="D688" s="322" t="s">
        <v>2208</v>
      </c>
      <c r="E688" s="320" t="s">
        <v>758</v>
      </c>
      <c r="F688" s="320" t="s">
        <v>683</v>
      </c>
      <c r="G688" s="322" t="s">
        <v>1458</v>
      </c>
      <c r="H688" s="321" t="str">
        <f>IF(OR(AND('C6'!V144="",'C6'!W144=""),AND('C6'!V370="",'C6'!W370=""),AND('C6'!W144="X",'C6'!W370="X"),OR('C6'!W144="M",'C6'!W370="M")),"",SUM('C6'!V144,'C6'!V370))</f>
        <v/>
      </c>
      <c r="I688" s="321" t="str">
        <f>IF(AND(AND('C6'!W144="X",'C6'!W370="X"),SUM('C6'!V144,'C6'!V370)=0,ISNUMBER('C6'!V596)),"",IF(OR('C6'!W144="M",'C6'!W370="M"),"M",IF(AND('C6'!W144='C6'!W370,OR('C6'!W144="X",'C6'!W144="W",'C6'!W144="Z")),UPPER('C6'!W144),"")))</f>
        <v/>
      </c>
      <c r="J688" s="170" t="s">
        <v>758</v>
      </c>
      <c r="K688" s="321" t="str">
        <f>IF(AND(ISBLANK('C6'!V596),$L$688&lt;&gt;"Z"),"",'C6'!V596)</f>
        <v/>
      </c>
      <c r="L688" s="321" t="str">
        <f>IF(ISBLANK('C6'!W596),"",'C6'!W596)</f>
        <v/>
      </c>
      <c r="M688" s="168" t="str">
        <f t="shared" si="11"/>
        <v>OK</v>
      </c>
      <c r="N688" s="169"/>
    </row>
    <row r="689" spans="1:14" hidden="1">
      <c r="A689" s="333" t="s">
        <v>760</v>
      </c>
      <c r="B689" s="319" t="s">
        <v>2209</v>
      </c>
      <c r="C689" s="320" t="s">
        <v>683</v>
      </c>
      <c r="D689" s="322" t="s">
        <v>2210</v>
      </c>
      <c r="E689" s="320" t="s">
        <v>758</v>
      </c>
      <c r="F689" s="320" t="s">
        <v>683</v>
      </c>
      <c r="G689" s="322" t="s">
        <v>1459</v>
      </c>
      <c r="H689" s="321" t="str">
        <f>IF(OR(AND('C6'!V145="",'C6'!W145=""),AND('C6'!V371="",'C6'!W371=""),AND('C6'!W145="X",'C6'!W371="X"),OR('C6'!W145="M",'C6'!W371="M")),"",SUM('C6'!V145,'C6'!V371))</f>
        <v/>
      </c>
      <c r="I689" s="321" t="str">
        <f>IF(AND(AND('C6'!W145="X",'C6'!W371="X"),SUM('C6'!V145,'C6'!V371)=0,ISNUMBER('C6'!V597)),"",IF(OR('C6'!W145="M",'C6'!W371="M"),"M",IF(AND('C6'!W145='C6'!W371,OR('C6'!W145="X",'C6'!W145="W",'C6'!W145="Z")),UPPER('C6'!W145),"")))</f>
        <v/>
      </c>
      <c r="J689" s="170" t="s">
        <v>758</v>
      </c>
      <c r="K689" s="321" t="str">
        <f>IF(AND(ISBLANK('C6'!V597),$L$689&lt;&gt;"Z"),"",'C6'!V597)</f>
        <v/>
      </c>
      <c r="L689" s="321" t="str">
        <f>IF(ISBLANK('C6'!W597),"",'C6'!W597)</f>
        <v/>
      </c>
      <c r="M689" s="168" t="str">
        <f t="shared" ref="M689:M752" si="12">IF(AND(ISNUMBER(H689),ISNUMBER(K689)),IF(OR(ROUND(H689,0)&lt;&gt;ROUND(K689,0),I689&lt;&gt;L689),"Check","OK"),IF(OR(AND(H689&lt;&gt;K689,I689&lt;&gt;"Z",L689&lt;&gt;"Z"),I689&lt;&gt;L689),"Check","OK"))</f>
        <v>OK</v>
      </c>
      <c r="N689" s="169"/>
    </row>
    <row r="690" spans="1:14" hidden="1">
      <c r="A690" s="333" t="s">
        <v>760</v>
      </c>
      <c r="B690" s="319" t="s">
        <v>2211</v>
      </c>
      <c r="C690" s="320" t="s">
        <v>683</v>
      </c>
      <c r="D690" s="322" t="s">
        <v>2212</v>
      </c>
      <c r="E690" s="320" t="s">
        <v>758</v>
      </c>
      <c r="F690" s="320" t="s">
        <v>683</v>
      </c>
      <c r="G690" s="322" t="s">
        <v>1460</v>
      </c>
      <c r="H690" s="321" t="str">
        <f>IF(OR(AND('C6'!V146="",'C6'!W146=""),AND('C6'!V372="",'C6'!W372=""),AND('C6'!W146="X",'C6'!W372="X"),OR('C6'!W146="M",'C6'!W372="M")),"",SUM('C6'!V146,'C6'!V372))</f>
        <v/>
      </c>
      <c r="I690" s="321" t="str">
        <f>IF(AND(AND('C6'!W146="X",'C6'!W372="X"),SUM('C6'!V146,'C6'!V372)=0,ISNUMBER('C6'!V598)),"",IF(OR('C6'!W146="M",'C6'!W372="M"),"M",IF(AND('C6'!W146='C6'!W372,OR('C6'!W146="X",'C6'!W146="W",'C6'!W146="Z")),UPPER('C6'!W146),"")))</f>
        <v/>
      </c>
      <c r="J690" s="170" t="s">
        <v>758</v>
      </c>
      <c r="K690" s="321" t="str">
        <f>IF(AND(ISBLANK('C6'!V598),$L$690&lt;&gt;"Z"),"",'C6'!V598)</f>
        <v/>
      </c>
      <c r="L690" s="321" t="str">
        <f>IF(ISBLANK('C6'!W598),"",'C6'!W598)</f>
        <v/>
      </c>
      <c r="M690" s="168" t="str">
        <f t="shared" si="12"/>
        <v>OK</v>
      </c>
      <c r="N690" s="169"/>
    </row>
    <row r="691" spans="1:14" hidden="1">
      <c r="A691" s="333" t="s">
        <v>760</v>
      </c>
      <c r="B691" s="319" t="s">
        <v>2213</v>
      </c>
      <c r="C691" s="320" t="s">
        <v>683</v>
      </c>
      <c r="D691" s="322" t="s">
        <v>2214</v>
      </c>
      <c r="E691" s="320" t="s">
        <v>758</v>
      </c>
      <c r="F691" s="320" t="s">
        <v>683</v>
      </c>
      <c r="G691" s="322" t="s">
        <v>1461</v>
      </c>
      <c r="H691" s="321" t="str">
        <f>IF(OR(AND('C6'!V147="",'C6'!W147=""),AND('C6'!V373="",'C6'!W373=""),AND('C6'!W147="X",'C6'!W373="X"),OR('C6'!W147="M",'C6'!W373="M")),"",SUM('C6'!V147,'C6'!V373))</f>
        <v/>
      </c>
      <c r="I691" s="321" t="str">
        <f>IF(AND(AND('C6'!W147="X",'C6'!W373="X"),SUM('C6'!V147,'C6'!V373)=0,ISNUMBER('C6'!V599)),"",IF(OR('C6'!W147="M",'C6'!W373="M"),"M",IF(AND('C6'!W147='C6'!W373,OR('C6'!W147="X",'C6'!W147="W",'C6'!W147="Z")),UPPER('C6'!W147),"")))</f>
        <v/>
      </c>
      <c r="J691" s="170" t="s">
        <v>758</v>
      </c>
      <c r="K691" s="321" t="str">
        <f>IF(AND(ISBLANK('C6'!V599),$L$691&lt;&gt;"Z"),"",'C6'!V599)</f>
        <v/>
      </c>
      <c r="L691" s="321" t="str">
        <f>IF(ISBLANK('C6'!W599),"",'C6'!W599)</f>
        <v/>
      </c>
      <c r="M691" s="168" t="str">
        <f t="shared" si="12"/>
        <v>OK</v>
      </c>
      <c r="N691" s="169"/>
    </row>
    <row r="692" spans="1:14" hidden="1">
      <c r="A692" s="333" t="s">
        <v>760</v>
      </c>
      <c r="B692" s="319" t="s">
        <v>2215</v>
      </c>
      <c r="C692" s="320" t="s">
        <v>683</v>
      </c>
      <c r="D692" s="322" t="s">
        <v>2216</v>
      </c>
      <c r="E692" s="320" t="s">
        <v>758</v>
      </c>
      <c r="F692" s="320" t="s">
        <v>683</v>
      </c>
      <c r="G692" s="322" t="s">
        <v>1462</v>
      </c>
      <c r="H692" s="321" t="str">
        <f>IF(OR(AND('C6'!V148="",'C6'!W148=""),AND('C6'!V374="",'C6'!W374=""),AND('C6'!W148="X",'C6'!W374="X"),OR('C6'!W148="M",'C6'!W374="M")),"",SUM('C6'!V148,'C6'!V374))</f>
        <v/>
      </c>
      <c r="I692" s="321" t="str">
        <f>IF(AND(AND('C6'!W148="X",'C6'!W374="X"),SUM('C6'!V148,'C6'!V374)=0,ISNUMBER('C6'!V600)),"",IF(OR('C6'!W148="M",'C6'!W374="M"),"M",IF(AND('C6'!W148='C6'!W374,OR('C6'!W148="X",'C6'!W148="W",'C6'!W148="Z")),UPPER('C6'!W148),"")))</f>
        <v/>
      </c>
      <c r="J692" s="170" t="s">
        <v>758</v>
      </c>
      <c r="K692" s="321" t="str">
        <f>IF(AND(ISBLANK('C6'!V600),$L$692&lt;&gt;"Z"),"",'C6'!V600)</f>
        <v/>
      </c>
      <c r="L692" s="321" t="str">
        <f>IF(ISBLANK('C6'!W600),"",'C6'!W600)</f>
        <v/>
      </c>
      <c r="M692" s="168" t="str">
        <f t="shared" si="12"/>
        <v>OK</v>
      </c>
      <c r="N692" s="169"/>
    </row>
    <row r="693" spans="1:14" hidden="1">
      <c r="A693" s="333" t="s">
        <v>760</v>
      </c>
      <c r="B693" s="319" t="s">
        <v>2217</v>
      </c>
      <c r="C693" s="320" t="s">
        <v>683</v>
      </c>
      <c r="D693" s="322" t="s">
        <v>2218</v>
      </c>
      <c r="E693" s="320" t="s">
        <v>758</v>
      </c>
      <c r="F693" s="320" t="s">
        <v>683</v>
      </c>
      <c r="G693" s="322" t="s">
        <v>1463</v>
      </c>
      <c r="H693" s="321" t="str">
        <f>IF(OR(AND('C6'!V149="",'C6'!W149=""),AND('C6'!V375="",'C6'!W375=""),AND('C6'!W149="X",'C6'!W375="X"),OR('C6'!W149="M",'C6'!W375="M")),"",SUM('C6'!V149,'C6'!V375))</f>
        <v/>
      </c>
      <c r="I693" s="321" t="str">
        <f>IF(AND(AND('C6'!W149="X",'C6'!W375="X"),SUM('C6'!V149,'C6'!V375)=0,ISNUMBER('C6'!V601)),"",IF(OR('C6'!W149="M",'C6'!W375="M"),"M",IF(AND('C6'!W149='C6'!W375,OR('C6'!W149="X",'C6'!W149="W",'C6'!W149="Z")),UPPER('C6'!W149),"")))</f>
        <v/>
      </c>
      <c r="J693" s="170" t="s">
        <v>758</v>
      </c>
      <c r="K693" s="321" t="str">
        <f>IF(AND(ISBLANK('C6'!V601),$L$693&lt;&gt;"Z"),"",'C6'!V601)</f>
        <v/>
      </c>
      <c r="L693" s="321" t="str">
        <f>IF(ISBLANK('C6'!W601),"",'C6'!W601)</f>
        <v/>
      </c>
      <c r="M693" s="168" t="str">
        <f t="shared" si="12"/>
        <v>OK</v>
      </c>
      <c r="N693" s="169"/>
    </row>
    <row r="694" spans="1:14" hidden="1">
      <c r="A694" s="333" t="s">
        <v>760</v>
      </c>
      <c r="B694" s="319" t="s">
        <v>2219</v>
      </c>
      <c r="C694" s="320" t="s">
        <v>683</v>
      </c>
      <c r="D694" s="322" t="s">
        <v>2220</v>
      </c>
      <c r="E694" s="320" t="s">
        <v>758</v>
      </c>
      <c r="F694" s="320" t="s">
        <v>683</v>
      </c>
      <c r="G694" s="322" t="s">
        <v>1464</v>
      </c>
      <c r="H694" s="321" t="str">
        <f>IF(OR(AND('C6'!V150="",'C6'!W150=""),AND('C6'!V376="",'C6'!W376=""),AND('C6'!W150="X",'C6'!W376="X"),OR('C6'!W150="M",'C6'!W376="M")),"",SUM('C6'!V150,'C6'!V376))</f>
        <v/>
      </c>
      <c r="I694" s="321" t="str">
        <f>IF(AND(AND('C6'!W150="X",'C6'!W376="X"),SUM('C6'!V150,'C6'!V376)=0,ISNUMBER('C6'!V602)),"",IF(OR('C6'!W150="M",'C6'!W376="M"),"M",IF(AND('C6'!W150='C6'!W376,OR('C6'!W150="X",'C6'!W150="W",'C6'!W150="Z")),UPPER('C6'!W150),"")))</f>
        <v/>
      </c>
      <c r="J694" s="170" t="s">
        <v>758</v>
      </c>
      <c r="K694" s="321" t="str">
        <f>IF(AND(ISBLANK('C6'!V602),$L$694&lt;&gt;"Z"),"",'C6'!V602)</f>
        <v/>
      </c>
      <c r="L694" s="321" t="str">
        <f>IF(ISBLANK('C6'!W602),"",'C6'!W602)</f>
        <v/>
      </c>
      <c r="M694" s="168" t="str">
        <f t="shared" si="12"/>
        <v>OK</v>
      </c>
      <c r="N694" s="169"/>
    </row>
    <row r="695" spans="1:14" hidden="1">
      <c r="A695" s="333" t="s">
        <v>760</v>
      </c>
      <c r="B695" s="319" t="s">
        <v>2221</v>
      </c>
      <c r="C695" s="320" t="s">
        <v>683</v>
      </c>
      <c r="D695" s="322" t="s">
        <v>2222</v>
      </c>
      <c r="E695" s="320" t="s">
        <v>758</v>
      </c>
      <c r="F695" s="320" t="s">
        <v>683</v>
      </c>
      <c r="G695" s="322" t="s">
        <v>1465</v>
      </c>
      <c r="H695" s="321" t="str">
        <f>IF(OR(AND('C6'!V151="",'C6'!W151=""),AND('C6'!V377="",'C6'!W377=""),AND('C6'!W151="X",'C6'!W377="X"),OR('C6'!W151="M",'C6'!W377="M")),"",SUM('C6'!V151,'C6'!V377))</f>
        <v/>
      </c>
      <c r="I695" s="321" t="str">
        <f>IF(AND(AND('C6'!W151="X",'C6'!W377="X"),SUM('C6'!V151,'C6'!V377)=0,ISNUMBER('C6'!V603)),"",IF(OR('C6'!W151="M",'C6'!W377="M"),"M",IF(AND('C6'!W151='C6'!W377,OR('C6'!W151="X",'C6'!W151="W",'C6'!W151="Z")),UPPER('C6'!W151),"")))</f>
        <v/>
      </c>
      <c r="J695" s="170" t="s">
        <v>758</v>
      </c>
      <c r="K695" s="321" t="str">
        <f>IF(AND(ISBLANK('C6'!V603),$L$695&lt;&gt;"Z"),"",'C6'!V603)</f>
        <v/>
      </c>
      <c r="L695" s="321" t="str">
        <f>IF(ISBLANK('C6'!W603),"",'C6'!W603)</f>
        <v/>
      </c>
      <c r="M695" s="168" t="str">
        <f t="shared" si="12"/>
        <v>OK</v>
      </c>
      <c r="N695" s="169"/>
    </row>
    <row r="696" spans="1:14" hidden="1">
      <c r="A696" s="333" t="s">
        <v>760</v>
      </c>
      <c r="B696" s="319" t="s">
        <v>2223</v>
      </c>
      <c r="C696" s="320" t="s">
        <v>683</v>
      </c>
      <c r="D696" s="322" t="s">
        <v>2224</v>
      </c>
      <c r="E696" s="320" t="s">
        <v>758</v>
      </c>
      <c r="F696" s="320" t="s">
        <v>683</v>
      </c>
      <c r="G696" s="322" t="s">
        <v>1466</v>
      </c>
      <c r="H696" s="321" t="str">
        <f>IF(OR(AND('C6'!V152="",'C6'!W152=""),AND('C6'!V378="",'C6'!W378=""),AND('C6'!W152="X",'C6'!W378="X"),OR('C6'!W152="M",'C6'!W378="M")),"",SUM('C6'!V152,'C6'!V378))</f>
        <v/>
      </c>
      <c r="I696" s="321" t="str">
        <f>IF(AND(AND('C6'!W152="X",'C6'!W378="X"),SUM('C6'!V152,'C6'!V378)=0,ISNUMBER('C6'!V604)),"",IF(OR('C6'!W152="M",'C6'!W378="M"),"M",IF(AND('C6'!W152='C6'!W378,OR('C6'!W152="X",'C6'!W152="W",'C6'!W152="Z")),UPPER('C6'!W152),"")))</f>
        <v/>
      </c>
      <c r="J696" s="170" t="s">
        <v>758</v>
      </c>
      <c r="K696" s="321" t="str">
        <f>IF(AND(ISBLANK('C6'!V604),$L$696&lt;&gt;"Z"),"",'C6'!V604)</f>
        <v/>
      </c>
      <c r="L696" s="321" t="str">
        <f>IF(ISBLANK('C6'!W604),"",'C6'!W604)</f>
        <v/>
      </c>
      <c r="M696" s="168" t="str">
        <f t="shared" si="12"/>
        <v>OK</v>
      </c>
      <c r="N696" s="169"/>
    </row>
    <row r="697" spans="1:14" hidden="1">
      <c r="A697" s="333" t="s">
        <v>760</v>
      </c>
      <c r="B697" s="319" t="s">
        <v>2225</v>
      </c>
      <c r="C697" s="320" t="s">
        <v>683</v>
      </c>
      <c r="D697" s="322" t="s">
        <v>2226</v>
      </c>
      <c r="E697" s="320" t="s">
        <v>758</v>
      </c>
      <c r="F697" s="320" t="s">
        <v>683</v>
      </c>
      <c r="G697" s="322" t="s">
        <v>1467</v>
      </c>
      <c r="H697" s="321" t="str">
        <f>IF(OR(AND('C6'!V153="",'C6'!W153=""),AND('C6'!V379="",'C6'!W379=""),AND('C6'!W153="X",'C6'!W379="X"),OR('C6'!W153="M",'C6'!W379="M")),"",SUM('C6'!V153,'C6'!V379))</f>
        <v/>
      </c>
      <c r="I697" s="321" t="str">
        <f>IF(AND(AND('C6'!W153="X",'C6'!W379="X"),SUM('C6'!V153,'C6'!V379)=0,ISNUMBER('C6'!V605)),"",IF(OR('C6'!W153="M",'C6'!W379="M"),"M",IF(AND('C6'!W153='C6'!W379,OR('C6'!W153="X",'C6'!W153="W",'C6'!W153="Z")),UPPER('C6'!W153),"")))</f>
        <v/>
      </c>
      <c r="J697" s="170" t="s">
        <v>758</v>
      </c>
      <c r="K697" s="321" t="str">
        <f>IF(AND(ISBLANK('C6'!V605),$L$697&lt;&gt;"Z"),"",'C6'!V605)</f>
        <v/>
      </c>
      <c r="L697" s="321" t="str">
        <f>IF(ISBLANK('C6'!W605),"",'C6'!W605)</f>
        <v/>
      </c>
      <c r="M697" s="168" t="str">
        <f t="shared" si="12"/>
        <v>OK</v>
      </c>
      <c r="N697" s="169"/>
    </row>
    <row r="698" spans="1:14" hidden="1">
      <c r="A698" s="333" t="s">
        <v>760</v>
      </c>
      <c r="B698" s="319" t="s">
        <v>2227</v>
      </c>
      <c r="C698" s="320" t="s">
        <v>683</v>
      </c>
      <c r="D698" s="322" t="s">
        <v>2228</v>
      </c>
      <c r="E698" s="320" t="s">
        <v>758</v>
      </c>
      <c r="F698" s="320" t="s">
        <v>683</v>
      </c>
      <c r="G698" s="322" t="s">
        <v>1468</v>
      </c>
      <c r="H698" s="321" t="str">
        <f>IF(OR(AND('C6'!V154="",'C6'!W154=""),AND('C6'!V380="",'C6'!W380=""),AND('C6'!W154="X",'C6'!W380="X"),OR('C6'!W154="M",'C6'!W380="M")),"",SUM('C6'!V154,'C6'!V380))</f>
        <v/>
      </c>
      <c r="I698" s="321" t="str">
        <f>IF(AND(AND('C6'!W154="X",'C6'!W380="X"),SUM('C6'!V154,'C6'!V380)=0,ISNUMBER('C6'!V606)),"",IF(OR('C6'!W154="M",'C6'!W380="M"),"M",IF(AND('C6'!W154='C6'!W380,OR('C6'!W154="X",'C6'!W154="W",'C6'!W154="Z")),UPPER('C6'!W154),"")))</f>
        <v/>
      </c>
      <c r="J698" s="170" t="s">
        <v>758</v>
      </c>
      <c r="K698" s="321" t="str">
        <f>IF(AND(ISBLANK('C6'!V606),$L$698&lt;&gt;"Z"),"",'C6'!V606)</f>
        <v/>
      </c>
      <c r="L698" s="321" t="str">
        <f>IF(ISBLANK('C6'!W606),"",'C6'!W606)</f>
        <v/>
      </c>
      <c r="M698" s="168" t="str">
        <f t="shared" si="12"/>
        <v>OK</v>
      </c>
      <c r="N698" s="169"/>
    </row>
    <row r="699" spans="1:14" hidden="1">
      <c r="A699" s="333" t="s">
        <v>760</v>
      </c>
      <c r="B699" s="319" t="s">
        <v>2229</v>
      </c>
      <c r="C699" s="320" t="s">
        <v>683</v>
      </c>
      <c r="D699" s="322" t="s">
        <v>2230</v>
      </c>
      <c r="E699" s="320" t="s">
        <v>758</v>
      </c>
      <c r="F699" s="320" t="s">
        <v>683</v>
      </c>
      <c r="G699" s="322" t="s">
        <v>1469</v>
      </c>
      <c r="H699" s="321" t="str">
        <f>IF(OR(AND('C6'!V155="",'C6'!W155=""),AND('C6'!V381="",'C6'!W381=""),AND('C6'!W155="X",'C6'!W381="X"),OR('C6'!W155="M",'C6'!W381="M")),"",SUM('C6'!V155,'C6'!V381))</f>
        <v/>
      </c>
      <c r="I699" s="321" t="str">
        <f>IF(AND(AND('C6'!W155="X",'C6'!W381="X"),SUM('C6'!V155,'C6'!V381)=0,ISNUMBER('C6'!V607)),"",IF(OR('C6'!W155="M",'C6'!W381="M"),"M",IF(AND('C6'!W155='C6'!W381,OR('C6'!W155="X",'C6'!W155="W",'C6'!W155="Z")),UPPER('C6'!W155),"")))</f>
        <v/>
      </c>
      <c r="J699" s="170" t="s">
        <v>758</v>
      </c>
      <c r="K699" s="321" t="str">
        <f>IF(AND(ISBLANK('C6'!V607),$L$699&lt;&gt;"Z"),"",'C6'!V607)</f>
        <v/>
      </c>
      <c r="L699" s="321" t="str">
        <f>IF(ISBLANK('C6'!W607),"",'C6'!W607)</f>
        <v/>
      </c>
      <c r="M699" s="168" t="str">
        <f t="shared" si="12"/>
        <v>OK</v>
      </c>
      <c r="N699" s="169"/>
    </row>
    <row r="700" spans="1:14" hidden="1">
      <c r="A700" s="333" t="s">
        <v>760</v>
      </c>
      <c r="B700" s="319" t="s">
        <v>2231</v>
      </c>
      <c r="C700" s="320" t="s">
        <v>683</v>
      </c>
      <c r="D700" s="322" t="s">
        <v>2232</v>
      </c>
      <c r="E700" s="320" t="s">
        <v>758</v>
      </c>
      <c r="F700" s="320" t="s">
        <v>683</v>
      </c>
      <c r="G700" s="322" t="s">
        <v>1470</v>
      </c>
      <c r="H700" s="321" t="str">
        <f>IF(OR(AND('C6'!V156="",'C6'!W156=""),AND('C6'!V382="",'C6'!W382=""),AND('C6'!W156="X",'C6'!W382="X"),OR('C6'!W156="M",'C6'!W382="M")),"",SUM('C6'!V156,'C6'!V382))</f>
        <v/>
      </c>
      <c r="I700" s="321" t="str">
        <f>IF(AND(AND('C6'!W156="X",'C6'!W382="X"),SUM('C6'!V156,'C6'!V382)=0,ISNUMBER('C6'!V608)),"",IF(OR('C6'!W156="M",'C6'!W382="M"),"M",IF(AND('C6'!W156='C6'!W382,OR('C6'!W156="X",'C6'!W156="W",'C6'!W156="Z")),UPPER('C6'!W156),"")))</f>
        <v/>
      </c>
      <c r="J700" s="170" t="s">
        <v>758</v>
      </c>
      <c r="K700" s="321" t="str">
        <f>IF(AND(ISBLANK('C6'!V608),$L$700&lt;&gt;"Z"),"",'C6'!V608)</f>
        <v/>
      </c>
      <c r="L700" s="321" t="str">
        <f>IF(ISBLANK('C6'!W608),"",'C6'!W608)</f>
        <v/>
      </c>
      <c r="M700" s="168" t="str">
        <f t="shared" si="12"/>
        <v>OK</v>
      </c>
      <c r="N700" s="169"/>
    </row>
    <row r="701" spans="1:14" hidden="1">
      <c r="A701" s="333" t="s">
        <v>760</v>
      </c>
      <c r="B701" s="319" t="s">
        <v>2233</v>
      </c>
      <c r="C701" s="320" t="s">
        <v>683</v>
      </c>
      <c r="D701" s="322" t="s">
        <v>2234</v>
      </c>
      <c r="E701" s="320" t="s">
        <v>758</v>
      </c>
      <c r="F701" s="320" t="s">
        <v>683</v>
      </c>
      <c r="G701" s="322" t="s">
        <v>1471</v>
      </c>
      <c r="H701" s="321" t="str">
        <f>IF(OR(AND('C6'!V157="",'C6'!W157=""),AND('C6'!V383="",'C6'!W383=""),AND('C6'!W157="X",'C6'!W383="X"),OR('C6'!W157="M",'C6'!W383="M")),"",SUM('C6'!V157,'C6'!V383))</f>
        <v/>
      </c>
      <c r="I701" s="321" t="str">
        <f>IF(AND(AND('C6'!W157="X",'C6'!W383="X"),SUM('C6'!V157,'C6'!V383)=0,ISNUMBER('C6'!V609)),"",IF(OR('C6'!W157="M",'C6'!W383="M"),"M",IF(AND('C6'!W157='C6'!W383,OR('C6'!W157="X",'C6'!W157="W",'C6'!W157="Z")),UPPER('C6'!W157),"")))</f>
        <v/>
      </c>
      <c r="J701" s="170" t="s">
        <v>758</v>
      </c>
      <c r="K701" s="321" t="str">
        <f>IF(AND(ISBLANK('C6'!V609),$L$701&lt;&gt;"Z"),"",'C6'!V609)</f>
        <v/>
      </c>
      <c r="L701" s="321" t="str">
        <f>IF(ISBLANK('C6'!W609),"",'C6'!W609)</f>
        <v/>
      </c>
      <c r="M701" s="168" t="str">
        <f t="shared" si="12"/>
        <v>OK</v>
      </c>
      <c r="N701" s="169"/>
    </row>
    <row r="702" spans="1:14" hidden="1">
      <c r="A702" s="333" t="s">
        <v>760</v>
      </c>
      <c r="B702" s="319" t="s">
        <v>2235</v>
      </c>
      <c r="C702" s="320" t="s">
        <v>683</v>
      </c>
      <c r="D702" s="322" t="s">
        <v>2236</v>
      </c>
      <c r="E702" s="320" t="s">
        <v>758</v>
      </c>
      <c r="F702" s="320" t="s">
        <v>683</v>
      </c>
      <c r="G702" s="322" t="s">
        <v>1472</v>
      </c>
      <c r="H702" s="321" t="str">
        <f>IF(OR(AND('C6'!V158="",'C6'!W158=""),AND('C6'!V384="",'C6'!W384=""),AND('C6'!W158="X",'C6'!W384="X"),OR('C6'!W158="M",'C6'!W384="M")),"",SUM('C6'!V158,'C6'!V384))</f>
        <v/>
      </c>
      <c r="I702" s="321" t="str">
        <f>IF(AND(AND('C6'!W158="X",'C6'!W384="X"),SUM('C6'!V158,'C6'!V384)=0,ISNUMBER('C6'!V610)),"",IF(OR('C6'!W158="M",'C6'!W384="M"),"M",IF(AND('C6'!W158='C6'!W384,OR('C6'!W158="X",'C6'!W158="W",'C6'!W158="Z")),UPPER('C6'!W158),"")))</f>
        <v/>
      </c>
      <c r="J702" s="170" t="s">
        <v>758</v>
      </c>
      <c r="K702" s="321" t="str">
        <f>IF(AND(ISBLANK('C6'!V610),$L$702&lt;&gt;"Z"),"",'C6'!V610)</f>
        <v/>
      </c>
      <c r="L702" s="321" t="str">
        <f>IF(ISBLANK('C6'!W610),"",'C6'!W610)</f>
        <v/>
      </c>
      <c r="M702" s="168" t="str">
        <f t="shared" si="12"/>
        <v>OK</v>
      </c>
      <c r="N702" s="169"/>
    </row>
    <row r="703" spans="1:14" hidden="1">
      <c r="A703" s="333" t="s">
        <v>760</v>
      </c>
      <c r="B703" s="319" t="s">
        <v>2237</v>
      </c>
      <c r="C703" s="320" t="s">
        <v>683</v>
      </c>
      <c r="D703" s="322" t="s">
        <v>2238</v>
      </c>
      <c r="E703" s="320" t="s">
        <v>758</v>
      </c>
      <c r="F703" s="320" t="s">
        <v>683</v>
      </c>
      <c r="G703" s="322" t="s">
        <v>1473</v>
      </c>
      <c r="H703" s="321" t="str">
        <f>IF(OR(AND('C6'!V159="",'C6'!W159=""),AND('C6'!V385="",'C6'!W385=""),AND('C6'!W159="X",'C6'!W385="X"),OR('C6'!W159="M",'C6'!W385="M")),"",SUM('C6'!V159,'C6'!V385))</f>
        <v/>
      </c>
      <c r="I703" s="321" t="str">
        <f>IF(AND(AND('C6'!W159="X",'C6'!W385="X"),SUM('C6'!V159,'C6'!V385)=0,ISNUMBER('C6'!V611)),"",IF(OR('C6'!W159="M",'C6'!W385="M"),"M",IF(AND('C6'!W159='C6'!W385,OR('C6'!W159="X",'C6'!W159="W",'C6'!W159="Z")),UPPER('C6'!W159),"")))</f>
        <v/>
      </c>
      <c r="J703" s="170" t="s">
        <v>758</v>
      </c>
      <c r="K703" s="321" t="str">
        <f>IF(AND(ISBLANK('C6'!V611),$L$703&lt;&gt;"Z"),"",'C6'!V611)</f>
        <v/>
      </c>
      <c r="L703" s="321" t="str">
        <f>IF(ISBLANK('C6'!W611),"",'C6'!W611)</f>
        <v/>
      </c>
      <c r="M703" s="168" t="str">
        <f t="shared" si="12"/>
        <v>OK</v>
      </c>
      <c r="N703" s="169"/>
    </row>
    <row r="704" spans="1:14" hidden="1">
      <c r="A704" s="333" t="s">
        <v>760</v>
      </c>
      <c r="B704" s="319" t="s">
        <v>2239</v>
      </c>
      <c r="C704" s="320" t="s">
        <v>683</v>
      </c>
      <c r="D704" s="322" t="s">
        <v>2240</v>
      </c>
      <c r="E704" s="320" t="s">
        <v>758</v>
      </c>
      <c r="F704" s="320" t="s">
        <v>683</v>
      </c>
      <c r="G704" s="322" t="s">
        <v>1474</v>
      </c>
      <c r="H704" s="321" t="str">
        <f>IF(OR(AND('C6'!V160="",'C6'!W160=""),AND('C6'!V386="",'C6'!W386=""),AND('C6'!W160="X",'C6'!W386="X"),OR('C6'!W160="M",'C6'!W386="M")),"",SUM('C6'!V160,'C6'!V386))</f>
        <v/>
      </c>
      <c r="I704" s="321" t="str">
        <f>IF(AND(AND('C6'!W160="X",'C6'!W386="X"),SUM('C6'!V160,'C6'!V386)=0,ISNUMBER('C6'!V612)),"",IF(OR('C6'!W160="M",'C6'!W386="M"),"M",IF(AND('C6'!W160='C6'!W386,OR('C6'!W160="X",'C6'!W160="W",'C6'!W160="Z")),UPPER('C6'!W160),"")))</f>
        <v/>
      </c>
      <c r="J704" s="170" t="s">
        <v>758</v>
      </c>
      <c r="K704" s="321" t="str">
        <f>IF(AND(ISBLANK('C6'!V612),$L$704&lt;&gt;"Z"),"",'C6'!V612)</f>
        <v/>
      </c>
      <c r="L704" s="321" t="str">
        <f>IF(ISBLANK('C6'!W612),"",'C6'!W612)</f>
        <v/>
      </c>
      <c r="M704" s="168" t="str">
        <f t="shared" si="12"/>
        <v>OK</v>
      </c>
      <c r="N704" s="169"/>
    </row>
    <row r="705" spans="1:14" hidden="1">
      <c r="A705" s="333" t="s">
        <v>760</v>
      </c>
      <c r="B705" s="319" t="s">
        <v>2241</v>
      </c>
      <c r="C705" s="320" t="s">
        <v>683</v>
      </c>
      <c r="D705" s="322" t="s">
        <v>2242</v>
      </c>
      <c r="E705" s="320" t="s">
        <v>758</v>
      </c>
      <c r="F705" s="320" t="s">
        <v>683</v>
      </c>
      <c r="G705" s="322" t="s">
        <v>1475</v>
      </c>
      <c r="H705" s="321" t="str">
        <f>IF(OR(AND('C6'!V161="",'C6'!W161=""),AND('C6'!V387="",'C6'!W387=""),AND('C6'!W161="X",'C6'!W387="X"),OR('C6'!W161="M",'C6'!W387="M")),"",SUM('C6'!V161,'C6'!V387))</f>
        <v/>
      </c>
      <c r="I705" s="321" t="str">
        <f>IF(AND(AND('C6'!W161="X",'C6'!W387="X"),SUM('C6'!V161,'C6'!V387)=0,ISNUMBER('C6'!V613)),"",IF(OR('C6'!W161="M",'C6'!W387="M"),"M",IF(AND('C6'!W161='C6'!W387,OR('C6'!W161="X",'C6'!W161="W",'C6'!W161="Z")),UPPER('C6'!W161),"")))</f>
        <v/>
      </c>
      <c r="J705" s="170" t="s">
        <v>758</v>
      </c>
      <c r="K705" s="321" t="str">
        <f>IF(AND(ISBLANK('C6'!V613),$L$705&lt;&gt;"Z"),"",'C6'!V613)</f>
        <v/>
      </c>
      <c r="L705" s="321" t="str">
        <f>IF(ISBLANK('C6'!W613),"",'C6'!W613)</f>
        <v/>
      </c>
      <c r="M705" s="168" t="str">
        <f t="shared" si="12"/>
        <v>OK</v>
      </c>
      <c r="N705" s="169"/>
    </row>
    <row r="706" spans="1:14" hidden="1">
      <c r="A706" s="333" t="s">
        <v>760</v>
      </c>
      <c r="B706" s="319" t="s">
        <v>2243</v>
      </c>
      <c r="C706" s="320" t="s">
        <v>683</v>
      </c>
      <c r="D706" s="322" t="s">
        <v>2244</v>
      </c>
      <c r="E706" s="320" t="s">
        <v>758</v>
      </c>
      <c r="F706" s="320" t="s">
        <v>683</v>
      </c>
      <c r="G706" s="322" t="s">
        <v>1476</v>
      </c>
      <c r="H706" s="321" t="str">
        <f>IF(OR(AND('C6'!V162="",'C6'!W162=""),AND('C6'!V388="",'C6'!W388=""),AND('C6'!W162="X",'C6'!W388="X"),OR('C6'!W162="M",'C6'!W388="M")),"",SUM('C6'!V162,'C6'!V388))</f>
        <v/>
      </c>
      <c r="I706" s="321" t="str">
        <f>IF(AND(AND('C6'!W162="X",'C6'!W388="X"),SUM('C6'!V162,'C6'!V388)=0,ISNUMBER('C6'!V614)),"",IF(OR('C6'!W162="M",'C6'!W388="M"),"M",IF(AND('C6'!W162='C6'!W388,OR('C6'!W162="X",'C6'!W162="W",'C6'!W162="Z")),UPPER('C6'!W162),"")))</f>
        <v/>
      </c>
      <c r="J706" s="170" t="s">
        <v>758</v>
      </c>
      <c r="K706" s="321" t="str">
        <f>IF(AND(ISBLANK('C6'!V614),$L$706&lt;&gt;"Z"),"",'C6'!V614)</f>
        <v/>
      </c>
      <c r="L706" s="321" t="str">
        <f>IF(ISBLANK('C6'!W614),"",'C6'!W614)</f>
        <v/>
      </c>
      <c r="M706" s="168" t="str">
        <f t="shared" si="12"/>
        <v>OK</v>
      </c>
      <c r="N706" s="169"/>
    </row>
    <row r="707" spans="1:14" hidden="1">
      <c r="A707" s="333" t="s">
        <v>760</v>
      </c>
      <c r="B707" s="319" t="s">
        <v>2245</v>
      </c>
      <c r="C707" s="320" t="s">
        <v>683</v>
      </c>
      <c r="D707" s="322" t="s">
        <v>2246</v>
      </c>
      <c r="E707" s="320" t="s">
        <v>758</v>
      </c>
      <c r="F707" s="320" t="s">
        <v>683</v>
      </c>
      <c r="G707" s="322" t="s">
        <v>1477</v>
      </c>
      <c r="H707" s="321" t="str">
        <f>IF(OR(AND('C6'!V163="",'C6'!W163=""),AND('C6'!V389="",'C6'!W389=""),AND('C6'!W163="X",'C6'!W389="X"),OR('C6'!W163="M",'C6'!W389="M")),"",SUM('C6'!V163,'C6'!V389))</f>
        <v/>
      </c>
      <c r="I707" s="321" t="str">
        <f>IF(AND(AND('C6'!W163="X",'C6'!W389="X"),SUM('C6'!V163,'C6'!V389)=0,ISNUMBER('C6'!V615)),"",IF(OR('C6'!W163="M",'C6'!W389="M"),"M",IF(AND('C6'!W163='C6'!W389,OR('C6'!W163="X",'C6'!W163="W",'C6'!W163="Z")),UPPER('C6'!W163),"")))</f>
        <v/>
      </c>
      <c r="J707" s="170" t="s">
        <v>758</v>
      </c>
      <c r="K707" s="321" t="str">
        <f>IF(AND(ISBLANK('C6'!V615),$L$707&lt;&gt;"Z"),"",'C6'!V615)</f>
        <v/>
      </c>
      <c r="L707" s="321" t="str">
        <f>IF(ISBLANK('C6'!W615),"",'C6'!W615)</f>
        <v/>
      </c>
      <c r="M707" s="168" t="str">
        <f t="shared" si="12"/>
        <v>OK</v>
      </c>
      <c r="N707" s="169"/>
    </row>
    <row r="708" spans="1:14" hidden="1">
      <c r="A708" s="333" t="s">
        <v>760</v>
      </c>
      <c r="B708" s="319" t="s">
        <v>2247</v>
      </c>
      <c r="C708" s="320" t="s">
        <v>683</v>
      </c>
      <c r="D708" s="322" t="s">
        <v>2248</v>
      </c>
      <c r="E708" s="320" t="s">
        <v>758</v>
      </c>
      <c r="F708" s="320" t="s">
        <v>683</v>
      </c>
      <c r="G708" s="322" t="s">
        <v>1478</v>
      </c>
      <c r="H708" s="321" t="str">
        <f>IF(OR(AND('C6'!V164="",'C6'!W164=""),AND('C6'!V390="",'C6'!W390=""),AND('C6'!W164="X",'C6'!W390="X"),OR('C6'!W164="M",'C6'!W390="M")),"",SUM('C6'!V164,'C6'!V390))</f>
        <v/>
      </c>
      <c r="I708" s="321" t="str">
        <f>IF(AND(AND('C6'!W164="X",'C6'!W390="X"),SUM('C6'!V164,'C6'!V390)=0,ISNUMBER('C6'!V616)),"",IF(OR('C6'!W164="M",'C6'!W390="M"),"M",IF(AND('C6'!W164='C6'!W390,OR('C6'!W164="X",'C6'!W164="W",'C6'!W164="Z")),UPPER('C6'!W164),"")))</f>
        <v/>
      </c>
      <c r="J708" s="170" t="s">
        <v>758</v>
      </c>
      <c r="K708" s="321" t="str">
        <f>IF(AND(ISBLANK('C6'!V616),$L$708&lt;&gt;"Z"),"",'C6'!V616)</f>
        <v/>
      </c>
      <c r="L708" s="321" t="str">
        <f>IF(ISBLANK('C6'!W616),"",'C6'!W616)</f>
        <v/>
      </c>
      <c r="M708" s="168" t="str">
        <f t="shared" si="12"/>
        <v>OK</v>
      </c>
      <c r="N708" s="169"/>
    </row>
    <row r="709" spans="1:14" hidden="1">
      <c r="A709" s="333" t="s">
        <v>760</v>
      </c>
      <c r="B709" s="319" t="s">
        <v>2249</v>
      </c>
      <c r="C709" s="320" t="s">
        <v>683</v>
      </c>
      <c r="D709" s="322" t="s">
        <v>2250</v>
      </c>
      <c r="E709" s="320" t="s">
        <v>758</v>
      </c>
      <c r="F709" s="320" t="s">
        <v>683</v>
      </c>
      <c r="G709" s="322" t="s">
        <v>1479</v>
      </c>
      <c r="H709" s="321" t="str">
        <f>IF(OR(AND('C6'!V165="",'C6'!W165=""),AND('C6'!V391="",'C6'!W391=""),AND('C6'!W165="X",'C6'!W391="X"),OR('C6'!W165="M",'C6'!W391="M")),"",SUM('C6'!V165,'C6'!V391))</f>
        <v/>
      </c>
      <c r="I709" s="321" t="str">
        <f>IF(AND(AND('C6'!W165="X",'C6'!W391="X"),SUM('C6'!V165,'C6'!V391)=0,ISNUMBER('C6'!V617)),"",IF(OR('C6'!W165="M",'C6'!W391="M"),"M",IF(AND('C6'!W165='C6'!W391,OR('C6'!W165="X",'C6'!W165="W",'C6'!W165="Z")),UPPER('C6'!W165),"")))</f>
        <v/>
      </c>
      <c r="J709" s="170" t="s">
        <v>758</v>
      </c>
      <c r="K709" s="321" t="str">
        <f>IF(AND(ISBLANK('C6'!V617),$L$709&lt;&gt;"Z"),"",'C6'!V617)</f>
        <v/>
      </c>
      <c r="L709" s="321" t="str">
        <f>IF(ISBLANK('C6'!W617),"",'C6'!W617)</f>
        <v/>
      </c>
      <c r="M709" s="168" t="str">
        <f t="shared" si="12"/>
        <v>OK</v>
      </c>
      <c r="N709" s="169"/>
    </row>
    <row r="710" spans="1:14" hidden="1">
      <c r="A710" s="333" t="s">
        <v>760</v>
      </c>
      <c r="B710" s="319" t="s">
        <v>2251</v>
      </c>
      <c r="C710" s="320" t="s">
        <v>683</v>
      </c>
      <c r="D710" s="322" t="s">
        <v>2252</v>
      </c>
      <c r="E710" s="320" t="s">
        <v>758</v>
      </c>
      <c r="F710" s="320" t="s">
        <v>683</v>
      </c>
      <c r="G710" s="322" t="s">
        <v>1480</v>
      </c>
      <c r="H710" s="321" t="str">
        <f>IF(OR(AND('C6'!V166="",'C6'!W166=""),AND('C6'!V392="",'C6'!W392=""),AND('C6'!W166="X",'C6'!W392="X"),OR('C6'!W166="M",'C6'!W392="M")),"",SUM('C6'!V166,'C6'!V392))</f>
        <v/>
      </c>
      <c r="I710" s="321" t="str">
        <f>IF(AND(AND('C6'!W166="X",'C6'!W392="X"),SUM('C6'!V166,'C6'!V392)=0,ISNUMBER('C6'!V618)),"",IF(OR('C6'!W166="M",'C6'!W392="M"),"M",IF(AND('C6'!W166='C6'!W392,OR('C6'!W166="X",'C6'!W166="W",'C6'!W166="Z")),UPPER('C6'!W166),"")))</f>
        <v/>
      </c>
      <c r="J710" s="170" t="s">
        <v>758</v>
      </c>
      <c r="K710" s="321" t="str">
        <f>IF(AND(ISBLANK('C6'!V618),$L$710&lt;&gt;"Z"),"",'C6'!V618)</f>
        <v/>
      </c>
      <c r="L710" s="321" t="str">
        <f>IF(ISBLANK('C6'!W618),"",'C6'!W618)</f>
        <v/>
      </c>
      <c r="M710" s="168" t="str">
        <f t="shared" si="12"/>
        <v>OK</v>
      </c>
      <c r="N710" s="169"/>
    </row>
    <row r="711" spans="1:14" hidden="1">
      <c r="A711" s="333" t="s">
        <v>760</v>
      </c>
      <c r="B711" s="319" t="s">
        <v>2253</v>
      </c>
      <c r="C711" s="320" t="s">
        <v>683</v>
      </c>
      <c r="D711" s="322" t="s">
        <v>2254</v>
      </c>
      <c r="E711" s="320" t="s">
        <v>758</v>
      </c>
      <c r="F711" s="320" t="s">
        <v>683</v>
      </c>
      <c r="G711" s="322" t="s">
        <v>1481</v>
      </c>
      <c r="H711" s="321" t="str">
        <f>IF(OR(AND('C6'!V167="",'C6'!W167=""),AND('C6'!V393="",'C6'!W393=""),AND('C6'!W167="X",'C6'!W393="X"),OR('C6'!W167="M",'C6'!W393="M")),"",SUM('C6'!V167,'C6'!V393))</f>
        <v/>
      </c>
      <c r="I711" s="321" t="str">
        <f>IF(AND(AND('C6'!W167="X",'C6'!W393="X"),SUM('C6'!V167,'C6'!V393)=0,ISNUMBER('C6'!V619)),"",IF(OR('C6'!W167="M",'C6'!W393="M"),"M",IF(AND('C6'!W167='C6'!W393,OR('C6'!W167="X",'C6'!W167="W",'C6'!W167="Z")),UPPER('C6'!W167),"")))</f>
        <v/>
      </c>
      <c r="J711" s="170" t="s">
        <v>758</v>
      </c>
      <c r="K711" s="321" t="str">
        <f>IF(AND(ISBLANK('C6'!V619),$L$711&lt;&gt;"Z"),"",'C6'!V619)</f>
        <v/>
      </c>
      <c r="L711" s="321" t="str">
        <f>IF(ISBLANK('C6'!W619),"",'C6'!W619)</f>
        <v/>
      </c>
      <c r="M711" s="168" t="str">
        <f t="shared" si="12"/>
        <v>OK</v>
      </c>
      <c r="N711" s="169"/>
    </row>
    <row r="712" spans="1:14" hidden="1">
      <c r="A712" s="333" t="s">
        <v>760</v>
      </c>
      <c r="B712" s="319" t="s">
        <v>2255</v>
      </c>
      <c r="C712" s="320" t="s">
        <v>683</v>
      </c>
      <c r="D712" s="322" t="s">
        <v>2256</v>
      </c>
      <c r="E712" s="320" t="s">
        <v>758</v>
      </c>
      <c r="F712" s="320" t="s">
        <v>683</v>
      </c>
      <c r="G712" s="322" t="s">
        <v>1482</v>
      </c>
      <c r="H712" s="321" t="str">
        <f>IF(OR(AND('C6'!V168="",'C6'!W168=""),AND('C6'!V394="",'C6'!W394=""),AND('C6'!W168="X",'C6'!W394="X"),OR('C6'!W168="M",'C6'!W394="M")),"",SUM('C6'!V168,'C6'!V394))</f>
        <v/>
      </c>
      <c r="I712" s="321" t="str">
        <f>IF(AND(AND('C6'!W168="X",'C6'!W394="X"),SUM('C6'!V168,'C6'!V394)=0,ISNUMBER('C6'!V620)),"",IF(OR('C6'!W168="M",'C6'!W394="M"),"M",IF(AND('C6'!W168='C6'!W394,OR('C6'!W168="X",'C6'!W168="W",'C6'!W168="Z")),UPPER('C6'!W168),"")))</f>
        <v/>
      </c>
      <c r="J712" s="170" t="s">
        <v>758</v>
      </c>
      <c r="K712" s="321" t="str">
        <f>IF(AND(ISBLANK('C6'!V620),$L$712&lt;&gt;"Z"),"",'C6'!V620)</f>
        <v/>
      </c>
      <c r="L712" s="321" t="str">
        <f>IF(ISBLANK('C6'!W620),"",'C6'!W620)</f>
        <v/>
      </c>
      <c r="M712" s="168" t="str">
        <f t="shared" si="12"/>
        <v>OK</v>
      </c>
      <c r="N712" s="169"/>
    </row>
    <row r="713" spans="1:14" hidden="1">
      <c r="A713" s="333" t="s">
        <v>760</v>
      </c>
      <c r="B713" s="319" t="s">
        <v>2257</v>
      </c>
      <c r="C713" s="320" t="s">
        <v>683</v>
      </c>
      <c r="D713" s="322" t="s">
        <v>2258</v>
      </c>
      <c r="E713" s="320" t="s">
        <v>758</v>
      </c>
      <c r="F713" s="320" t="s">
        <v>683</v>
      </c>
      <c r="G713" s="322" t="s">
        <v>1483</v>
      </c>
      <c r="H713" s="321" t="str">
        <f>IF(OR(AND('C6'!V169="",'C6'!W169=""),AND('C6'!V395="",'C6'!W395=""),AND('C6'!W169="X",'C6'!W395="X"),OR('C6'!W169="M",'C6'!W395="M")),"",SUM('C6'!V169,'C6'!V395))</f>
        <v/>
      </c>
      <c r="I713" s="321" t="str">
        <f>IF(AND(AND('C6'!W169="X",'C6'!W395="X"),SUM('C6'!V169,'C6'!V395)=0,ISNUMBER('C6'!V621)),"",IF(OR('C6'!W169="M",'C6'!W395="M"),"M",IF(AND('C6'!W169='C6'!W395,OR('C6'!W169="X",'C6'!W169="W",'C6'!W169="Z")),UPPER('C6'!W169),"")))</f>
        <v/>
      </c>
      <c r="J713" s="170" t="s">
        <v>758</v>
      </c>
      <c r="K713" s="321" t="str">
        <f>IF(AND(ISBLANK('C6'!V621),$L$713&lt;&gt;"Z"),"",'C6'!V621)</f>
        <v/>
      </c>
      <c r="L713" s="321" t="str">
        <f>IF(ISBLANK('C6'!W621),"",'C6'!W621)</f>
        <v/>
      </c>
      <c r="M713" s="168" t="str">
        <f t="shared" si="12"/>
        <v>OK</v>
      </c>
      <c r="N713" s="169"/>
    </row>
    <row r="714" spans="1:14" hidden="1">
      <c r="A714" s="333" t="s">
        <v>760</v>
      </c>
      <c r="B714" s="319" t="s">
        <v>2259</v>
      </c>
      <c r="C714" s="320" t="s">
        <v>683</v>
      </c>
      <c r="D714" s="322" t="s">
        <v>2260</v>
      </c>
      <c r="E714" s="320" t="s">
        <v>758</v>
      </c>
      <c r="F714" s="320" t="s">
        <v>683</v>
      </c>
      <c r="G714" s="322" t="s">
        <v>1484</v>
      </c>
      <c r="H714" s="321" t="str">
        <f>IF(OR(AND('C6'!V170="",'C6'!W170=""),AND('C6'!V396="",'C6'!W396=""),AND('C6'!W170="X",'C6'!W396="X"),OR('C6'!W170="M",'C6'!W396="M")),"",SUM('C6'!V170,'C6'!V396))</f>
        <v/>
      </c>
      <c r="I714" s="321" t="str">
        <f>IF(AND(AND('C6'!W170="X",'C6'!W396="X"),SUM('C6'!V170,'C6'!V396)=0,ISNUMBER('C6'!V622)),"",IF(OR('C6'!W170="M",'C6'!W396="M"),"M",IF(AND('C6'!W170='C6'!W396,OR('C6'!W170="X",'C6'!W170="W",'C6'!W170="Z")),UPPER('C6'!W170),"")))</f>
        <v/>
      </c>
      <c r="J714" s="170" t="s">
        <v>758</v>
      </c>
      <c r="K714" s="321" t="str">
        <f>IF(AND(ISBLANK('C6'!V622),$L$714&lt;&gt;"Z"),"",'C6'!V622)</f>
        <v/>
      </c>
      <c r="L714" s="321" t="str">
        <f>IF(ISBLANK('C6'!W622),"",'C6'!W622)</f>
        <v/>
      </c>
      <c r="M714" s="168" t="str">
        <f t="shared" si="12"/>
        <v>OK</v>
      </c>
      <c r="N714" s="169"/>
    </row>
    <row r="715" spans="1:14" hidden="1">
      <c r="A715" s="333" t="s">
        <v>760</v>
      </c>
      <c r="B715" s="319" t="s">
        <v>2261</v>
      </c>
      <c r="C715" s="320" t="s">
        <v>683</v>
      </c>
      <c r="D715" s="322" t="s">
        <v>2262</v>
      </c>
      <c r="E715" s="320" t="s">
        <v>758</v>
      </c>
      <c r="F715" s="320" t="s">
        <v>683</v>
      </c>
      <c r="G715" s="322" t="s">
        <v>1485</v>
      </c>
      <c r="H715" s="321" t="str">
        <f>IF(OR(AND('C6'!V171="",'C6'!W171=""),AND('C6'!V397="",'C6'!W397=""),AND('C6'!W171="X",'C6'!W397="X"),OR('C6'!W171="M",'C6'!W397="M")),"",SUM('C6'!V171,'C6'!V397))</f>
        <v/>
      </c>
      <c r="I715" s="321" t="str">
        <f>IF(AND(AND('C6'!W171="X",'C6'!W397="X"),SUM('C6'!V171,'C6'!V397)=0,ISNUMBER('C6'!V623)),"",IF(OR('C6'!W171="M",'C6'!W397="M"),"M",IF(AND('C6'!W171='C6'!W397,OR('C6'!W171="X",'C6'!W171="W",'C6'!W171="Z")),UPPER('C6'!W171),"")))</f>
        <v/>
      </c>
      <c r="J715" s="170" t="s">
        <v>758</v>
      </c>
      <c r="K715" s="321" t="str">
        <f>IF(AND(ISBLANK('C6'!V623),$L$715&lt;&gt;"Z"),"",'C6'!V623)</f>
        <v/>
      </c>
      <c r="L715" s="321" t="str">
        <f>IF(ISBLANK('C6'!W623),"",'C6'!W623)</f>
        <v/>
      </c>
      <c r="M715" s="168" t="str">
        <f t="shared" si="12"/>
        <v>OK</v>
      </c>
      <c r="N715" s="169"/>
    </row>
    <row r="716" spans="1:14" hidden="1">
      <c r="A716" s="333" t="s">
        <v>760</v>
      </c>
      <c r="B716" s="319" t="s">
        <v>2263</v>
      </c>
      <c r="C716" s="320" t="s">
        <v>683</v>
      </c>
      <c r="D716" s="322" t="s">
        <v>2264</v>
      </c>
      <c r="E716" s="320" t="s">
        <v>758</v>
      </c>
      <c r="F716" s="320" t="s">
        <v>683</v>
      </c>
      <c r="G716" s="322" t="s">
        <v>1486</v>
      </c>
      <c r="H716" s="321" t="str">
        <f>IF(OR(AND('C6'!V172="",'C6'!W172=""),AND('C6'!V398="",'C6'!W398=""),AND('C6'!W172="X",'C6'!W398="X"),OR('C6'!W172="M",'C6'!W398="M")),"",SUM('C6'!V172,'C6'!V398))</f>
        <v/>
      </c>
      <c r="I716" s="321" t="str">
        <f>IF(AND(AND('C6'!W172="X",'C6'!W398="X"),SUM('C6'!V172,'C6'!V398)=0,ISNUMBER('C6'!V624)),"",IF(OR('C6'!W172="M",'C6'!W398="M"),"M",IF(AND('C6'!W172='C6'!W398,OR('C6'!W172="X",'C6'!W172="W",'C6'!W172="Z")),UPPER('C6'!W172),"")))</f>
        <v/>
      </c>
      <c r="J716" s="170" t="s">
        <v>758</v>
      </c>
      <c r="K716" s="321" t="str">
        <f>IF(AND(ISBLANK('C6'!V624),$L$716&lt;&gt;"Z"),"",'C6'!V624)</f>
        <v/>
      </c>
      <c r="L716" s="321" t="str">
        <f>IF(ISBLANK('C6'!W624),"",'C6'!W624)</f>
        <v/>
      </c>
      <c r="M716" s="168" t="str">
        <f t="shared" si="12"/>
        <v>OK</v>
      </c>
      <c r="N716" s="169"/>
    </row>
    <row r="717" spans="1:14" hidden="1">
      <c r="A717" s="333" t="s">
        <v>760</v>
      </c>
      <c r="B717" s="319" t="s">
        <v>2265</v>
      </c>
      <c r="C717" s="320" t="s">
        <v>683</v>
      </c>
      <c r="D717" s="322" t="s">
        <v>2266</v>
      </c>
      <c r="E717" s="320" t="s">
        <v>758</v>
      </c>
      <c r="F717" s="320" t="s">
        <v>683</v>
      </c>
      <c r="G717" s="322" t="s">
        <v>1487</v>
      </c>
      <c r="H717" s="321" t="str">
        <f>IF(OR(AND('C6'!V173="",'C6'!W173=""),AND('C6'!V399="",'C6'!W399=""),AND('C6'!W173="X",'C6'!W399="X"),OR('C6'!W173="M",'C6'!W399="M")),"",SUM('C6'!V173,'C6'!V399))</f>
        <v/>
      </c>
      <c r="I717" s="321" t="str">
        <f>IF(AND(AND('C6'!W173="X",'C6'!W399="X"),SUM('C6'!V173,'C6'!V399)=0,ISNUMBER('C6'!V625)),"",IF(OR('C6'!W173="M",'C6'!W399="M"),"M",IF(AND('C6'!W173='C6'!W399,OR('C6'!W173="X",'C6'!W173="W",'C6'!W173="Z")),UPPER('C6'!W173),"")))</f>
        <v/>
      </c>
      <c r="J717" s="170" t="s">
        <v>758</v>
      </c>
      <c r="K717" s="321" t="str">
        <f>IF(AND(ISBLANK('C6'!V625),$L$717&lt;&gt;"Z"),"",'C6'!V625)</f>
        <v/>
      </c>
      <c r="L717" s="321" t="str">
        <f>IF(ISBLANK('C6'!W625),"",'C6'!W625)</f>
        <v/>
      </c>
      <c r="M717" s="168" t="str">
        <f t="shared" si="12"/>
        <v>OK</v>
      </c>
      <c r="N717" s="169"/>
    </row>
    <row r="718" spans="1:14" hidden="1">
      <c r="A718" s="333" t="s">
        <v>760</v>
      </c>
      <c r="B718" s="319" t="s">
        <v>2267</v>
      </c>
      <c r="C718" s="320" t="s">
        <v>683</v>
      </c>
      <c r="D718" s="322" t="s">
        <v>2268</v>
      </c>
      <c r="E718" s="320" t="s">
        <v>758</v>
      </c>
      <c r="F718" s="320" t="s">
        <v>683</v>
      </c>
      <c r="G718" s="322" t="s">
        <v>1488</v>
      </c>
      <c r="H718" s="321" t="str">
        <f>IF(OR(AND('C6'!V174="",'C6'!W174=""),AND('C6'!V400="",'C6'!W400=""),AND('C6'!W174="X",'C6'!W400="X"),OR('C6'!W174="M",'C6'!W400="M")),"",SUM('C6'!V174,'C6'!V400))</f>
        <v/>
      </c>
      <c r="I718" s="321" t="str">
        <f>IF(AND(AND('C6'!W174="X",'C6'!W400="X"),SUM('C6'!V174,'C6'!V400)=0,ISNUMBER('C6'!V626)),"",IF(OR('C6'!W174="M",'C6'!W400="M"),"M",IF(AND('C6'!W174='C6'!W400,OR('C6'!W174="X",'C6'!W174="W",'C6'!W174="Z")),UPPER('C6'!W174),"")))</f>
        <v/>
      </c>
      <c r="J718" s="170" t="s">
        <v>758</v>
      </c>
      <c r="K718" s="321" t="str">
        <f>IF(AND(ISBLANK('C6'!V626),$L$718&lt;&gt;"Z"),"",'C6'!V626)</f>
        <v/>
      </c>
      <c r="L718" s="321" t="str">
        <f>IF(ISBLANK('C6'!W626),"",'C6'!W626)</f>
        <v/>
      </c>
      <c r="M718" s="168" t="str">
        <f t="shared" si="12"/>
        <v>OK</v>
      </c>
      <c r="N718" s="169"/>
    </row>
    <row r="719" spans="1:14" hidden="1">
      <c r="A719" s="333" t="s">
        <v>760</v>
      </c>
      <c r="B719" s="319" t="s">
        <v>2269</v>
      </c>
      <c r="C719" s="320" t="s">
        <v>683</v>
      </c>
      <c r="D719" s="322" t="s">
        <v>2270</v>
      </c>
      <c r="E719" s="320" t="s">
        <v>758</v>
      </c>
      <c r="F719" s="320" t="s">
        <v>683</v>
      </c>
      <c r="G719" s="322" t="s">
        <v>1489</v>
      </c>
      <c r="H719" s="321" t="str">
        <f>IF(OR(AND('C6'!V175="",'C6'!W175=""),AND('C6'!V401="",'C6'!W401=""),AND('C6'!W175="X",'C6'!W401="X"),OR('C6'!W175="M",'C6'!W401="M")),"",SUM('C6'!V175,'C6'!V401))</f>
        <v/>
      </c>
      <c r="I719" s="321" t="str">
        <f>IF(AND(AND('C6'!W175="X",'C6'!W401="X"),SUM('C6'!V175,'C6'!V401)=0,ISNUMBER('C6'!V627)),"",IF(OR('C6'!W175="M",'C6'!W401="M"),"M",IF(AND('C6'!W175='C6'!W401,OR('C6'!W175="X",'C6'!W175="W",'C6'!W175="Z")),UPPER('C6'!W175),"")))</f>
        <v/>
      </c>
      <c r="J719" s="170" t="s">
        <v>758</v>
      </c>
      <c r="K719" s="321" t="str">
        <f>IF(AND(ISBLANK('C6'!V627),$L$719&lt;&gt;"Z"),"",'C6'!V627)</f>
        <v/>
      </c>
      <c r="L719" s="321" t="str">
        <f>IF(ISBLANK('C6'!W627),"",'C6'!W627)</f>
        <v/>
      </c>
      <c r="M719" s="168" t="str">
        <f t="shared" si="12"/>
        <v>OK</v>
      </c>
      <c r="N719" s="169"/>
    </row>
    <row r="720" spans="1:14" hidden="1">
      <c r="A720" s="333" t="s">
        <v>760</v>
      </c>
      <c r="B720" s="319" t="s">
        <v>2271</v>
      </c>
      <c r="C720" s="320" t="s">
        <v>683</v>
      </c>
      <c r="D720" s="322" t="s">
        <v>2272</v>
      </c>
      <c r="E720" s="320" t="s">
        <v>758</v>
      </c>
      <c r="F720" s="320" t="s">
        <v>683</v>
      </c>
      <c r="G720" s="322" t="s">
        <v>1490</v>
      </c>
      <c r="H720" s="321" t="str">
        <f>IF(OR(AND('C6'!V176="",'C6'!W176=""),AND('C6'!V402="",'C6'!W402=""),AND('C6'!W176="X",'C6'!W402="X"),OR('C6'!W176="M",'C6'!W402="M")),"",SUM('C6'!V176,'C6'!V402))</f>
        <v/>
      </c>
      <c r="I720" s="321" t="str">
        <f>IF(AND(AND('C6'!W176="X",'C6'!W402="X"),SUM('C6'!V176,'C6'!V402)=0,ISNUMBER('C6'!V628)),"",IF(OR('C6'!W176="M",'C6'!W402="M"),"M",IF(AND('C6'!W176='C6'!W402,OR('C6'!W176="X",'C6'!W176="W",'C6'!W176="Z")),UPPER('C6'!W176),"")))</f>
        <v/>
      </c>
      <c r="J720" s="170" t="s">
        <v>758</v>
      </c>
      <c r="K720" s="321" t="str">
        <f>IF(AND(ISBLANK('C6'!V628),$L$720&lt;&gt;"Z"),"",'C6'!V628)</f>
        <v/>
      </c>
      <c r="L720" s="321" t="str">
        <f>IF(ISBLANK('C6'!W628),"",'C6'!W628)</f>
        <v/>
      </c>
      <c r="M720" s="168" t="str">
        <f t="shared" si="12"/>
        <v>OK</v>
      </c>
      <c r="N720" s="169"/>
    </row>
    <row r="721" spans="1:14" hidden="1">
      <c r="A721" s="333" t="s">
        <v>760</v>
      </c>
      <c r="B721" s="319" t="s">
        <v>2273</v>
      </c>
      <c r="C721" s="320" t="s">
        <v>683</v>
      </c>
      <c r="D721" s="322" t="s">
        <v>2274</v>
      </c>
      <c r="E721" s="320" t="s">
        <v>758</v>
      </c>
      <c r="F721" s="320" t="s">
        <v>683</v>
      </c>
      <c r="G721" s="322" t="s">
        <v>1491</v>
      </c>
      <c r="H721" s="321" t="str">
        <f>IF(OR(AND('C6'!V177="",'C6'!W177=""),AND('C6'!V403="",'C6'!W403=""),AND('C6'!W177="X",'C6'!W403="X"),OR('C6'!W177="M",'C6'!W403="M")),"",SUM('C6'!V177,'C6'!V403))</f>
        <v/>
      </c>
      <c r="I721" s="321" t="str">
        <f>IF(AND(AND('C6'!W177="X",'C6'!W403="X"),SUM('C6'!V177,'C6'!V403)=0,ISNUMBER('C6'!V629)),"",IF(OR('C6'!W177="M",'C6'!W403="M"),"M",IF(AND('C6'!W177='C6'!W403,OR('C6'!W177="X",'C6'!W177="W",'C6'!W177="Z")),UPPER('C6'!W177),"")))</f>
        <v/>
      </c>
      <c r="J721" s="170" t="s">
        <v>758</v>
      </c>
      <c r="K721" s="321" t="str">
        <f>IF(AND(ISBLANK('C6'!V629),$L$721&lt;&gt;"Z"),"",'C6'!V629)</f>
        <v/>
      </c>
      <c r="L721" s="321" t="str">
        <f>IF(ISBLANK('C6'!W629),"",'C6'!W629)</f>
        <v/>
      </c>
      <c r="M721" s="168" t="str">
        <f t="shared" si="12"/>
        <v>OK</v>
      </c>
      <c r="N721" s="169"/>
    </row>
    <row r="722" spans="1:14" hidden="1">
      <c r="A722" s="333" t="s">
        <v>760</v>
      </c>
      <c r="B722" s="319" t="s">
        <v>2275</v>
      </c>
      <c r="C722" s="320" t="s">
        <v>683</v>
      </c>
      <c r="D722" s="322" t="s">
        <v>2276</v>
      </c>
      <c r="E722" s="320" t="s">
        <v>758</v>
      </c>
      <c r="F722" s="320" t="s">
        <v>683</v>
      </c>
      <c r="G722" s="322" t="s">
        <v>1492</v>
      </c>
      <c r="H722" s="321" t="str">
        <f>IF(OR(AND('C6'!V178="",'C6'!W178=""),AND('C6'!V404="",'C6'!W404=""),AND('C6'!W178="X",'C6'!W404="X"),OR('C6'!W178="M",'C6'!W404="M")),"",SUM('C6'!V178,'C6'!V404))</f>
        <v/>
      </c>
      <c r="I722" s="321" t="str">
        <f>IF(AND(AND('C6'!W178="X",'C6'!W404="X"),SUM('C6'!V178,'C6'!V404)=0,ISNUMBER('C6'!V630)),"",IF(OR('C6'!W178="M",'C6'!W404="M"),"M",IF(AND('C6'!W178='C6'!W404,OR('C6'!W178="X",'C6'!W178="W",'C6'!W178="Z")),UPPER('C6'!W178),"")))</f>
        <v/>
      </c>
      <c r="J722" s="170" t="s">
        <v>758</v>
      </c>
      <c r="K722" s="321" t="str">
        <f>IF(AND(ISBLANK('C6'!V630),$L$722&lt;&gt;"Z"),"",'C6'!V630)</f>
        <v/>
      </c>
      <c r="L722" s="321" t="str">
        <f>IF(ISBLANK('C6'!W630),"",'C6'!W630)</f>
        <v/>
      </c>
      <c r="M722" s="168" t="str">
        <f t="shared" si="12"/>
        <v>OK</v>
      </c>
      <c r="N722" s="169"/>
    </row>
    <row r="723" spans="1:14" hidden="1">
      <c r="A723" s="333" t="s">
        <v>760</v>
      </c>
      <c r="B723" s="319" t="s">
        <v>2277</v>
      </c>
      <c r="C723" s="320" t="s">
        <v>683</v>
      </c>
      <c r="D723" s="322" t="s">
        <v>2278</v>
      </c>
      <c r="E723" s="320" t="s">
        <v>758</v>
      </c>
      <c r="F723" s="320" t="s">
        <v>683</v>
      </c>
      <c r="G723" s="322" t="s">
        <v>1493</v>
      </c>
      <c r="H723" s="321" t="str">
        <f>IF(OR(AND('C6'!V179="",'C6'!W179=""),AND('C6'!V405="",'C6'!W405=""),AND('C6'!W179="X",'C6'!W405="X"),OR('C6'!W179="M",'C6'!W405="M")),"",SUM('C6'!V179,'C6'!V405))</f>
        <v/>
      </c>
      <c r="I723" s="321" t="str">
        <f>IF(AND(AND('C6'!W179="X",'C6'!W405="X"),SUM('C6'!V179,'C6'!V405)=0,ISNUMBER('C6'!V631)),"",IF(OR('C6'!W179="M",'C6'!W405="M"),"M",IF(AND('C6'!W179='C6'!W405,OR('C6'!W179="X",'C6'!W179="W",'C6'!W179="Z")),UPPER('C6'!W179),"")))</f>
        <v/>
      </c>
      <c r="J723" s="170" t="s">
        <v>758</v>
      </c>
      <c r="K723" s="321" t="str">
        <f>IF(AND(ISBLANK('C6'!V631),$L$723&lt;&gt;"Z"),"",'C6'!V631)</f>
        <v/>
      </c>
      <c r="L723" s="321" t="str">
        <f>IF(ISBLANK('C6'!W631),"",'C6'!W631)</f>
        <v/>
      </c>
      <c r="M723" s="168" t="str">
        <f t="shared" si="12"/>
        <v>OK</v>
      </c>
      <c r="N723" s="169"/>
    </row>
    <row r="724" spans="1:14" hidden="1">
      <c r="A724" s="333" t="s">
        <v>760</v>
      </c>
      <c r="B724" s="319" t="s">
        <v>2279</v>
      </c>
      <c r="C724" s="320" t="s">
        <v>683</v>
      </c>
      <c r="D724" s="322" t="s">
        <v>2280</v>
      </c>
      <c r="E724" s="320" t="s">
        <v>758</v>
      </c>
      <c r="F724" s="320" t="s">
        <v>683</v>
      </c>
      <c r="G724" s="322" t="s">
        <v>1494</v>
      </c>
      <c r="H724" s="321" t="str">
        <f>IF(OR(AND('C6'!V180="",'C6'!W180=""),AND('C6'!V406="",'C6'!W406=""),AND('C6'!W180="X",'C6'!W406="X"),OR('C6'!W180="M",'C6'!W406="M")),"",SUM('C6'!V180,'C6'!V406))</f>
        <v/>
      </c>
      <c r="I724" s="321" t="str">
        <f>IF(AND(AND('C6'!W180="X",'C6'!W406="X"),SUM('C6'!V180,'C6'!V406)=0,ISNUMBER('C6'!V632)),"",IF(OR('C6'!W180="M",'C6'!W406="M"),"M",IF(AND('C6'!W180='C6'!W406,OR('C6'!W180="X",'C6'!W180="W",'C6'!W180="Z")),UPPER('C6'!W180),"")))</f>
        <v/>
      </c>
      <c r="J724" s="170" t="s">
        <v>758</v>
      </c>
      <c r="K724" s="321" t="str">
        <f>IF(AND(ISBLANK('C6'!V632),$L$724&lt;&gt;"Z"),"",'C6'!V632)</f>
        <v/>
      </c>
      <c r="L724" s="321" t="str">
        <f>IF(ISBLANK('C6'!W632),"",'C6'!W632)</f>
        <v/>
      </c>
      <c r="M724" s="168" t="str">
        <f t="shared" si="12"/>
        <v>OK</v>
      </c>
      <c r="N724" s="169"/>
    </row>
    <row r="725" spans="1:14" hidden="1">
      <c r="A725" s="333" t="s">
        <v>760</v>
      </c>
      <c r="B725" s="319" t="s">
        <v>2281</v>
      </c>
      <c r="C725" s="320" t="s">
        <v>683</v>
      </c>
      <c r="D725" s="322" t="s">
        <v>2282</v>
      </c>
      <c r="E725" s="320" t="s">
        <v>758</v>
      </c>
      <c r="F725" s="320" t="s">
        <v>683</v>
      </c>
      <c r="G725" s="322" t="s">
        <v>1495</v>
      </c>
      <c r="H725" s="321" t="str">
        <f>IF(OR(AND('C6'!V181="",'C6'!W181=""),AND('C6'!V407="",'C6'!W407=""),AND('C6'!W181="X",'C6'!W407="X"),OR('C6'!W181="M",'C6'!W407="M")),"",SUM('C6'!V181,'C6'!V407))</f>
        <v/>
      </c>
      <c r="I725" s="321" t="str">
        <f>IF(AND(AND('C6'!W181="X",'C6'!W407="X"),SUM('C6'!V181,'C6'!V407)=0,ISNUMBER('C6'!V633)),"",IF(OR('C6'!W181="M",'C6'!W407="M"),"M",IF(AND('C6'!W181='C6'!W407,OR('C6'!W181="X",'C6'!W181="W",'C6'!W181="Z")),UPPER('C6'!W181),"")))</f>
        <v/>
      </c>
      <c r="J725" s="170" t="s">
        <v>758</v>
      </c>
      <c r="K725" s="321" t="str">
        <f>IF(AND(ISBLANK('C6'!V633),$L$725&lt;&gt;"Z"),"",'C6'!V633)</f>
        <v/>
      </c>
      <c r="L725" s="321" t="str">
        <f>IF(ISBLANK('C6'!W633),"",'C6'!W633)</f>
        <v/>
      </c>
      <c r="M725" s="168" t="str">
        <f t="shared" si="12"/>
        <v>OK</v>
      </c>
      <c r="N725" s="169"/>
    </row>
    <row r="726" spans="1:14" hidden="1">
      <c r="A726" s="333" t="s">
        <v>760</v>
      </c>
      <c r="B726" s="319" t="s">
        <v>2283</v>
      </c>
      <c r="C726" s="320" t="s">
        <v>683</v>
      </c>
      <c r="D726" s="322" t="s">
        <v>2284</v>
      </c>
      <c r="E726" s="320" t="s">
        <v>758</v>
      </c>
      <c r="F726" s="320" t="s">
        <v>683</v>
      </c>
      <c r="G726" s="322" t="s">
        <v>1496</v>
      </c>
      <c r="H726" s="321" t="str">
        <f>IF(OR(AND('C6'!V182="",'C6'!W182=""),AND('C6'!V408="",'C6'!W408=""),AND('C6'!W182="X",'C6'!W408="X"),OR('C6'!W182="M",'C6'!W408="M")),"",SUM('C6'!V182,'C6'!V408))</f>
        <v/>
      </c>
      <c r="I726" s="321" t="str">
        <f>IF(AND(AND('C6'!W182="X",'C6'!W408="X"),SUM('C6'!V182,'C6'!V408)=0,ISNUMBER('C6'!V634)),"",IF(OR('C6'!W182="M",'C6'!W408="M"),"M",IF(AND('C6'!W182='C6'!W408,OR('C6'!W182="X",'C6'!W182="W",'C6'!W182="Z")),UPPER('C6'!W182),"")))</f>
        <v/>
      </c>
      <c r="J726" s="170" t="s">
        <v>758</v>
      </c>
      <c r="K726" s="321" t="str">
        <f>IF(AND(ISBLANK('C6'!V634),$L$726&lt;&gt;"Z"),"",'C6'!V634)</f>
        <v/>
      </c>
      <c r="L726" s="321" t="str">
        <f>IF(ISBLANK('C6'!W634),"",'C6'!W634)</f>
        <v/>
      </c>
      <c r="M726" s="168" t="str">
        <f t="shared" si="12"/>
        <v>OK</v>
      </c>
      <c r="N726" s="169"/>
    </row>
    <row r="727" spans="1:14" hidden="1">
      <c r="A727" s="333" t="s">
        <v>760</v>
      </c>
      <c r="B727" s="319" t="s">
        <v>2285</v>
      </c>
      <c r="C727" s="320" t="s">
        <v>683</v>
      </c>
      <c r="D727" s="322" t="s">
        <v>2286</v>
      </c>
      <c r="E727" s="320" t="s">
        <v>758</v>
      </c>
      <c r="F727" s="320" t="s">
        <v>683</v>
      </c>
      <c r="G727" s="322" t="s">
        <v>1497</v>
      </c>
      <c r="H727" s="321" t="str">
        <f>IF(OR(AND('C6'!V183="",'C6'!W183=""),AND('C6'!V409="",'C6'!W409=""),AND('C6'!W183="X",'C6'!W409="X"),OR('C6'!W183="M",'C6'!W409="M")),"",SUM('C6'!V183,'C6'!V409))</f>
        <v/>
      </c>
      <c r="I727" s="321" t="str">
        <f>IF(AND(AND('C6'!W183="X",'C6'!W409="X"),SUM('C6'!V183,'C6'!V409)=0,ISNUMBER('C6'!V635)),"",IF(OR('C6'!W183="M",'C6'!W409="M"),"M",IF(AND('C6'!W183='C6'!W409,OR('C6'!W183="X",'C6'!W183="W",'C6'!W183="Z")),UPPER('C6'!W183),"")))</f>
        <v/>
      </c>
      <c r="J727" s="170" t="s">
        <v>758</v>
      </c>
      <c r="K727" s="321" t="str">
        <f>IF(AND(ISBLANK('C6'!V635),$L$727&lt;&gt;"Z"),"",'C6'!V635)</f>
        <v/>
      </c>
      <c r="L727" s="321" t="str">
        <f>IF(ISBLANK('C6'!W635),"",'C6'!W635)</f>
        <v/>
      </c>
      <c r="M727" s="168" t="str">
        <f t="shared" si="12"/>
        <v>OK</v>
      </c>
      <c r="N727" s="169"/>
    </row>
    <row r="728" spans="1:14" hidden="1">
      <c r="A728" s="333" t="s">
        <v>760</v>
      </c>
      <c r="B728" s="319" t="s">
        <v>2287</v>
      </c>
      <c r="C728" s="320" t="s">
        <v>683</v>
      </c>
      <c r="D728" s="322" t="s">
        <v>2288</v>
      </c>
      <c r="E728" s="320" t="s">
        <v>758</v>
      </c>
      <c r="F728" s="320" t="s">
        <v>683</v>
      </c>
      <c r="G728" s="322" t="s">
        <v>1498</v>
      </c>
      <c r="H728" s="321" t="str">
        <f>IF(OR(AND('C6'!V184="",'C6'!W184=""),AND('C6'!V410="",'C6'!W410=""),AND('C6'!W184="X",'C6'!W410="X"),OR('C6'!W184="M",'C6'!W410="M")),"",SUM('C6'!V184,'C6'!V410))</f>
        <v/>
      </c>
      <c r="I728" s="321" t="str">
        <f>IF(AND(AND('C6'!W184="X",'C6'!W410="X"),SUM('C6'!V184,'C6'!V410)=0,ISNUMBER('C6'!V636)),"",IF(OR('C6'!W184="M",'C6'!W410="M"),"M",IF(AND('C6'!W184='C6'!W410,OR('C6'!W184="X",'C6'!W184="W",'C6'!W184="Z")),UPPER('C6'!W184),"")))</f>
        <v/>
      </c>
      <c r="J728" s="170" t="s">
        <v>758</v>
      </c>
      <c r="K728" s="321" t="str">
        <f>IF(AND(ISBLANK('C6'!V636),$L$728&lt;&gt;"Z"),"",'C6'!V636)</f>
        <v/>
      </c>
      <c r="L728" s="321" t="str">
        <f>IF(ISBLANK('C6'!W636),"",'C6'!W636)</f>
        <v/>
      </c>
      <c r="M728" s="168" t="str">
        <f t="shared" si="12"/>
        <v>OK</v>
      </c>
      <c r="N728" s="169"/>
    </row>
    <row r="729" spans="1:14" hidden="1">
      <c r="A729" s="333" t="s">
        <v>760</v>
      </c>
      <c r="B729" s="319" t="s">
        <v>2289</v>
      </c>
      <c r="C729" s="320" t="s">
        <v>683</v>
      </c>
      <c r="D729" s="322" t="s">
        <v>2290</v>
      </c>
      <c r="E729" s="320" t="s">
        <v>758</v>
      </c>
      <c r="F729" s="320" t="s">
        <v>683</v>
      </c>
      <c r="G729" s="322" t="s">
        <v>1499</v>
      </c>
      <c r="H729" s="321" t="str">
        <f>IF(OR(AND('C6'!V185="",'C6'!W185=""),AND('C6'!V411="",'C6'!W411=""),AND('C6'!W185="X",'C6'!W411="X"),OR('C6'!W185="M",'C6'!W411="M")),"",SUM('C6'!V185,'C6'!V411))</f>
        <v/>
      </c>
      <c r="I729" s="321" t="str">
        <f>IF(AND(AND('C6'!W185="X",'C6'!W411="X"),SUM('C6'!V185,'C6'!V411)=0,ISNUMBER('C6'!V637)),"",IF(OR('C6'!W185="M",'C6'!W411="M"),"M",IF(AND('C6'!W185='C6'!W411,OR('C6'!W185="X",'C6'!W185="W",'C6'!W185="Z")),UPPER('C6'!W185),"")))</f>
        <v/>
      </c>
      <c r="J729" s="170" t="s">
        <v>758</v>
      </c>
      <c r="K729" s="321" t="str">
        <f>IF(AND(ISBLANK('C6'!V637),$L$729&lt;&gt;"Z"),"",'C6'!V637)</f>
        <v/>
      </c>
      <c r="L729" s="321" t="str">
        <f>IF(ISBLANK('C6'!W637),"",'C6'!W637)</f>
        <v/>
      </c>
      <c r="M729" s="168" t="str">
        <f t="shared" si="12"/>
        <v>OK</v>
      </c>
      <c r="N729" s="169"/>
    </row>
    <row r="730" spans="1:14" hidden="1">
      <c r="A730" s="333" t="s">
        <v>760</v>
      </c>
      <c r="B730" s="319" t="s">
        <v>2291</v>
      </c>
      <c r="C730" s="320" t="s">
        <v>683</v>
      </c>
      <c r="D730" s="322" t="s">
        <v>2292</v>
      </c>
      <c r="E730" s="320" t="s">
        <v>758</v>
      </c>
      <c r="F730" s="320" t="s">
        <v>683</v>
      </c>
      <c r="G730" s="322" t="s">
        <v>1500</v>
      </c>
      <c r="H730" s="321" t="str">
        <f>IF(OR(AND('C6'!V186="",'C6'!W186=""),AND('C6'!V412="",'C6'!W412=""),AND('C6'!W186="X",'C6'!W412="X"),OR('C6'!W186="M",'C6'!W412="M")),"",SUM('C6'!V186,'C6'!V412))</f>
        <v/>
      </c>
      <c r="I730" s="321" t="str">
        <f>IF(AND(AND('C6'!W186="X",'C6'!W412="X"),SUM('C6'!V186,'C6'!V412)=0,ISNUMBER('C6'!V638)),"",IF(OR('C6'!W186="M",'C6'!W412="M"),"M",IF(AND('C6'!W186='C6'!W412,OR('C6'!W186="X",'C6'!W186="W",'C6'!W186="Z")),UPPER('C6'!W186),"")))</f>
        <v/>
      </c>
      <c r="J730" s="170" t="s">
        <v>758</v>
      </c>
      <c r="K730" s="321" t="str">
        <f>IF(AND(ISBLANK('C6'!V638),$L$730&lt;&gt;"Z"),"",'C6'!V638)</f>
        <v/>
      </c>
      <c r="L730" s="321" t="str">
        <f>IF(ISBLANK('C6'!W638),"",'C6'!W638)</f>
        <v/>
      </c>
      <c r="M730" s="168" t="str">
        <f t="shared" si="12"/>
        <v>OK</v>
      </c>
      <c r="N730" s="169"/>
    </row>
    <row r="731" spans="1:14" hidden="1">
      <c r="A731" s="333" t="s">
        <v>760</v>
      </c>
      <c r="B731" s="319" t="s">
        <v>2293</v>
      </c>
      <c r="C731" s="320" t="s">
        <v>683</v>
      </c>
      <c r="D731" s="322" t="s">
        <v>2294</v>
      </c>
      <c r="E731" s="320" t="s">
        <v>758</v>
      </c>
      <c r="F731" s="320" t="s">
        <v>683</v>
      </c>
      <c r="G731" s="322" t="s">
        <v>1501</v>
      </c>
      <c r="H731" s="321" t="str">
        <f>IF(OR(AND('C6'!V187="",'C6'!W187=""),AND('C6'!V413="",'C6'!W413=""),AND('C6'!W187="X",'C6'!W413="X"),OR('C6'!W187="M",'C6'!W413="M")),"",SUM('C6'!V187,'C6'!V413))</f>
        <v/>
      </c>
      <c r="I731" s="321" t="str">
        <f>IF(AND(AND('C6'!W187="X",'C6'!W413="X"),SUM('C6'!V187,'C6'!V413)=0,ISNUMBER('C6'!V639)),"",IF(OR('C6'!W187="M",'C6'!W413="M"),"M",IF(AND('C6'!W187='C6'!W413,OR('C6'!W187="X",'C6'!W187="W",'C6'!W187="Z")),UPPER('C6'!W187),"")))</f>
        <v/>
      </c>
      <c r="J731" s="170" t="s">
        <v>758</v>
      </c>
      <c r="K731" s="321" t="str">
        <f>IF(AND(ISBLANK('C6'!V639),$L$731&lt;&gt;"Z"),"",'C6'!V639)</f>
        <v/>
      </c>
      <c r="L731" s="321" t="str">
        <f>IF(ISBLANK('C6'!W639),"",'C6'!W639)</f>
        <v/>
      </c>
      <c r="M731" s="168" t="str">
        <f t="shared" si="12"/>
        <v>OK</v>
      </c>
      <c r="N731" s="169"/>
    </row>
    <row r="732" spans="1:14" hidden="1">
      <c r="A732" s="333" t="s">
        <v>760</v>
      </c>
      <c r="B732" s="319" t="s">
        <v>2295</v>
      </c>
      <c r="C732" s="320" t="s">
        <v>683</v>
      </c>
      <c r="D732" s="322" t="s">
        <v>2296</v>
      </c>
      <c r="E732" s="320" t="s">
        <v>758</v>
      </c>
      <c r="F732" s="320" t="s">
        <v>683</v>
      </c>
      <c r="G732" s="322" t="s">
        <v>1502</v>
      </c>
      <c r="H732" s="321" t="str">
        <f>IF(OR(AND('C6'!V188="",'C6'!W188=""),AND('C6'!V414="",'C6'!W414=""),AND('C6'!W188="X",'C6'!W414="X"),OR('C6'!W188="M",'C6'!W414="M")),"",SUM('C6'!V188,'C6'!V414))</f>
        <v/>
      </c>
      <c r="I732" s="321" t="str">
        <f>IF(AND(AND('C6'!W188="X",'C6'!W414="X"),SUM('C6'!V188,'C6'!V414)=0,ISNUMBER('C6'!V640)),"",IF(OR('C6'!W188="M",'C6'!W414="M"),"M",IF(AND('C6'!W188='C6'!W414,OR('C6'!W188="X",'C6'!W188="W",'C6'!W188="Z")),UPPER('C6'!W188),"")))</f>
        <v/>
      </c>
      <c r="J732" s="170" t="s">
        <v>758</v>
      </c>
      <c r="K732" s="321" t="str">
        <f>IF(AND(ISBLANK('C6'!V640),$L$732&lt;&gt;"Z"),"",'C6'!V640)</f>
        <v/>
      </c>
      <c r="L732" s="321" t="str">
        <f>IF(ISBLANK('C6'!W640),"",'C6'!W640)</f>
        <v/>
      </c>
      <c r="M732" s="168" t="str">
        <f t="shared" si="12"/>
        <v>OK</v>
      </c>
      <c r="N732" s="169"/>
    </row>
    <row r="733" spans="1:14" hidden="1">
      <c r="A733" s="333" t="s">
        <v>760</v>
      </c>
      <c r="B733" s="319" t="s">
        <v>2297</v>
      </c>
      <c r="C733" s="320" t="s">
        <v>683</v>
      </c>
      <c r="D733" s="322" t="s">
        <v>2298</v>
      </c>
      <c r="E733" s="320" t="s">
        <v>758</v>
      </c>
      <c r="F733" s="320" t="s">
        <v>683</v>
      </c>
      <c r="G733" s="322" t="s">
        <v>1503</v>
      </c>
      <c r="H733" s="321" t="str">
        <f>IF(OR(AND('C6'!V189="",'C6'!W189=""),AND('C6'!V415="",'C6'!W415=""),AND('C6'!W189="X",'C6'!W415="X"),OR('C6'!W189="M",'C6'!W415="M")),"",SUM('C6'!V189,'C6'!V415))</f>
        <v/>
      </c>
      <c r="I733" s="321" t="str">
        <f>IF(AND(AND('C6'!W189="X",'C6'!W415="X"),SUM('C6'!V189,'C6'!V415)=0,ISNUMBER('C6'!V641)),"",IF(OR('C6'!W189="M",'C6'!W415="M"),"M",IF(AND('C6'!W189='C6'!W415,OR('C6'!W189="X",'C6'!W189="W",'C6'!W189="Z")),UPPER('C6'!W189),"")))</f>
        <v/>
      </c>
      <c r="J733" s="170" t="s">
        <v>758</v>
      </c>
      <c r="K733" s="321" t="str">
        <f>IF(AND(ISBLANK('C6'!V641),$L$733&lt;&gt;"Z"),"",'C6'!V641)</f>
        <v/>
      </c>
      <c r="L733" s="321" t="str">
        <f>IF(ISBLANK('C6'!W641),"",'C6'!W641)</f>
        <v/>
      </c>
      <c r="M733" s="168" t="str">
        <f t="shared" si="12"/>
        <v>OK</v>
      </c>
      <c r="N733" s="169"/>
    </row>
    <row r="734" spans="1:14" hidden="1">
      <c r="A734" s="333" t="s">
        <v>760</v>
      </c>
      <c r="B734" s="319" t="s">
        <v>2299</v>
      </c>
      <c r="C734" s="320" t="s">
        <v>683</v>
      </c>
      <c r="D734" s="322" t="s">
        <v>2300</v>
      </c>
      <c r="E734" s="320" t="s">
        <v>758</v>
      </c>
      <c r="F734" s="320" t="s">
        <v>683</v>
      </c>
      <c r="G734" s="322" t="s">
        <v>1504</v>
      </c>
      <c r="H734" s="321" t="str">
        <f>IF(OR(AND('C6'!V190="",'C6'!W190=""),AND('C6'!V416="",'C6'!W416=""),AND('C6'!W190="X",'C6'!W416="X"),OR('C6'!W190="M",'C6'!W416="M")),"",SUM('C6'!V190,'C6'!V416))</f>
        <v/>
      </c>
      <c r="I734" s="321" t="str">
        <f>IF(AND(AND('C6'!W190="X",'C6'!W416="X"),SUM('C6'!V190,'C6'!V416)=0,ISNUMBER('C6'!V642)),"",IF(OR('C6'!W190="M",'C6'!W416="M"),"M",IF(AND('C6'!W190='C6'!W416,OR('C6'!W190="X",'C6'!W190="W",'C6'!W190="Z")),UPPER('C6'!W190),"")))</f>
        <v/>
      </c>
      <c r="J734" s="170" t="s">
        <v>758</v>
      </c>
      <c r="K734" s="321" t="str">
        <f>IF(AND(ISBLANK('C6'!V642),$L$734&lt;&gt;"Z"),"",'C6'!V642)</f>
        <v/>
      </c>
      <c r="L734" s="321" t="str">
        <f>IF(ISBLANK('C6'!W642),"",'C6'!W642)</f>
        <v/>
      </c>
      <c r="M734" s="168" t="str">
        <f t="shared" si="12"/>
        <v>OK</v>
      </c>
      <c r="N734" s="169"/>
    </row>
    <row r="735" spans="1:14" hidden="1">
      <c r="A735" s="333" t="s">
        <v>760</v>
      </c>
      <c r="B735" s="319" t="s">
        <v>2301</v>
      </c>
      <c r="C735" s="320" t="s">
        <v>683</v>
      </c>
      <c r="D735" s="322" t="s">
        <v>2302</v>
      </c>
      <c r="E735" s="320" t="s">
        <v>758</v>
      </c>
      <c r="F735" s="320" t="s">
        <v>683</v>
      </c>
      <c r="G735" s="322" t="s">
        <v>1505</v>
      </c>
      <c r="H735" s="321" t="str">
        <f>IF(OR(AND('C6'!V191="",'C6'!W191=""),AND('C6'!V417="",'C6'!W417=""),AND('C6'!W191="X",'C6'!W417="X"),OR('C6'!W191="M",'C6'!W417="M")),"",SUM('C6'!V191,'C6'!V417))</f>
        <v/>
      </c>
      <c r="I735" s="321" t="str">
        <f>IF(AND(AND('C6'!W191="X",'C6'!W417="X"),SUM('C6'!V191,'C6'!V417)=0,ISNUMBER('C6'!V643)),"",IF(OR('C6'!W191="M",'C6'!W417="M"),"M",IF(AND('C6'!W191='C6'!W417,OR('C6'!W191="X",'C6'!W191="W",'C6'!W191="Z")),UPPER('C6'!W191),"")))</f>
        <v/>
      </c>
      <c r="J735" s="170" t="s">
        <v>758</v>
      </c>
      <c r="K735" s="321" t="str">
        <f>IF(AND(ISBLANK('C6'!V643),$L$735&lt;&gt;"Z"),"",'C6'!V643)</f>
        <v/>
      </c>
      <c r="L735" s="321" t="str">
        <f>IF(ISBLANK('C6'!W643),"",'C6'!W643)</f>
        <v/>
      </c>
      <c r="M735" s="168" t="str">
        <f t="shared" si="12"/>
        <v>OK</v>
      </c>
      <c r="N735" s="169"/>
    </row>
    <row r="736" spans="1:14" hidden="1">
      <c r="A736" s="333" t="s">
        <v>760</v>
      </c>
      <c r="B736" s="319" t="s">
        <v>2303</v>
      </c>
      <c r="C736" s="320" t="s">
        <v>683</v>
      </c>
      <c r="D736" s="322" t="s">
        <v>2304</v>
      </c>
      <c r="E736" s="320" t="s">
        <v>758</v>
      </c>
      <c r="F736" s="320" t="s">
        <v>683</v>
      </c>
      <c r="G736" s="322" t="s">
        <v>1506</v>
      </c>
      <c r="H736" s="321" t="str">
        <f>IF(OR(AND('C6'!V192="",'C6'!W192=""),AND('C6'!V418="",'C6'!W418=""),AND('C6'!W192="X",'C6'!W418="X"),OR('C6'!W192="M",'C6'!W418="M")),"",SUM('C6'!V192,'C6'!V418))</f>
        <v/>
      </c>
      <c r="I736" s="321" t="str">
        <f>IF(AND(AND('C6'!W192="X",'C6'!W418="X"),SUM('C6'!V192,'C6'!V418)=0,ISNUMBER('C6'!V644)),"",IF(OR('C6'!W192="M",'C6'!W418="M"),"M",IF(AND('C6'!W192='C6'!W418,OR('C6'!W192="X",'C6'!W192="W",'C6'!W192="Z")),UPPER('C6'!W192),"")))</f>
        <v/>
      </c>
      <c r="J736" s="170" t="s">
        <v>758</v>
      </c>
      <c r="K736" s="321" t="str">
        <f>IF(AND(ISBLANK('C6'!V644),$L$736&lt;&gt;"Z"),"",'C6'!V644)</f>
        <v/>
      </c>
      <c r="L736" s="321" t="str">
        <f>IF(ISBLANK('C6'!W644),"",'C6'!W644)</f>
        <v/>
      </c>
      <c r="M736" s="168" t="str">
        <f t="shared" si="12"/>
        <v>OK</v>
      </c>
      <c r="N736" s="169"/>
    </row>
    <row r="737" spans="1:14" hidden="1">
      <c r="A737" s="333" t="s">
        <v>760</v>
      </c>
      <c r="B737" s="319" t="s">
        <v>2305</v>
      </c>
      <c r="C737" s="320" t="s">
        <v>683</v>
      </c>
      <c r="D737" s="322" t="s">
        <v>2306</v>
      </c>
      <c r="E737" s="320" t="s">
        <v>758</v>
      </c>
      <c r="F737" s="320" t="s">
        <v>683</v>
      </c>
      <c r="G737" s="322" t="s">
        <v>1507</v>
      </c>
      <c r="H737" s="321" t="str">
        <f>IF(OR(AND('C6'!V193="",'C6'!W193=""),AND('C6'!V419="",'C6'!W419=""),AND('C6'!W193="X",'C6'!W419="X"),OR('C6'!W193="M",'C6'!W419="M")),"",SUM('C6'!V193,'C6'!V419))</f>
        <v/>
      </c>
      <c r="I737" s="321" t="str">
        <f>IF(AND(AND('C6'!W193="X",'C6'!W419="X"),SUM('C6'!V193,'C6'!V419)=0,ISNUMBER('C6'!V645)),"",IF(OR('C6'!W193="M",'C6'!W419="M"),"M",IF(AND('C6'!W193='C6'!W419,OR('C6'!W193="X",'C6'!W193="W",'C6'!W193="Z")),UPPER('C6'!W193),"")))</f>
        <v/>
      </c>
      <c r="J737" s="170" t="s">
        <v>758</v>
      </c>
      <c r="K737" s="321" t="str">
        <f>IF(AND(ISBLANK('C6'!V645),$L$737&lt;&gt;"Z"),"",'C6'!V645)</f>
        <v/>
      </c>
      <c r="L737" s="321" t="str">
        <f>IF(ISBLANK('C6'!W645),"",'C6'!W645)</f>
        <v/>
      </c>
      <c r="M737" s="168" t="str">
        <f t="shared" si="12"/>
        <v>OK</v>
      </c>
      <c r="N737" s="169"/>
    </row>
    <row r="738" spans="1:14" hidden="1">
      <c r="A738" s="333" t="s">
        <v>760</v>
      </c>
      <c r="B738" s="319" t="s">
        <v>2307</v>
      </c>
      <c r="C738" s="320" t="s">
        <v>683</v>
      </c>
      <c r="D738" s="322" t="s">
        <v>2308</v>
      </c>
      <c r="E738" s="320" t="s">
        <v>758</v>
      </c>
      <c r="F738" s="320" t="s">
        <v>683</v>
      </c>
      <c r="G738" s="322" t="s">
        <v>1508</v>
      </c>
      <c r="H738" s="321" t="str">
        <f>IF(OR(AND('C6'!V194="",'C6'!W194=""),AND('C6'!V420="",'C6'!W420=""),AND('C6'!W194="X",'C6'!W420="X"),OR('C6'!W194="M",'C6'!W420="M")),"",SUM('C6'!V194,'C6'!V420))</f>
        <v/>
      </c>
      <c r="I738" s="321" t="str">
        <f>IF(AND(AND('C6'!W194="X",'C6'!W420="X"),SUM('C6'!V194,'C6'!V420)=0,ISNUMBER('C6'!V646)),"",IF(OR('C6'!W194="M",'C6'!W420="M"),"M",IF(AND('C6'!W194='C6'!W420,OR('C6'!W194="X",'C6'!W194="W",'C6'!W194="Z")),UPPER('C6'!W194),"")))</f>
        <v/>
      </c>
      <c r="J738" s="170" t="s">
        <v>758</v>
      </c>
      <c r="K738" s="321" t="str">
        <f>IF(AND(ISBLANK('C6'!V646),$L$738&lt;&gt;"Z"),"",'C6'!V646)</f>
        <v/>
      </c>
      <c r="L738" s="321" t="str">
        <f>IF(ISBLANK('C6'!W646),"",'C6'!W646)</f>
        <v/>
      </c>
      <c r="M738" s="168" t="str">
        <f t="shared" si="12"/>
        <v>OK</v>
      </c>
      <c r="N738" s="169"/>
    </row>
    <row r="739" spans="1:14" hidden="1">
      <c r="A739" s="333" t="s">
        <v>760</v>
      </c>
      <c r="B739" s="319" t="s">
        <v>2309</v>
      </c>
      <c r="C739" s="320" t="s">
        <v>683</v>
      </c>
      <c r="D739" s="322" t="s">
        <v>2310</v>
      </c>
      <c r="E739" s="320" t="s">
        <v>758</v>
      </c>
      <c r="F739" s="320" t="s">
        <v>683</v>
      </c>
      <c r="G739" s="322" t="s">
        <v>1509</v>
      </c>
      <c r="H739" s="321" t="str">
        <f>IF(OR(AND('C6'!V195="",'C6'!W195=""),AND('C6'!V421="",'C6'!W421=""),AND('C6'!W195="X",'C6'!W421="X"),OR('C6'!W195="M",'C6'!W421="M")),"",SUM('C6'!V195,'C6'!V421))</f>
        <v/>
      </c>
      <c r="I739" s="321" t="str">
        <f>IF(AND(AND('C6'!W195="X",'C6'!W421="X"),SUM('C6'!V195,'C6'!V421)=0,ISNUMBER('C6'!V647)),"",IF(OR('C6'!W195="M",'C6'!W421="M"),"M",IF(AND('C6'!W195='C6'!W421,OR('C6'!W195="X",'C6'!W195="W",'C6'!W195="Z")),UPPER('C6'!W195),"")))</f>
        <v/>
      </c>
      <c r="J739" s="170" t="s">
        <v>758</v>
      </c>
      <c r="K739" s="321" t="str">
        <f>IF(AND(ISBLANK('C6'!V647),$L$739&lt;&gt;"Z"),"",'C6'!V647)</f>
        <v/>
      </c>
      <c r="L739" s="321" t="str">
        <f>IF(ISBLANK('C6'!W647),"",'C6'!W647)</f>
        <v/>
      </c>
      <c r="M739" s="168" t="str">
        <f t="shared" si="12"/>
        <v>OK</v>
      </c>
      <c r="N739" s="169"/>
    </row>
    <row r="740" spans="1:14" hidden="1">
      <c r="A740" s="333" t="s">
        <v>760</v>
      </c>
      <c r="B740" s="319" t="s">
        <v>2311</v>
      </c>
      <c r="C740" s="320" t="s">
        <v>683</v>
      </c>
      <c r="D740" s="322" t="s">
        <v>2312</v>
      </c>
      <c r="E740" s="320" t="s">
        <v>758</v>
      </c>
      <c r="F740" s="320" t="s">
        <v>683</v>
      </c>
      <c r="G740" s="322" t="s">
        <v>1510</v>
      </c>
      <c r="H740" s="321" t="str">
        <f>IF(OR(AND('C6'!V196="",'C6'!W196=""),AND('C6'!V422="",'C6'!W422=""),AND('C6'!W196="X",'C6'!W422="X"),OR('C6'!W196="M",'C6'!W422="M")),"",SUM('C6'!V196,'C6'!V422))</f>
        <v/>
      </c>
      <c r="I740" s="321" t="str">
        <f>IF(AND(AND('C6'!W196="X",'C6'!W422="X"),SUM('C6'!V196,'C6'!V422)=0,ISNUMBER('C6'!V648)),"",IF(OR('C6'!W196="M",'C6'!W422="M"),"M",IF(AND('C6'!W196='C6'!W422,OR('C6'!W196="X",'C6'!W196="W",'C6'!W196="Z")),UPPER('C6'!W196),"")))</f>
        <v/>
      </c>
      <c r="J740" s="170" t="s">
        <v>758</v>
      </c>
      <c r="K740" s="321" t="str">
        <f>IF(AND(ISBLANK('C6'!V648),$L$740&lt;&gt;"Z"),"",'C6'!V648)</f>
        <v/>
      </c>
      <c r="L740" s="321" t="str">
        <f>IF(ISBLANK('C6'!W648),"",'C6'!W648)</f>
        <v/>
      </c>
      <c r="M740" s="168" t="str">
        <f t="shared" si="12"/>
        <v>OK</v>
      </c>
      <c r="N740" s="169"/>
    </row>
    <row r="741" spans="1:14" hidden="1">
      <c r="A741" s="333" t="s">
        <v>760</v>
      </c>
      <c r="B741" s="319" t="s">
        <v>2313</v>
      </c>
      <c r="C741" s="320" t="s">
        <v>683</v>
      </c>
      <c r="D741" s="322" t="s">
        <v>2314</v>
      </c>
      <c r="E741" s="320" t="s">
        <v>758</v>
      </c>
      <c r="F741" s="320" t="s">
        <v>683</v>
      </c>
      <c r="G741" s="322" t="s">
        <v>1511</v>
      </c>
      <c r="H741" s="321" t="str">
        <f>IF(OR(AND('C6'!V197="",'C6'!W197=""),AND('C6'!V423="",'C6'!W423=""),AND('C6'!W197="X",'C6'!W423="X"),OR('C6'!W197="M",'C6'!W423="M")),"",SUM('C6'!V197,'C6'!V423))</f>
        <v/>
      </c>
      <c r="I741" s="321" t="str">
        <f>IF(AND(AND('C6'!W197="X",'C6'!W423="X"),SUM('C6'!V197,'C6'!V423)=0,ISNUMBER('C6'!V649)),"",IF(OR('C6'!W197="M",'C6'!W423="M"),"M",IF(AND('C6'!W197='C6'!W423,OR('C6'!W197="X",'C6'!W197="W",'C6'!W197="Z")),UPPER('C6'!W197),"")))</f>
        <v/>
      </c>
      <c r="J741" s="170" t="s">
        <v>758</v>
      </c>
      <c r="K741" s="321" t="str">
        <f>IF(AND(ISBLANK('C6'!V649),$L$741&lt;&gt;"Z"),"",'C6'!V649)</f>
        <v/>
      </c>
      <c r="L741" s="321" t="str">
        <f>IF(ISBLANK('C6'!W649),"",'C6'!W649)</f>
        <v/>
      </c>
      <c r="M741" s="168" t="str">
        <f t="shared" si="12"/>
        <v>OK</v>
      </c>
      <c r="N741" s="169"/>
    </row>
    <row r="742" spans="1:14" hidden="1">
      <c r="A742" s="333" t="s">
        <v>760</v>
      </c>
      <c r="B742" s="319" t="s">
        <v>2315</v>
      </c>
      <c r="C742" s="320" t="s">
        <v>683</v>
      </c>
      <c r="D742" s="322" t="s">
        <v>2316</v>
      </c>
      <c r="E742" s="320" t="s">
        <v>758</v>
      </c>
      <c r="F742" s="320" t="s">
        <v>683</v>
      </c>
      <c r="G742" s="322" t="s">
        <v>1512</v>
      </c>
      <c r="H742" s="321" t="str">
        <f>IF(OR(AND('C6'!V198="",'C6'!W198=""),AND('C6'!V424="",'C6'!W424=""),AND('C6'!W198="X",'C6'!W424="X"),OR('C6'!W198="M",'C6'!W424="M")),"",SUM('C6'!V198,'C6'!V424))</f>
        <v/>
      </c>
      <c r="I742" s="321" t="str">
        <f>IF(AND(AND('C6'!W198="X",'C6'!W424="X"),SUM('C6'!V198,'C6'!V424)=0,ISNUMBER('C6'!V650)),"",IF(OR('C6'!W198="M",'C6'!W424="M"),"M",IF(AND('C6'!W198='C6'!W424,OR('C6'!W198="X",'C6'!W198="W",'C6'!W198="Z")),UPPER('C6'!W198),"")))</f>
        <v/>
      </c>
      <c r="J742" s="170" t="s">
        <v>758</v>
      </c>
      <c r="K742" s="321" t="str">
        <f>IF(AND(ISBLANK('C6'!V650),$L$742&lt;&gt;"Z"),"",'C6'!V650)</f>
        <v/>
      </c>
      <c r="L742" s="321" t="str">
        <f>IF(ISBLANK('C6'!W650),"",'C6'!W650)</f>
        <v/>
      </c>
      <c r="M742" s="168" t="str">
        <f t="shared" si="12"/>
        <v>OK</v>
      </c>
      <c r="N742" s="169"/>
    </row>
    <row r="743" spans="1:14" hidden="1">
      <c r="A743" s="333" t="s">
        <v>760</v>
      </c>
      <c r="B743" s="319" t="s">
        <v>2317</v>
      </c>
      <c r="C743" s="320" t="s">
        <v>683</v>
      </c>
      <c r="D743" s="322" t="s">
        <v>2318</v>
      </c>
      <c r="E743" s="320" t="s">
        <v>758</v>
      </c>
      <c r="F743" s="320" t="s">
        <v>683</v>
      </c>
      <c r="G743" s="322" t="s">
        <v>1513</v>
      </c>
      <c r="H743" s="321" t="str">
        <f>IF(OR(AND('C6'!V199="",'C6'!W199=""),AND('C6'!V425="",'C6'!W425=""),AND('C6'!W199="X",'C6'!W425="X"),OR('C6'!W199="M",'C6'!W425="M")),"",SUM('C6'!V199,'C6'!V425))</f>
        <v/>
      </c>
      <c r="I743" s="321" t="str">
        <f>IF(AND(AND('C6'!W199="X",'C6'!W425="X"),SUM('C6'!V199,'C6'!V425)=0,ISNUMBER('C6'!V651)),"",IF(OR('C6'!W199="M",'C6'!W425="M"),"M",IF(AND('C6'!W199='C6'!W425,OR('C6'!W199="X",'C6'!W199="W",'C6'!W199="Z")),UPPER('C6'!W199),"")))</f>
        <v/>
      </c>
      <c r="J743" s="170" t="s">
        <v>758</v>
      </c>
      <c r="K743" s="321" t="str">
        <f>IF(AND(ISBLANK('C6'!V651),$L$743&lt;&gt;"Z"),"",'C6'!V651)</f>
        <v/>
      </c>
      <c r="L743" s="321" t="str">
        <f>IF(ISBLANK('C6'!W651),"",'C6'!W651)</f>
        <v/>
      </c>
      <c r="M743" s="168" t="str">
        <f t="shared" si="12"/>
        <v>OK</v>
      </c>
      <c r="N743" s="169"/>
    </row>
    <row r="744" spans="1:14" hidden="1">
      <c r="A744" s="333" t="s">
        <v>760</v>
      </c>
      <c r="B744" s="319" t="s">
        <v>2319</v>
      </c>
      <c r="C744" s="320" t="s">
        <v>683</v>
      </c>
      <c r="D744" s="322" t="s">
        <v>2320</v>
      </c>
      <c r="E744" s="320" t="s">
        <v>758</v>
      </c>
      <c r="F744" s="320" t="s">
        <v>683</v>
      </c>
      <c r="G744" s="322" t="s">
        <v>1514</v>
      </c>
      <c r="H744" s="321" t="str">
        <f>IF(OR(AND('C6'!V200="",'C6'!W200=""),AND('C6'!V426="",'C6'!W426=""),AND('C6'!W200="X",'C6'!W426="X"),OR('C6'!W200="M",'C6'!W426="M")),"",SUM('C6'!V200,'C6'!V426))</f>
        <v/>
      </c>
      <c r="I744" s="321" t="str">
        <f>IF(AND(AND('C6'!W200="X",'C6'!W426="X"),SUM('C6'!V200,'C6'!V426)=0,ISNUMBER('C6'!V652)),"",IF(OR('C6'!W200="M",'C6'!W426="M"),"M",IF(AND('C6'!W200='C6'!W426,OR('C6'!W200="X",'C6'!W200="W",'C6'!W200="Z")),UPPER('C6'!W200),"")))</f>
        <v/>
      </c>
      <c r="J744" s="170" t="s">
        <v>758</v>
      </c>
      <c r="K744" s="321" t="str">
        <f>IF(AND(ISBLANK('C6'!V652),$L$744&lt;&gt;"Z"),"",'C6'!V652)</f>
        <v/>
      </c>
      <c r="L744" s="321" t="str">
        <f>IF(ISBLANK('C6'!W652),"",'C6'!W652)</f>
        <v/>
      </c>
      <c r="M744" s="168" t="str">
        <f t="shared" si="12"/>
        <v>OK</v>
      </c>
      <c r="N744" s="169"/>
    </row>
    <row r="745" spans="1:14" hidden="1">
      <c r="A745" s="333" t="s">
        <v>760</v>
      </c>
      <c r="B745" s="319" t="s">
        <v>2321</v>
      </c>
      <c r="C745" s="320" t="s">
        <v>683</v>
      </c>
      <c r="D745" s="322" t="s">
        <v>2322</v>
      </c>
      <c r="E745" s="320" t="s">
        <v>758</v>
      </c>
      <c r="F745" s="320" t="s">
        <v>683</v>
      </c>
      <c r="G745" s="322" t="s">
        <v>1515</v>
      </c>
      <c r="H745" s="321" t="str">
        <f>IF(OR(AND('C6'!V201="",'C6'!W201=""),AND('C6'!V427="",'C6'!W427=""),AND('C6'!W201="X",'C6'!W427="X"),OR('C6'!W201="M",'C6'!W427="M")),"",SUM('C6'!V201,'C6'!V427))</f>
        <v/>
      </c>
      <c r="I745" s="321" t="str">
        <f>IF(AND(AND('C6'!W201="X",'C6'!W427="X"),SUM('C6'!V201,'C6'!V427)=0,ISNUMBER('C6'!V653)),"",IF(OR('C6'!W201="M",'C6'!W427="M"),"M",IF(AND('C6'!W201='C6'!W427,OR('C6'!W201="X",'C6'!W201="W",'C6'!W201="Z")),UPPER('C6'!W201),"")))</f>
        <v/>
      </c>
      <c r="J745" s="170" t="s">
        <v>758</v>
      </c>
      <c r="K745" s="321" t="str">
        <f>IF(AND(ISBLANK('C6'!V653),$L$745&lt;&gt;"Z"),"",'C6'!V653)</f>
        <v/>
      </c>
      <c r="L745" s="321" t="str">
        <f>IF(ISBLANK('C6'!W653),"",'C6'!W653)</f>
        <v/>
      </c>
      <c r="M745" s="168" t="str">
        <f t="shared" si="12"/>
        <v>OK</v>
      </c>
      <c r="N745" s="169"/>
    </row>
    <row r="746" spans="1:14" hidden="1">
      <c r="A746" s="333" t="s">
        <v>760</v>
      </c>
      <c r="B746" s="319" t="s">
        <v>2323</v>
      </c>
      <c r="C746" s="320" t="s">
        <v>683</v>
      </c>
      <c r="D746" s="322" t="s">
        <v>2324</v>
      </c>
      <c r="E746" s="320" t="s">
        <v>758</v>
      </c>
      <c r="F746" s="320" t="s">
        <v>683</v>
      </c>
      <c r="G746" s="322" t="s">
        <v>1516</v>
      </c>
      <c r="H746" s="321" t="str">
        <f>IF(OR(AND('C6'!V202="",'C6'!W202=""),AND('C6'!V428="",'C6'!W428=""),AND('C6'!W202="X",'C6'!W428="X"),OR('C6'!W202="M",'C6'!W428="M")),"",SUM('C6'!V202,'C6'!V428))</f>
        <v/>
      </c>
      <c r="I746" s="321" t="str">
        <f>IF(AND(AND('C6'!W202="X",'C6'!W428="X"),SUM('C6'!V202,'C6'!V428)=0,ISNUMBER('C6'!V654)),"",IF(OR('C6'!W202="M",'C6'!W428="M"),"M",IF(AND('C6'!W202='C6'!W428,OR('C6'!W202="X",'C6'!W202="W",'C6'!W202="Z")),UPPER('C6'!W202),"")))</f>
        <v/>
      </c>
      <c r="J746" s="170" t="s">
        <v>758</v>
      </c>
      <c r="K746" s="321" t="str">
        <f>IF(AND(ISBLANK('C6'!V654),$L$746&lt;&gt;"Z"),"",'C6'!V654)</f>
        <v/>
      </c>
      <c r="L746" s="321" t="str">
        <f>IF(ISBLANK('C6'!W654),"",'C6'!W654)</f>
        <v/>
      </c>
      <c r="M746" s="168" t="str">
        <f t="shared" si="12"/>
        <v>OK</v>
      </c>
      <c r="N746" s="169"/>
    </row>
    <row r="747" spans="1:14" hidden="1">
      <c r="A747" s="333" t="s">
        <v>760</v>
      </c>
      <c r="B747" s="319" t="s">
        <v>2325</v>
      </c>
      <c r="C747" s="320" t="s">
        <v>683</v>
      </c>
      <c r="D747" s="322" t="s">
        <v>2326</v>
      </c>
      <c r="E747" s="320" t="s">
        <v>758</v>
      </c>
      <c r="F747" s="320" t="s">
        <v>683</v>
      </c>
      <c r="G747" s="322" t="s">
        <v>1517</v>
      </c>
      <c r="H747" s="321" t="str">
        <f>IF(OR(AND('C6'!V203="",'C6'!W203=""),AND('C6'!V429="",'C6'!W429=""),AND('C6'!W203="X",'C6'!W429="X"),OR('C6'!W203="M",'C6'!W429="M")),"",SUM('C6'!V203,'C6'!V429))</f>
        <v/>
      </c>
      <c r="I747" s="321" t="str">
        <f>IF(AND(AND('C6'!W203="X",'C6'!W429="X"),SUM('C6'!V203,'C6'!V429)=0,ISNUMBER('C6'!V655)),"",IF(OR('C6'!W203="M",'C6'!W429="M"),"M",IF(AND('C6'!W203='C6'!W429,OR('C6'!W203="X",'C6'!W203="W",'C6'!W203="Z")),UPPER('C6'!W203),"")))</f>
        <v/>
      </c>
      <c r="J747" s="170" t="s">
        <v>758</v>
      </c>
      <c r="K747" s="321" t="str">
        <f>IF(AND(ISBLANK('C6'!V655),$L$747&lt;&gt;"Z"),"",'C6'!V655)</f>
        <v/>
      </c>
      <c r="L747" s="321" t="str">
        <f>IF(ISBLANK('C6'!W655),"",'C6'!W655)</f>
        <v/>
      </c>
      <c r="M747" s="168" t="str">
        <f t="shared" si="12"/>
        <v>OK</v>
      </c>
      <c r="N747" s="169"/>
    </row>
    <row r="748" spans="1:14" hidden="1">
      <c r="A748" s="333" t="s">
        <v>760</v>
      </c>
      <c r="B748" s="319" t="s">
        <v>2327</v>
      </c>
      <c r="C748" s="320" t="s">
        <v>683</v>
      </c>
      <c r="D748" s="322" t="s">
        <v>2328</v>
      </c>
      <c r="E748" s="320" t="s">
        <v>758</v>
      </c>
      <c r="F748" s="320" t="s">
        <v>683</v>
      </c>
      <c r="G748" s="322" t="s">
        <v>1518</v>
      </c>
      <c r="H748" s="321" t="str">
        <f>IF(OR(AND('C6'!V204="",'C6'!W204=""),AND('C6'!V430="",'C6'!W430=""),AND('C6'!W204="X",'C6'!W430="X"),OR('C6'!W204="M",'C6'!W430="M")),"",SUM('C6'!V204,'C6'!V430))</f>
        <v/>
      </c>
      <c r="I748" s="321" t="str">
        <f>IF(AND(AND('C6'!W204="X",'C6'!W430="X"),SUM('C6'!V204,'C6'!V430)=0,ISNUMBER('C6'!V656)),"",IF(OR('C6'!W204="M",'C6'!W430="M"),"M",IF(AND('C6'!W204='C6'!W430,OR('C6'!W204="X",'C6'!W204="W",'C6'!W204="Z")),UPPER('C6'!W204),"")))</f>
        <v/>
      </c>
      <c r="J748" s="170" t="s">
        <v>758</v>
      </c>
      <c r="K748" s="321" t="str">
        <f>IF(AND(ISBLANK('C6'!V656),$L$748&lt;&gt;"Z"),"",'C6'!V656)</f>
        <v/>
      </c>
      <c r="L748" s="321" t="str">
        <f>IF(ISBLANK('C6'!W656),"",'C6'!W656)</f>
        <v/>
      </c>
      <c r="M748" s="168" t="str">
        <f t="shared" si="12"/>
        <v>OK</v>
      </c>
      <c r="N748" s="169"/>
    </row>
    <row r="749" spans="1:14" hidden="1">
      <c r="A749" s="333" t="s">
        <v>760</v>
      </c>
      <c r="B749" s="319" t="s">
        <v>2329</v>
      </c>
      <c r="C749" s="320" t="s">
        <v>683</v>
      </c>
      <c r="D749" s="322" t="s">
        <v>2330</v>
      </c>
      <c r="E749" s="320" t="s">
        <v>758</v>
      </c>
      <c r="F749" s="320" t="s">
        <v>683</v>
      </c>
      <c r="G749" s="322" t="s">
        <v>1519</v>
      </c>
      <c r="H749" s="321" t="str">
        <f>IF(OR(AND('C6'!V205="",'C6'!W205=""),AND('C6'!V431="",'C6'!W431=""),AND('C6'!W205="X",'C6'!W431="X"),OR('C6'!W205="M",'C6'!W431="M")),"",SUM('C6'!V205,'C6'!V431))</f>
        <v/>
      </c>
      <c r="I749" s="321" t="str">
        <f>IF(AND(AND('C6'!W205="X",'C6'!W431="X"),SUM('C6'!V205,'C6'!V431)=0,ISNUMBER('C6'!V657)),"",IF(OR('C6'!W205="M",'C6'!W431="M"),"M",IF(AND('C6'!W205='C6'!W431,OR('C6'!W205="X",'C6'!W205="W",'C6'!W205="Z")),UPPER('C6'!W205),"")))</f>
        <v/>
      </c>
      <c r="J749" s="170" t="s">
        <v>758</v>
      </c>
      <c r="K749" s="321" t="str">
        <f>IF(AND(ISBLANK('C6'!V657),$L$749&lt;&gt;"Z"),"",'C6'!V657)</f>
        <v/>
      </c>
      <c r="L749" s="321" t="str">
        <f>IF(ISBLANK('C6'!W657),"",'C6'!W657)</f>
        <v/>
      </c>
      <c r="M749" s="168" t="str">
        <f t="shared" si="12"/>
        <v>OK</v>
      </c>
      <c r="N749" s="169"/>
    </row>
    <row r="750" spans="1:14" hidden="1">
      <c r="A750" s="333" t="s">
        <v>760</v>
      </c>
      <c r="B750" s="319" t="s">
        <v>2331</v>
      </c>
      <c r="C750" s="320" t="s">
        <v>683</v>
      </c>
      <c r="D750" s="322" t="s">
        <v>2332</v>
      </c>
      <c r="E750" s="320" t="s">
        <v>758</v>
      </c>
      <c r="F750" s="320" t="s">
        <v>683</v>
      </c>
      <c r="G750" s="322" t="s">
        <v>1520</v>
      </c>
      <c r="H750" s="321" t="str">
        <f>IF(OR(AND('C6'!V206="",'C6'!W206=""),AND('C6'!V432="",'C6'!W432=""),AND('C6'!W206="X",'C6'!W432="X"),OR('C6'!W206="M",'C6'!W432="M")),"",SUM('C6'!V206,'C6'!V432))</f>
        <v/>
      </c>
      <c r="I750" s="321" t="str">
        <f>IF(AND(AND('C6'!W206="X",'C6'!W432="X"),SUM('C6'!V206,'C6'!V432)=0,ISNUMBER('C6'!V658)),"",IF(OR('C6'!W206="M",'C6'!W432="M"),"M",IF(AND('C6'!W206='C6'!W432,OR('C6'!W206="X",'C6'!W206="W",'C6'!W206="Z")),UPPER('C6'!W206),"")))</f>
        <v/>
      </c>
      <c r="J750" s="170" t="s">
        <v>758</v>
      </c>
      <c r="K750" s="321" t="str">
        <f>IF(AND(ISBLANK('C6'!V658),$L$750&lt;&gt;"Z"),"",'C6'!V658)</f>
        <v/>
      </c>
      <c r="L750" s="321" t="str">
        <f>IF(ISBLANK('C6'!W658),"",'C6'!W658)</f>
        <v/>
      </c>
      <c r="M750" s="168" t="str">
        <f t="shared" si="12"/>
        <v>OK</v>
      </c>
      <c r="N750" s="169"/>
    </row>
    <row r="751" spans="1:14" hidden="1">
      <c r="A751" s="333" t="s">
        <v>760</v>
      </c>
      <c r="B751" s="319" t="s">
        <v>2333</v>
      </c>
      <c r="C751" s="320" t="s">
        <v>683</v>
      </c>
      <c r="D751" s="322" t="s">
        <v>2334</v>
      </c>
      <c r="E751" s="320" t="s">
        <v>758</v>
      </c>
      <c r="F751" s="320" t="s">
        <v>683</v>
      </c>
      <c r="G751" s="322" t="s">
        <v>1521</v>
      </c>
      <c r="H751" s="321" t="str">
        <f>IF(OR(AND('C6'!V207="",'C6'!W207=""),AND('C6'!V433="",'C6'!W433=""),AND('C6'!W207="X",'C6'!W433="X"),OR('C6'!W207="M",'C6'!W433="M")),"",SUM('C6'!V207,'C6'!V433))</f>
        <v/>
      </c>
      <c r="I751" s="321" t="str">
        <f>IF(AND(AND('C6'!W207="X",'C6'!W433="X"),SUM('C6'!V207,'C6'!V433)=0,ISNUMBER('C6'!V659)),"",IF(OR('C6'!W207="M",'C6'!W433="M"),"M",IF(AND('C6'!W207='C6'!W433,OR('C6'!W207="X",'C6'!W207="W",'C6'!W207="Z")),UPPER('C6'!W207),"")))</f>
        <v/>
      </c>
      <c r="J751" s="170" t="s">
        <v>758</v>
      </c>
      <c r="K751" s="321" t="str">
        <f>IF(AND(ISBLANK('C6'!V659),$L$751&lt;&gt;"Z"),"",'C6'!V659)</f>
        <v/>
      </c>
      <c r="L751" s="321" t="str">
        <f>IF(ISBLANK('C6'!W659),"",'C6'!W659)</f>
        <v/>
      </c>
      <c r="M751" s="168" t="str">
        <f t="shared" si="12"/>
        <v>OK</v>
      </c>
      <c r="N751" s="169"/>
    </row>
    <row r="752" spans="1:14" hidden="1">
      <c r="A752" s="333" t="s">
        <v>760</v>
      </c>
      <c r="B752" s="319" t="s">
        <v>2335</v>
      </c>
      <c r="C752" s="320" t="s">
        <v>683</v>
      </c>
      <c r="D752" s="322" t="s">
        <v>2336</v>
      </c>
      <c r="E752" s="320" t="s">
        <v>758</v>
      </c>
      <c r="F752" s="320" t="s">
        <v>683</v>
      </c>
      <c r="G752" s="322" t="s">
        <v>1522</v>
      </c>
      <c r="H752" s="321" t="str">
        <f>IF(OR(AND('C6'!V208="",'C6'!W208=""),AND('C6'!V434="",'C6'!W434=""),AND('C6'!W208="X",'C6'!W434="X"),OR('C6'!W208="M",'C6'!W434="M")),"",SUM('C6'!V208,'C6'!V434))</f>
        <v/>
      </c>
      <c r="I752" s="321" t="str">
        <f>IF(AND(AND('C6'!W208="X",'C6'!W434="X"),SUM('C6'!V208,'C6'!V434)=0,ISNUMBER('C6'!V660)),"",IF(OR('C6'!W208="M",'C6'!W434="M"),"M",IF(AND('C6'!W208='C6'!W434,OR('C6'!W208="X",'C6'!W208="W",'C6'!W208="Z")),UPPER('C6'!W208),"")))</f>
        <v/>
      </c>
      <c r="J752" s="170" t="s">
        <v>758</v>
      </c>
      <c r="K752" s="321" t="str">
        <f>IF(AND(ISBLANK('C6'!V660),$L$752&lt;&gt;"Z"),"",'C6'!V660)</f>
        <v/>
      </c>
      <c r="L752" s="321" t="str">
        <f>IF(ISBLANK('C6'!W660),"",'C6'!W660)</f>
        <v/>
      </c>
      <c r="M752" s="168" t="str">
        <f t="shared" si="12"/>
        <v>OK</v>
      </c>
      <c r="N752" s="169"/>
    </row>
    <row r="753" spans="1:14" hidden="1">
      <c r="A753" s="333" t="s">
        <v>760</v>
      </c>
      <c r="B753" s="319" t="s">
        <v>2337</v>
      </c>
      <c r="C753" s="320" t="s">
        <v>683</v>
      </c>
      <c r="D753" s="322" t="s">
        <v>2338</v>
      </c>
      <c r="E753" s="320" t="s">
        <v>758</v>
      </c>
      <c r="F753" s="320" t="s">
        <v>683</v>
      </c>
      <c r="G753" s="322" t="s">
        <v>1523</v>
      </c>
      <c r="H753" s="321" t="str">
        <f>IF(OR(AND('C6'!V209="",'C6'!W209=""),AND('C6'!V435="",'C6'!W435=""),AND('C6'!W209="X",'C6'!W435="X"),OR('C6'!W209="M",'C6'!W435="M")),"",SUM('C6'!V209,'C6'!V435))</f>
        <v/>
      </c>
      <c r="I753" s="321" t="str">
        <f>IF(AND(AND('C6'!W209="X",'C6'!W435="X"),SUM('C6'!V209,'C6'!V435)=0,ISNUMBER('C6'!V661)),"",IF(OR('C6'!W209="M",'C6'!W435="M"),"M",IF(AND('C6'!W209='C6'!W435,OR('C6'!W209="X",'C6'!W209="W",'C6'!W209="Z")),UPPER('C6'!W209),"")))</f>
        <v/>
      </c>
      <c r="J753" s="170" t="s">
        <v>758</v>
      </c>
      <c r="K753" s="321" t="str">
        <f>IF(AND(ISBLANK('C6'!V661),$L$753&lt;&gt;"Z"),"",'C6'!V661)</f>
        <v/>
      </c>
      <c r="L753" s="321" t="str">
        <f>IF(ISBLANK('C6'!W661),"",'C6'!W661)</f>
        <v/>
      </c>
      <c r="M753" s="168" t="str">
        <f t="shared" ref="M753:M816" si="13">IF(AND(ISNUMBER(H753),ISNUMBER(K753)),IF(OR(ROUND(H753,0)&lt;&gt;ROUND(K753,0),I753&lt;&gt;L753),"Check","OK"),IF(OR(AND(H753&lt;&gt;K753,I753&lt;&gt;"Z",L753&lt;&gt;"Z"),I753&lt;&gt;L753),"Check","OK"))</f>
        <v>OK</v>
      </c>
      <c r="N753" s="169"/>
    </row>
    <row r="754" spans="1:14" hidden="1">
      <c r="A754" s="333" t="s">
        <v>760</v>
      </c>
      <c r="B754" s="319" t="s">
        <v>2339</v>
      </c>
      <c r="C754" s="320" t="s">
        <v>683</v>
      </c>
      <c r="D754" s="322" t="s">
        <v>2340</v>
      </c>
      <c r="E754" s="320" t="s">
        <v>758</v>
      </c>
      <c r="F754" s="320" t="s">
        <v>683</v>
      </c>
      <c r="G754" s="322" t="s">
        <v>1524</v>
      </c>
      <c r="H754" s="321" t="str">
        <f>IF(OR(AND('C6'!V210="",'C6'!W210=""),AND('C6'!V436="",'C6'!W436=""),AND('C6'!W210="X",'C6'!W436="X"),OR('C6'!W210="M",'C6'!W436="M")),"",SUM('C6'!V210,'C6'!V436))</f>
        <v/>
      </c>
      <c r="I754" s="321" t="str">
        <f>IF(AND(AND('C6'!W210="X",'C6'!W436="X"),SUM('C6'!V210,'C6'!V436)=0,ISNUMBER('C6'!V662)),"",IF(OR('C6'!W210="M",'C6'!W436="M"),"M",IF(AND('C6'!W210='C6'!W436,OR('C6'!W210="X",'C6'!W210="W",'C6'!W210="Z")),UPPER('C6'!W210),"")))</f>
        <v/>
      </c>
      <c r="J754" s="170" t="s">
        <v>758</v>
      </c>
      <c r="K754" s="321" t="str">
        <f>IF(AND(ISBLANK('C6'!V662),$L$754&lt;&gt;"Z"),"",'C6'!V662)</f>
        <v/>
      </c>
      <c r="L754" s="321" t="str">
        <f>IF(ISBLANK('C6'!W662),"",'C6'!W662)</f>
        <v/>
      </c>
      <c r="M754" s="168" t="str">
        <f t="shared" si="13"/>
        <v>OK</v>
      </c>
      <c r="N754" s="169"/>
    </row>
    <row r="755" spans="1:14" hidden="1">
      <c r="A755" s="333" t="s">
        <v>760</v>
      </c>
      <c r="B755" s="319" t="s">
        <v>2341</v>
      </c>
      <c r="C755" s="320" t="s">
        <v>683</v>
      </c>
      <c r="D755" s="322" t="s">
        <v>2342</v>
      </c>
      <c r="E755" s="320" t="s">
        <v>758</v>
      </c>
      <c r="F755" s="320" t="s">
        <v>683</v>
      </c>
      <c r="G755" s="322" t="s">
        <v>1525</v>
      </c>
      <c r="H755" s="321" t="str">
        <f>IF(OR(AND('C6'!V211="",'C6'!W211=""),AND('C6'!V437="",'C6'!W437=""),AND('C6'!W211="X",'C6'!W437="X"),OR('C6'!W211="M",'C6'!W437="M")),"",SUM('C6'!V211,'C6'!V437))</f>
        <v/>
      </c>
      <c r="I755" s="321" t="str">
        <f>IF(AND(AND('C6'!W211="X",'C6'!W437="X"),SUM('C6'!V211,'C6'!V437)=0,ISNUMBER('C6'!V663)),"",IF(OR('C6'!W211="M",'C6'!W437="M"),"M",IF(AND('C6'!W211='C6'!W437,OR('C6'!W211="X",'C6'!W211="W",'C6'!W211="Z")),UPPER('C6'!W211),"")))</f>
        <v/>
      </c>
      <c r="J755" s="170" t="s">
        <v>758</v>
      </c>
      <c r="K755" s="321" t="str">
        <f>IF(AND(ISBLANK('C6'!V663),$L$755&lt;&gt;"Z"),"",'C6'!V663)</f>
        <v/>
      </c>
      <c r="L755" s="321" t="str">
        <f>IF(ISBLANK('C6'!W663),"",'C6'!W663)</f>
        <v/>
      </c>
      <c r="M755" s="168" t="str">
        <f t="shared" si="13"/>
        <v>OK</v>
      </c>
      <c r="N755" s="169"/>
    </row>
    <row r="756" spans="1:14" hidden="1">
      <c r="A756" s="333" t="s">
        <v>760</v>
      </c>
      <c r="B756" s="319" t="s">
        <v>2343</v>
      </c>
      <c r="C756" s="320" t="s">
        <v>683</v>
      </c>
      <c r="D756" s="322" t="s">
        <v>2344</v>
      </c>
      <c r="E756" s="320" t="s">
        <v>758</v>
      </c>
      <c r="F756" s="320" t="s">
        <v>683</v>
      </c>
      <c r="G756" s="322" t="s">
        <v>1526</v>
      </c>
      <c r="H756" s="321" t="str">
        <f>IF(OR(AND('C6'!V212="",'C6'!W212=""),AND('C6'!V438="",'C6'!W438=""),AND('C6'!W212="X",'C6'!W438="X"),OR('C6'!W212="M",'C6'!W438="M")),"",SUM('C6'!V212,'C6'!V438))</f>
        <v/>
      </c>
      <c r="I756" s="321" t="str">
        <f>IF(AND(AND('C6'!W212="X",'C6'!W438="X"),SUM('C6'!V212,'C6'!V438)=0,ISNUMBER('C6'!V664)),"",IF(OR('C6'!W212="M",'C6'!W438="M"),"M",IF(AND('C6'!W212='C6'!W438,OR('C6'!W212="X",'C6'!W212="W",'C6'!W212="Z")),UPPER('C6'!W212),"")))</f>
        <v/>
      </c>
      <c r="J756" s="170" t="s">
        <v>758</v>
      </c>
      <c r="K756" s="321" t="str">
        <f>IF(AND(ISBLANK('C6'!V664),$L$756&lt;&gt;"Z"),"",'C6'!V664)</f>
        <v/>
      </c>
      <c r="L756" s="321" t="str">
        <f>IF(ISBLANK('C6'!W664),"",'C6'!W664)</f>
        <v/>
      </c>
      <c r="M756" s="168" t="str">
        <f t="shared" si="13"/>
        <v>OK</v>
      </c>
      <c r="N756" s="169"/>
    </row>
    <row r="757" spans="1:14" hidden="1">
      <c r="A757" s="333" t="s">
        <v>760</v>
      </c>
      <c r="B757" s="319" t="s">
        <v>2345</v>
      </c>
      <c r="C757" s="320" t="s">
        <v>683</v>
      </c>
      <c r="D757" s="322" t="s">
        <v>2346</v>
      </c>
      <c r="E757" s="320" t="s">
        <v>758</v>
      </c>
      <c r="F757" s="320" t="s">
        <v>683</v>
      </c>
      <c r="G757" s="322" t="s">
        <v>1527</v>
      </c>
      <c r="H757" s="321" t="str">
        <f>IF(OR(AND('C6'!V213="",'C6'!W213=""),AND('C6'!V439="",'C6'!W439=""),AND('C6'!W213="X",'C6'!W439="X"),OR('C6'!W213="M",'C6'!W439="M")),"",SUM('C6'!V213,'C6'!V439))</f>
        <v/>
      </c>
      <c r="I757" s="321" t="str">
        <f>IF(AND(AND('C6'!W213="X",'C6'!W439="X"),SUM('C6'!V213,'C6'!V439)=0,ISNUMBER('C6'!V665)),"",IF(OR('C6'!W213="M",'C6'!W439="M"),"M",IF(AND('C6'!W213='C6'!W439,OR('C6'!W213="X",'C6'!W213="W",'C6'!W213="Z")),UPPER('C6'!W213),"")))</f>
        <v/>
      </c>
      <c r="J757" s="170" t="s">
        <v>758</v>
      </c>
      <c r="K757" s="321" t="str">
        <f>IF(AND(ISBLANK('C6'!V665),$L$757&lt;&gt;"Z"),"",'C6'!V665)</f>
        <v/>
      </c>
      <c r="L757" s="321" t="str">
        <f>IF(ISBLANK('C6'!W665),"",'C6'!W665)</f>
        <v/>
      </c>
      <c r="M757" s="168" t="str">
        <f t="shared" si="13"/>
        <v>OK</v>
      </c>
      <c r="N757" s="169"/>
    </row>
    <row r="758" spans="1:14" hidden="1">
      <c r="A758" s="333" t="s">
        <v>760</v>
      </c>
      <c r="B758" s="319" t="s">
        <v>2347</v>
      </c>
      <c r="C758" s="320" t="s">
        <v>683</v>
      </c>
      <c r="D758" s="322" t="s">
        <v>2348</v>
      </c>
      <c r="E758" s="320" t="s">
        <v>758</v>
      </c>
      <c r="F758" s="320" t="s">
        <v>683</v>
      </c>
      <c r="G758" s="322" t="s">
        <v>1528</v>
      </c>
      <c r="H758" s="321" t="str">
        <f>IF(OR(AND('C6'!V214="",'C6'!W214=""),AND('C6'!V440="",'C6'!W440=""),AND('C6'!W214="X",'C6'!W440="X"),OR('C6'!W214="M",'C6'!W440="M")),"",SUM('C6'!V214,'C6'!V440))</f>
        <v/>
      </c>
      <c r="I758" s="321" t="str">
        <f>IF(AND(AND('C6'!W214="X",'C6'!W440="X"),SUM('C6'!V214,'C6'!V440)=0,ISNUMBER('C6'!V666)),"",IF(OR('C6'!W214="M",'C6'!W440="M"),"M",IF(AND('C6'!W214='C6'!W440,OR('C6'!W214="X",'C6'!W214="W",'C6'!W214="Z")),UPPER('C6'!W214),"")))</f>
        <v/>
      </c>
      <c r="J758" s="170" t="s">
        <v>758</v>
      </c>
      <c r="K758" s="321" t="str">
        <f>IF(AND(ISBLANK('C6'!V666),$L$758&lt;&gt;"Z"),"",'C6'!V666)</f>
        <v/>
      </c>
      <c r="L758" s="321" t="str">
        <f>IF(ISBLANK('C6'!W666),"",'C6'!W666)</f>
        <v/>
      </c>
      <c r="M758" s="168" t="str">
        <f t="shared" si="13"/>
        <v>OK</v>
      </c>
      <c r="N758" s="169"/>
    </row>
    <row r="759" spans="1:14" hidden="1">
      <c r="A759" s="333" t="s">
        <v>760</v>
      </c>
      <c r="B759" s="319" t="s">
        <v>2349</v>
      </c>
      <c r="C759" s="320" t="s">
        <v>683</v>
      </c>
      <c r="D759" s="322" t="s">
        <v>2350</v>
      </c>
      <c r="E759" s="320" t="s">
        <v>758</v>
      </c>
      <c r="F759" s="320" t="s">
        <v>683</v>
      </c>
      <c r="G759" s="322" t="s">
        <v>1529</v>
      </c>
      <c r="H759" s="321" t="str">
        <f>IF(OR(AND('C6'!V215="",'C6'!W215=""),AND('C6'!V441="",'C6'!W441=""),AND('C6'!W215="X",'C6'!W441="X"),OR('C6'!W215="M",'C6'!W441="M")),"",SUM('C6'!V215,'C6'!V441))</f>
        <v/>
      </c>
      <c r="I759" s="321" t="str">
        <f>IF(AND(AND('C6'!W215="X",'C6'!W441="X"),SUM('C6'!V215,'C6'!V441)=0,ISNUMBER('C6'!V667)),"",IF(OR('C6'!W215="M",'C6'!W441="M"),"M",IF(AND('C6'!W215='C6'!W441,OR('C6'!W215="X",'C6'!W215="W",'C6'!W215="Z")),UPPER('C6'!W215),"")))</f>
        <v/>
      </c>
      <c r="J759" s="170" t="s">
        <v>758</v>
      </c>
      <c r="K759" s="321" t="str">
        <f>IF(AND(ISBLANK('C6'!V667),$L$759&lt;&gt;"Z"),"",'C6'!V667)</f>
        <v/>
      </c>
      <c r="L759" s="321" t="str">
        <f>IF(ISBLANK('C6'!W667),"",'C6'!W667)</f>
        <v/>
      </c>
      <c r="M759" s="168" t="str">
        <f t="shared" si="13"/>
        <v>OK</v>
      </c>
      <c r="N759" s="169"/>
    </row>
    <row r="760" spans="1:14" hidden="1">
      <c r="A760" s="333" t="s">
        <v>760</v>
      </c>
      <c r="B760" s="319" t="s">
        <v>2351</v>
      </c>
      <c r="C760" s="320" t="s">
        <v>683</v>
      </c>
      <c r="D760" s="322" t="s">
        <v>2352</v>
      </c>
      <c r="E760" s="320" t="s">
        <v>758</v>
      </c>
      <c r="F760" s="320" t="s">
        <v>683</v>
      </c>
      <c r="G760" s="322" t="s">
        <v>1530</v>
      </c>
      <c r="H760" s="321" t="str">
        <f>IF(OR(AND('C6'!V216="",'C6'!W216=""),AND('C6'!V442="",'C6'!W442=""),AND('C6'!W216="X",'C6'!W442="X"),OR('C6'!W216="M",'C6'!W442="M")),"",SUM('C6'!V216,'C6'!V442))</f>
        <v/>
      </c>
      <c r="I760" s="321" t="str">
        <f>IF(AND(AND('C6'!W216="X",'C6'!W442="X"),SUM('C6'!V216,'C6'!V442)=0,ISNUMBER('C6'!V668)),"",IF(OR('C6'!W216="M",'C6'!W442="M"),"M",IF(AND('C6'!W216='C6'!W442,OR('C6'!W216="X",'C6'!W216="W",'C6'!W216="Z")),UPPER('C6'!W216),"")))</f>
        <v/>
      </c>
      <c r="J760" s="170" t="s">
        <v>758</v>
      </c>
      <c r="K760" s="321" t="str">
        <f>IF(AND(ISBLANK('C6'!V668),$L$760&lt;&gt;"Z"),"",'C6'!V668)</f>
        <v/>
      </c>
      <c r="L760" s="321" t="str">
        <f>IF(ISBLANK('C6'!W668),"",'C6'!W668)</f>
        <v/>
      </c>
      <c r="M760" s="168" t="str">
        <f t="shared" si="13"/>
        <v>OK</v>
      </c>
      <c r="N760" s="169"/>
    </row>
    <row r="761" spans="1:14" hidden="1">
      <c r="A761" s="333" t="s">
        <v>760</v>
      </c>
      <c r="B761" s="319" t="s">
        <v>2353</v>
      </c>
      <c r="C761" s="320" t="s">
        <v>683</v>
      </c>
      <c r="D761" s="322" t="s">
        <v>2354</v>
      </c>
      <c r="E761" s="320" t="s">
        <v>758</v>
      </c>
      <c r="F761" s="320" t="s">
        <v>683</v>
      </c>
      <c r="G761" s="322" t="s">
        <v>1531</v>
      </c>
      <c r="H761" s="321" t="str">
        <f>IF(OR(AND('C6'!V217="",'C6'!W217=""),AND('C6'!V443="",'C6'!W443=""),AND('C6'!W217="X",'C6'!W443="X"),OR('C6'!W217="M",'C6'!W443="M")),"",SUM('C6'!V217,'C6'!V443))</f>
        <v/>
      </c>
      <c r="I761" s="321" t="str">
        <f>IF(AND(AND('C6'!W217="X",'C6'!W443="X"),SUM('C6'!V217,'C6'!V443)=0,ISNUMBER('C6'!V669)),"",IF(OR('C6'!W217="M",'C6'!W443="M"),"M",IF(AND('C6'!W217='C6'!W443,OR('C6'!W217="X",'C6'!W217="W",'C6'!W217="Z")),UPPER('C6'!W217),"")))</f>
        <v/>
      </c>
      <c r="J761" s="170" t="s">
        <v>758</v>
      </c>
      <c r="K761" s="321" t="str">
        <f>IF(AND(ISBLANK('C6'!V669),$L$761&lt;&gt;"Z"),"",'C6'!V669)</f>
        <v/>
      </c>
      <c r="L761" s="321" t="str">
        <f>IF(ISBLANK('C6'!W669),"",'C6'!W669)</f>
        <v/>
      </c>
      <c r="M761" s="168" t="str">
        <f t="shared" si="13"/>
        <v>OK</v>
      </c>
      <c r="N761" s="169"/>
    </row>
    <row r="762" spans="1:14" hidden="1">
      <c r="A762" s="333" t="s">
        <v>760</v>
      </c>
      <c r="B762" s="319" t="s">
        <v>2355</v>
      </c>
      <c r="C762" s="320" t="s">
        <v>683</v>
      </c>
      <c r="D762" s="322" t="s">
        <v>2356</v>
      </c>
      <c r="E762" s="320" t="s">
        <v>758</v>
      </c>
      <c r="F762" s="320" t="s">
        <v>683</v>
      </c>
      <c r="G762" s="322" t="s">
        <v>1532</v>
      </c>
      <c r="H762" s="321" t="str">
        <f>IF(OR(AND('C6'!V218="",'C6'!W218=""),AND('C6'!V444="",'C6'!W444=""),AND('C6'!W218="X",'C6'!W444="X"),OR('C6'!W218="M",'C6'!W444="M")),"",SUM('C6'!V218,'C6'!V444))</f>
        <v/>
      </c>
      <c r="I762" s="321" t="str">
        <f>IF(AND(AND('C6'!W218="X",'C6'!W444="X"),SUM('C6'!V218,'C6'!V444)=0,ISNUMBER('C6'!V670)),"",IF(OR('C6'!W218="M",'C6'!W444="M"),"M",IF(AND('C6'!W218='C6'!W444,OR('C6'!W218="X",'C6'!W218="W",'C6'!W218="Z")),UPPER('C6'!W218),"")))</f>
        <v/>
      </c>
      <c r="J762" s="170" t="s">
        <v>758</v>
      </c>
      <c r="K762" s="321" t="str">
        <f>IF(AND(ISBLANK('C6'!V670),$L$762&lt;&gt;"Z"),"",'C6'!V670)</f>
        <v/>
      </c>
      <c r="L762" s="321" t="str">
        <f>IF(ISBLANK('C6'!W670),"",'C6'!W670)</f>
        <v/>
      </c>
      <c r="M762" s="168" t="str">
        <f t="shared" si="13"/>
        <v>OK</v>
      </c>
      <c r="N762" s="169"/>
    </row>
    <row r="763" spans="1:14" hidden="1">
      <c r="A763" s="333" t="s">
        <v>760</v>
      </c>
      <c r="B763" s="319" t="s">
        <v>2357</v>
      </c>
      <c r="C763" s="320" t="s">
        <v>683</v>
      </c>
      <c r="D763" s="322" t="s">
        <v>2358</v>
      </c>
      <c r="E763" s="320" t="s">
        <v>758</v>
      </c>
      <c r="F763" s="320" t="s">
        <v>683</v>
      </c>
      <c r="G763" s="322" t="s">
        <v>1533</v>
      </c>
      <c r="H763" s="321" t="str">
        <f>IF(OR(AND('C6'!V219="",'C6'!W219=""),AND('C6'!V445="",'C6'!W445=""),AND('C6'!W219="X",'C6'!W445="X"),OR('C6'!W219="M",'C6'!W445="M")),"",SUM('C6'!V219,'C6'!V445))</f>
        <v/>
      </c>
      <c r="I763" s="321" t="str">
        <f>IF(AND(AND('C6'!W219="X",'C6'!W445="X"),SUM('C6'!V219,'C6'!V445)=0,ISNUMBER('C6'!V671)),"",IF(OR('C6'!W219="M",'C6'!W445="M"),"M",IF(AND('C6'!W219='C6'!W445,OR('C6'!W219="X",'C6'!W219="W",'C6'!W219="Z")),UPPER('C6'!W219),"")))</f>
        <v/>
      </c>
      <c r="J763" s="170" t="s">
        <v>758</v>
      </c>
      <c r="K763" s="321" t="str">
        <f>IF(AND(ISBLANK('C6'!V671),$L$763&lt;&gt;"Z"),"",'C6'!V671)</f>
        <v/>
      </c>
      <c r="L763" s="321" t="str">
        <f>IF(ISBLANK('C6'!W671),"",'C6'!W671)</f>
        <v/>
      </c>
      <c r="M763" s="168" t="str">
        <f t="shared" si="13"/>
        <v>OK</v>
      </c>
      <c r="N763" s="169"/>
    </row>
    <row r="764" spans="1:14" hidden="1">
      <c r="A764" s="333" t="s">
        <v>760</v>
      </c>
      <c r="B764" s="319" t="s">
        <v>2359</v>
      </c>
      <c r="C764" s="320" t="s">
        <v>683</v>
      </c>
      <c r="D764" s="322" t="s">
        <v>2360</v>
      </c>
      <c r="E764" s="320" t="s">
        <v>758</v>
      </c>
      <c r="F764" s="320" t="s">
        <v>683</v>
      </c>
      <c r="G764" s="322" t="s">
        <v>1534</v>
      </c>
      <c r="H764" s="321" t="str">
        <f>IF(OR(AND('C6'!V220="",'C6'!W220=""),AND('C6'!V446="",'C6'!W446=""),AND('C6'!W220="X",'C6'!W446="X"),OR('C6'!W220="M",'C6'!W446="M")),"",SUM('C6'!V220,'C6'!V446))</f>
        <v/>
      </c>
      <c r="I764" s="321" t="str">
        <f>IF(AND(AND('C6'!W220="X",'C6'!W446="X"),SUM('C6'!V220,'C6'!V446)=0,ISNUMBER('C6'!V672)),"",IF(OR('C6'!W220="M",'C6'!W446="M"),"M",IF(AND('C6'!W220='C6'!W446,OR('C6'!W220="X",'C6'!W220="W",'C6'!W220="Z")),UPPER('C6'!W220),"")))</f>
        <v/>
      </c>
      <c r="J764" s="170" t="s">
        <v>758</v>
      </c>
      <c r="K764" s="321" t="str">
        <f>IF(AND(ISBLANK('C6'!V672),$L$764&lt;&gt;"Z"),"",'C6'!V672)</f>
        <v/>
      </c>
      <c r="L764" s="321" t="str">
        <f>IF(ISBLANK('C6'!W672),"",'C6'!W672)</f>
        <v/>
      </c>
      <c r="M764" s="168" t="str">
        <f t="shared" si="13"/>
        <v>OK</v>
      </c>
      <c r="N764" s="169"/>
    </row>
    <row r="765" spans="1:14" hidden="1">
      <c r="A765" s="333" t="s">
        <v>760</v>
      </c>
      <c r="B765" s="319" t="s">
        <v>2361</v>
      </c>
      <c r="C765" s="320" t="s">
        <v>683</v>
      </c>
      <c r="D765" s="322" t="s">
        <v>2362</v>
      </c>
      <c r="E765" s="320" t="s">
        <v>758</v>
      </c>
      <c r="F765" s="320" t="s">
        <v>683</v>
      </c>
      <c r="G765" s="322" t="s">
        <v>1535</v>
      </c>
      <c r="H765" s="321" t="str">
        <f>IF(OR(AND('C6'!V221="",'C6'!W221=""),AND('C6'!V447="",'C6'!W447=""),AND('C6'!W221="X",'C6'!W447="X"),OR('C6'!W221="M",'C6'!W447="M")),"",SUM('C6'!V221,'C6'!V447))</f>
        <v/>
      </c>
      <c r="I765" s="321" t="str">
        <f>IF(AND(AND('C6'!W221="X",'C6'!W447="X"),SUM('C6'!V221,'C6'!V447)=0,ISNUMBER('C6'!V673)),"",IF(OR('C6'!W221="M",'C6'!W447="M"),"M",IF(AND('C6'!W221='C6'!W447,OR('C6'!W221="X",'C6'!W221="W",'C6'!W221="Z")),UPPER('C6'!W221),"")))</f>
        <v/>
      </c>
      <c r="J765" s="170" t="s">
        <v>758</v>
      </c>
      <c r="K765" s="321" t="str">
        <f>IF(AND(ISBLANK('C6'!V673),$L$765&lt;&gt;"Z"),"",'C6'!V673)</f>
        <v/>
      </c>
      <c r="L765" s="321" t="str">
        <f>IF(ISBLANK('C6'!W673),"",'C6'!W673)</f>
        <v/>
      </c>
      <c r="M765" s="168" t="str">
        <f t="shared" si="13"/>
        <v>OK</v>
      </c>
      <c r="N765" s="169"/>
    </row>
    <row r="766" spans="1:14" hidden="1">
      <c r="A766" s="333" t="s">
        <v>760</v>
      </c>
      <c r="B766" s="319" t="s">
        <v>2363</v>
      </c>
      <c r="C766" s="320" t="s">
        <v>683</v>
      </c>
      <c r="D766" s="322" t="s">
        <v>2364</v>
      </c>
      <c r="E766" s="320" t="s">
        <v>758</v>
      </c>
      <c r="F766" s="320" t="s">
        <v>683</v>
      </c>
      <c r="G766" s="322" t="s">
        <v>1536</v>
      </c>
      <c r="H766" s="321" t="str">
        <f>IF(OR(AND('C6'!V222="",'C6'!W222=""),AND('C6'!V448="",'C6'!W448=""),AND('C6'!W222="X",'C6'!W448="X"),OR('C6'!W222="M",'C6'!W448="M")),"",SUM('C6'!V222,'C6'!V448))</f>
        <v/>
      </c>
      <c r="I766" s="321" t="str">
        <f>IF(AND(AND('C6'!W222="X",'C6'!W448="X"),SUM('C6'!V222,'C6'!V448)=0,ISNUMBER('C6'!V674)),"",IF(OR('C6'!W222="M",'C6'!W448="M"),"M",IF(AND('C6'!W222='C6'!W448,OR('C6'!W222="X",'C6'!W222="W",'C6'!W222="Z")),UPPER('C6'!W222),"")))</f>
        <v/>
      </c>
      <c r="J766" s="170" t="s">
        <v>758</v>
      </c>
      <c r="K766" s="321" t="str">
        <f>IF(AND(ISBLANK('C6'!V674),$L$766&lt;&gt;"Z"),"",'C6'!V674)</f>
        <v/>
      </c>
      <c r="L766" s="321" t="str">
        <f>IF(ISBLANK('C6'!W674),"",'C6'!W674)</f>
        <v/>
      </c>
      <c r="M766" s="168" t="str">
        <f t="shared" si="13"/>
        <v>OK</v>
      </c>
      <c r="N766" s="169"/>
    </row>
    <row r="767" spans="1:14" hidden="1">
      <c r="A767" s="333" t="s">
        <v>760</v>
      </c>
      <c r="B767" s="319" t="s">
        <v>2365</v>
      </c>
      <c r="C767" s="320" t="s">
        <v>683</v>
      </c>
      <c r="D767" s="322" t="s">
        <v>2366</v>
      </c>
      <c r="E767" s="320" t="s">
        <v>758</v>
      </c>
      <c r="F767" s="320" t="s">
        <v>683</v>
      </c>
      <c r="G767" s="322" t="s">
        <v>1537</v>
      </c>
      <c r="H767" s="321" t="str">
        <f>IF(OR(AND('C6'!V223="",'C6'!W223=""),AND('C6'!V449="",'C6'!W449=""),AND('C6'!W223="X",'C6'!W449="X"),OR('C6'!W223="M",'C6'!W449="M")),"",SUM('C6'!V223,'C6'!V449))</f>
        <v/>
      </c>
      <c r="I767" s="321" t="str">
        <f>IF(AND(AND('C6'!W223="X",'C6'!W449="X"),SUM('C6'!V223,'C6'!V449)=0,ISNUMBER('C6'!V675)),"",IF(OR('C6'!W223="M",'C6'!W449="M"),"M",IF(AND('C6'!W223='C6'!W449,OR('C6'!W223="X",'C6'!W223="W",'C6'!W223="Z")),UPPER('C6'!W223),"")))</f>
        <v/>
      </c>
      <c r="J767" s="170" t="s">
        <v>758</v>
      </c>
      <c r="K767" s="321" t="str">
        <f>IF(AND(ISBLANK('C6'!V675),$L$767&lt;&gt;"Z"),"",'C6'!V675)</f>
        <v/>
      </c>
      <c r="L767" s="321" t="str">
        <f>IF(ISBLANK('C6'!W675),"",'C6'!W675)</f>
        <v/>
      </c>
      <c r="M767" s="168" t="str">
        <f t="shared" si="13"/>
        <v>OK</v>
      </c>
      <c r="N767" s="169"/>
    </row>
    <row r="768" spans="1:14" hidden="1">
      <c r="A768" s="333" t="s">
        <v>760</v>
      </c>
      <c r="B768" s="319" t="s">
        <v>2367</v>
      </c>
      <c r="C768" s="320" t="s">
        <v>683</v>
      </c>
      <c r="D768" s="322" t="s">
        <v>2368</v>
      </c>
      <c r="E768" s="320" t="s">
        <v>758</v>
      </c>
      <c r="F768" s="320" t="s">
        <v>683</v>
      </c>
      <c r="G768" s="322" t="s">
        <v>1538</v>
      </c>
      <c r="H768" s="321" t="str">
        <f>IF(OR(AND('C6'!V224="",'C6'!W224=""),AND('C6'!V450="",'C6'!W450=""),AND('C6'!W224="X",'C6'!W450="X"),OR('C6'!W224="M",'C6'!W450="M")),"",SUM('C6'!V224,'C6'!V450))</f>
        <v/>
      </c>
      <c r="I768" s="321" t="str">
        <f>IF(AND(AND('C6'!W224="X",'C6'!W450="X"),SUM('C6'!V224,'C6'!V450)=0,ISNUMBER('C6'!V676)),"",IF(OR('C6'!W224="M",'C6'!W450="M"),"M",IF(AND('C6'!W224='C6'!W450,OR('C6'!W224="X",'C6'!W224="W",'C6'!W224="Z")),UPPER('C6'!W224),"")))</f>
        <v/>
      </c>
      <c r="J768" s="170" t="s">
        <v>758</v>
      </c>
      <c r="K768" s="321" t="str">
        <f>IF(AND(ISBLANK('C6'!V676),$L$768&lt;&gt;"Z"),"",'C6'!V676)</f>
        <v/>
      </c>
      <c r="L768" s="321" t="str">
        <f>IF(ISBLANK('C6'!W676),"",'C6'!W676)</f>
        <v/>
      </c>
      <c r="M768" s="168" t="str">
        <f t="shared" si="13"/>
        <v>OK</v>
      </c>
      <c r="N768" s="169"/>
    </row>
    <row r="769" spans="1:14" hidden="1">
      <c r="A769" s="333" t="s">
        <v>760</v>
      </c>
      <c r="B769" s="319" t="s">
        <v>2369</v>
      </c>
      <c r="C769" s="320" t="s">
        <v>683</v>
      </c>
      <c r="D769" s="322" t="s">
        <v>2370</v>
      </c>
      <c r="E769" s="320" t="s">
        <v>758</v>
      </c>
      <c r="F769" s="320" t="s">
        <v>683</v>
      </c>
      <c r="G769" s="322" t="s">
        <v>1539</v>
      </c>
      <c r="H769" s="321" t="str">
        <f>IF(OR(AND('C6'!V225="",'C6'!W225=""),AND('C6'!V451="",'C6'!W451=""),AND('C6'!W225="X",'C6'!W451="X"),OR('C6'!W225="M",'C6'!W451="M")),"",SUM('C6'!V225,'C6'!V451))</f>
        <v/>
      </c>
      <c r="I769" s="321" t="str">
        <f>IF(AND(AND('C6'!W225="X",'C6'!W451="X"),SUM('C6'!V225,'C6'!V451)=0,ISNUMBER('C6'!V677)),"",IF(OR('C6'!W225="M",'C6'!W451="M"),"M",IF(AND('C6'!W225='C6'!W451,OR('C6'!W225="X",'C6'!W225="W",'C6'!W225="Z")),UPPER('C6'!W225),"")))</f>
        <v/>
      </c>
      <c r="J769" s="170" t="s">
        <v>758</v>
      </c>
      <c r="K769" s="321" t="str">
        <f>IF(AND(ISBLANK('C6'!V677),$L$769&lt;&gt;"Z"),"",'C6'!V677)</f>
        <v/>
      </c>
      <c r="L769" s="321" t="str">
        <f>IF(ISBLANK('C6'!W677),"",'C6'!W677)</f>
        <v/>
      </c>
      <c r="M769" s="168" t="str">
        <f t="shared" si="13"/>
        <v>OK</v>
      </c>
      <c r="N769" s="169"/>
    </row>
    <row r="770" spans="1:14" hidden="1">
      <c r="A770" s="333" t="s">
        <v>760</v>
      </c>
      <c r="B770" s="319" t="s">
        <v>2371</v>
      </c>
      <c r="C770" s="320" t="s">
        <v>683</v>
      </c>
      <c r="D770" s="322" t="s">
        <v>2372</v>
      </c>
      <c r="E770" s="320" t="s">
        <v>758</v>
      </c>
      <c r="F770" s="320" t="s">
        <v>683</v>
      </c>
      <c r="G770" s="322" t="s">
        <v>1540</v>
      </c>
      <c r="H770" s="321" t="str">
        <f>IF(OR(AND('C6'!V226="",'C6'!W226=""),AND('C6'!V452="",'C6'!W452=""),AND('C6'!W226="X",'C6'!W452="X"),OR('C6'!W226="M",'C6'!W452="M")),"",SUM('C6'!V226,'C6'!V452))</f>
        <v/>
      </c>
      <c r="I770" s="321" t="str">
        <f>IF(AND(AND('C6'!W226="X",'C6'!W452="X"),SUM('C6'!V226,'C6'!V452)=0,ISNUMBER('C6'!V678)),"",IF(OR('C6'!W226="M",'C6'!W452="M"),"M",IF(AND('C6'!W226='C6'!W452,OR('C6'!W226="X",'C6'!W226="W",'C6'!W226="Z")),UPPER('C6'!W226),"")))</f>
        <v/>
      </c>
      <c r="J770" s="170" t="s">
        <v>758</v>
      </c>
      <c r="K770" s="321" t="str">
        <f>IF(AND(ISBLANK('C6'!V678),$L$770&lt;&gt;"Z"),"",'C6'!V678)</f>
        <v/>
      </c>
      <c r="L770" s="321" t="str">
        <f>IF(ISBLANK('C6'!W678),"",'C6'!W678)</f>
        <v/>
      </c>
      <c r="M770" s="168" t="str">
        <f t="shared" si="13"/>
        <v>OK</v>
      </c>
      <c r="N770" s="169"/>
    </row>
    <row r="771" spans="1:14" hidden="1">
      <c r="A771" s="333" t="s">
        <v>760</v>
      </c>
      <c r="B771" s="319" t="s">
        <v>2373</v>
      </c>
      <c r="C771" s="320" t="s">
        <v>683</v>
      </c>
      <c r="D771" s="322" t="s">
        <v>2374</v>
      </c>
      <c r="E771" s="320" t="s">
        <v>758</v>
      </c>
      <c r="F771" s="320" t="s">
        <v>683</v>
      </c>
      <c r="G771" s="322" t="s">
        <v>1541</v>
      </c>
      <c r="H771" s="321" t="str">
        <f>IF(OR(AND('C6'!V227="",'C6'!W227=""),AND('C6'!V453="",'C6'!W453=""),AND('C6'!W227="X",'C6'!W453="X"),OR('C6'!W227="M",'C6'!W453="M")),"",SUM('C6'!V227,'C6'!V453))</f>
        <v/>
      </c>
      <c r="I771" s="321" t="str">
        <f>IF(AND(AND('C6'!W227="X",'C6'!W453="X"),SUM('C6'!V227,'C6'!V453)=0,ISNUMBER('C6'!V679)),"",IF(OR('C6'!W227="M",'C6'!W453="M"),"M",IF(AND('C6'!W227='C6'!W453,OR('C6'!W227="X",'C6'!W227="W",'C6'!W227="Z")),UPPER('C6'!W227),"")))</f>
        <v/>
      </c>
      <c r="J771" s="170" t="s">
        <v>758</v>
      </c>
      <c r="K771" s="321" t="str">
        <f>IF(AND(ISBLANK('C6'!V679),$L$771&lt;&gt;"Z"),"",'C6'!V679)</f>
        <v/>
      </c>
      <c r="L771" s="321" t="str">
        <f>IF(ISBLANK('C6'!W679),"",'C6'!W679)</f>
        <v/>
      </c>
      <c r="M771" s="168" t="str">
        <f t="shared" si="13"/>
        <v>OK</v>
      </c>
      <c r="N771" s="169"/>
    </row>
    <row r="772" spans="1:14" hidden="1">
      <c r="A772" s="333" t="s">
        <v>760</v>
      </c>
      <c r="B772" s="319" t="s">
        <v>2375</v>
      </c>
      <c r="C772" s="320" t="s">
        <v>683</v>
      </c>
      <c r="D772" s="322" t="s">
        <v>2376</v>
      </c>
      <c r="E772" s="320" t="s">
        <v>758</v>
      </c>
      <c r="F772" s="320" t="s">
        <v>683</v>
      </c>
      <c r="G772" s="322" t="s">
        <v>1542</v>
      </c>
      <c r="H772" s="321" t="str">
        <f>IF(OR(AND('C6'!V228="",'C6'!W228=""),AND('C6'!V454="",'C6'!W454=""),AND('C6'!W228="X",'C6'!W454="X"),OR('C6'!W228="M",'C6'!W454="M")),"",SUM('C6'!V228,'C6'!V454))</f>
        <v/>
      </c>
      <c r="I772" s="321" t="str">
        <f>IF(AND(AND('C6'!W228="X",'C6'!W454="X"),SUM('C6'!V228,'C6'!V454)=0,ISNUMBER('C6'!V680)),"",IF(OR('C6'!W228="M",'C6'!W454="M"),"M",IF(AND('C6'!W228='C6'!W454,OR('C6'!W228="X",'C6'!W228="W",'C6'!W228="Z")),UPPER('C6'!W228),"")))</f>
        <v/>
      </c>
      <c r="J772" s="170" t="s">
        <v>758</v>
      </c>
      <c r="K772" s="321" t="str">
        <f>IF(AND(ISBLANK('C6'!V680),$L$772&lt;&gt;"Z"),"",'C6'!V680)</f>
        <v/>
      </c>
      <c r="L772" s="321" t="str">
        <f>IF(ISBLANK('C6'!W680),"",'C6'!W680)</f>
        <v/>
      </c>
      <c r="M772" s="168" t="str">
        <f t="shared" si="13"/>
        <v>OK</v>
      </c>
      <c r="N772" s="169"/>
    </row>
    <row r="773" spans="1:14" hidden="1">
      <c r="A773" s="333" t="s">
        <v>760</v>
      </c>
      <c r="B773" s="319" t="s">
        <v>2377</v>
      </c>
      <c r="C773" s="320" t="s">
        <v>683</v>
      </c>
      <c r="D773" s="322" t="s">
        <v>2378</v>
      </c>
      <c r="E773" s="320" t="s">
        <v>758</v>
      </c>
      <c r="F773" s="320" t="s">
        <v>683</v>
      </c>
      <c r="G773" s="322" t="s">
        <v>1543</v>
      </c>
      <c r="H773" s="321" t="str">
        <f>IF(OR(AND('C6'!V229="",'C6'!W229=""),AND('C6'!V455="",'C6'!W455=""),AND('C6'!W229="X",'C6'!W455="X"),OR('C6'!W229="M",'C6'!W455="M")),"",SUM('C6'!V229,'C6'!V455))</f>
        <v/>
      </c>
      <c r="I773" s="321" t="str">
        <f>IF(AND(AND('C6'!W229="X",'C6'!W455="X"),SUM('C6'!V229,'C6'!V455)=0,ISNUMBER('C6'!V681)),"",IF(OR('C6'!W229="M",'C6'!W455="M"),"M",IF(AND('C6'!W229='C6'!W455,OR('C6'!W229="X",'C6'!W229="W",'C6'!W229="Z")),UPPER('C6'!W229),"")))</f>
        <v/>
      </c>
      <c r="J773" s="170" t="s">
        <v>758</v>
      </c>
      <c r="K773" s="321" t="str">
        <f>IF(AND(ISBLANK('C6'!V681),$L$773&lt;&gt;"Z"),"",'C6'!V681)</f>
        <v/>
      </c>
      <c r="L773" s="321" t="str">
        <f>IF(ISBLANK('C6'!W681),"",'C6'!W681)</f>
        <v/>
      </c>
      <c r="M773" s="168" t="str">
        <f t="shared" si="13"/>
        <v>OK</v>
      </c>
      <c r="N773" s="169"/>
    </row>
    <row r="774" spans="1:14" hidden="1">
      <c r="A774" s="333" t="s">
        <v>760</v>
      </c>
      <c r="B774" s="319" t="s">
        <v>2379</v>
      </c>
      <c r="C774" s="320" t="s">
        <v>683</v>
      </c>
      <c r="D774" s="322" t="s">
        <v>2380</v>
      </c>
      <c r="E774" s="320" t="s">
        <v>758</v>
      </c>
      <c r="F774" s="320" t="s">
        <v>683</v>
      </c>
      <c r="G774" s="322" t="s">
        <v>1544</v>
      </c>
      <c r="H774" s="321" t="str">
        <f>IF(OR(AND('C6'!V230="",'C6'!W230=""),AND('C6'!V456="",'C6'!W456=""),AND('C6'!W230="X",'C6'!W456="X"),OR('C6'!W230="M",'C6'!W456="M")),"",SUM('C6'!V230,'C6'!V456))</f>
        <v/>
      </c>
      <c r="I774" s="321" t="str">
        <f>IF(AND(AND('C6'!W230="X",'C6'!W456="X"),SUM('C6'!V230,'C6'!V456)=0,ISNUMBER('C6'!V682)),"",IF(OR('C6'!W230="M",'C6'!W456="M"),"M",IF(AND('C6'!W230='C6'!W456,OR('C6'!W230="X",'C6'!W230="W",'C6'!W230="Z")),UPPER('C6'!W230),"")))</f>
        <v/>
      </c>
      <c r="J774" s="170" t="s">
        <v>758</v>
      </c>
      <c r="K774" s="321" t="str">
        <f>IF(AND(ISBLANK('C6'!V682),$L$774&lt;&gt;"Z"),"",'C6'!V682)</f>
        <v/>
      </c>
      <c r="L774" s="321" t="str">
        <f>IF(ISBLANK('C6'!W682),"",'C6'!W682)</f>
        <v/>
      </c>
      <c r="M774" s="168" t="str">
        <f t="shared" si="13"/>
        <v>OK</v>
      </c>
      <c r="N774" s="169"/>
    </row>
    <row r="775" spans="1:14" hidden="1">
      <c r="A775" s="333" t="s">
        <v>760</v>
      </c>
      <c r="B775" s="319" t="s">
        <v>2381</v>
      </c>
      <c r="C775" s="320" t="s">
        <v>683</v>
      </c>
      <c r="D775" s="322" t="s">
        <v>2382</v>
      </c>
      <c r="E775" s="320" t="s">
        <v>758</v>
      </c>
      <c r="F775" s="320" t="s">
        <v>683</v>
      </c>
      <c r="G775" s="322" t="s">
        <v>1545</v>
      </c>
      <c r="H775" s="321" t="str">
        <f>IF(OR(AND('C6'!V231="",'C6'!W231=""),AND('C6'!V457="",'C6'!W457=""),AND('C6'!W231="X",'C6'!W457="X"),OR('C6'!W231="M",'C6'!W457="M")),"",SUM('C6'!V231,'C6'!V457))</f>
        <v/>
      </c>
      <c r="I775" s="321" t="str">
        <f>IF(AND(AND('C6'!W231="X",'C6'!W457="X"),SUM('C6'!V231,'C6'!V457)=0,ISNUMBER('C6'!V683)),"",IF(OR('C6'!W231="M",'C6'!W457="M"),"M",IF(AND('C6'!W231='C6'!W457,OR('C6'!W231="X",'C6'!W231="W",'C6'!W231="Z")),UPPER('C6'!W231),"")))</f>
        <v/>
      </c>
      <c r="J775" s="170" t="s">
        <v>758</v>
      </c>
      <c r="K775" s="321" t="str">
        <f>IF(AND(ISBLANK('C6'!V683),$L$775&lt;&gt;"Z"),"",'C6'!V683)</f>
        <v/>
      </c>
      <c r="L775" s="321" t="str">
        <f>IF(ISBLANK('C6'!W683),"",'C6'!W683)</f>
        <v/>
      </c>
      <c r="M775" s="168" t="str">
        <f t="shared" si="13"/>
        <v>OK</v>
      </c>
      <c r="N775" s="169"/>
    </row>
    <row r="776" spans="1:14" hidden="1">
      <c r="A776" s="333" t="s">
        <v>760</v>
      </c>
      <c r="B776" s="319" t="s">
        <v>2383</v>
      </c>
      <c r="C776" s="320" t="s">
        <v>683</v>
      </c>
      <c r="D776" s="322" t="s">
        <v>2384</v>
      </c>
      <c r="E776" s="320" t="s">
        <v>758</v>
      </c>
      <c r="F776" s="320" t="s">
        <v>683</v>
      </c>
      <c r="G776" s="322" t="s">
        <v>1546</v>
      </c>
      <c r="H776" s="321" t="str">
        <f>IF(OR(AND('C6'!V232="",'C6'!W232=""),AND('C6'!V458="",'C6'!W458=""),AND('C6'!W232="X",'C6'!W458="X"),OR('C6'!W232="M",'C6'!W458="M")),"",SUM('C6'!V232,'C6'!V458))</f>
        <v/>
      </c>
      <c r="I776" s="321" t="str">
        <f>IF(AND(AND('C6'!W232="X",'C6'!W458="X"),SUM('C6'!V232,'C6'!V458)=0,ISNUMBER('C6'!V684)),"",IF(OR('C6'!W232="M",'C6'!W458="M"),"M",IF(AND('C6'!W232='C6'!W458,OR('C6'!W232="X",'C6'!W232="W",'C6'!W232="Z")),UPPER('C6'!W232),"")))</f>
        <v/>
      </c>
      <c r="J776" s="170" t="s">
        <v>758</v>
      </c>
      <c r="K776" s="321" t="str">
        <f>IF(AND(ISBLANK('C6'!V684),$L$776&lt;&gt;"Z"),"",'C6'!V684)</f>
        <v/>
      </c>
      <c r="L776" s="321" t="str">
        <f>IF(ISBLANK('C6'!W684),"",'C6'!W684)</f>
        <v/>
      </c>
      <c r="M776" s="168" t="str">
        <f t="shared" si="13"/>
        <v>OK</v>
      </c>
      <c r="N776" s="169"/>
    </row>
    <row r="777" spans="1:14" hidden="1">
      <c r="A777" s="333" t="s">
        <v>760</v>
      </c>
      <c r="B777" s="319" t="s">
        <v>2385</v>
      </c>
      <c r="C777" s="320" t="s">
        <v>683</v>
      </c>
      <c r="D777" s="322" t="s">
        <v>2386</v>
      </c>
      <c r="E777" s="320" t="s">
        <v>758</v>
      </c>
      <c r="F777" s="320" t="s">
        <v>683</v>
      </c>
      <c r="G777" s="322" t="s">
        <v>1547</v>
      </c>
      <c r="H777" s="321" t="str">
        <f>IF(OR(AND('C6'!V233="",'C6'!W233=""),AND('C6'!V459="",'C6'!W459=""),AND('C6'!W233="X",'C6'!W459="X"),OR('C6'!W233="M",'C6'!W459="M")),"",SUM('C6'!V233,'C6'!V459))</f>
        <v/>
      </c>
      <c r="I777" s="321" t="str">
        <f>IF(AND(AND('C6'!W233="X",'C6'!W459="X"),SUM('C6'!V233,'C6'!V459)=0,ISNUMBER('C6'!V685)),"",IF(OR('C6'!W233="M",'C6'!W459="M"),"M",IF(AND('C6'!W233='C6'!W459,OR('C6'!W233="X",'C6'!W233="W",'C6'!W233="Z")),UPPER('C6'!W233),"")))</f>
        <v/>
      </c>
      <c r="J777" s="170" t="s">
        <v>758</v>
      </c>
      <c r="K777" s="321" t="str">
        <f>IF(AND(ISBLANK('C6'!V685),$L$777&lt;&gt;"Z"),"",'C6'!V685)</f>
        <v/>
      </c>
      <c r="L777" s="321" t="str">
        <f>IF(ISBLANK('C6'!W685),"",'C6'!W685)</f>
        <v/>
      </c>
      <c r="M777" s="168" t="str">
        <f t="shared" si="13"/>
        <v>OK</v>
      </c>
      <c r="N777" s="169"/>
    </row>
    <row r="778" spans="1:14" hidden="1">
      <c r="A778" s="333" t="s">
        <v>760</v>
      </c>
      <c r="B778" s="319" t="s">
        <v>2387</v>
      </c>
      <c r="C778" s="320" t="s">
        <v>683</v>
      </c>
      <c r="D778" s="322" t="s">
        <v>2388</v>
      </c>
      <c r="E778" s="320" t="s">
        <v>758</v>
      </c>
      <c r="F778" s="320" t="s">
        <v>683</v>
      </c>
      <c r="G778" s="322" t="s">
        <v>1548</v>
      </c>
      <c r="H778" s="321" t="str">
        <f>IF(OR(AND('C6'!V234="",'C6'!W234=""),AND('C6'!V460="",'C6'!W460=""),AND('C6'!W234="X",'C6'!W460="X"),OR('C6'!W234="M",'C6'!W460="M")),"",SUM('C6'!V234,'C6'!V460))</f>
        <v/>
      </c>
      <c r="I778" s="321" t="str">
        <f>IF(AND(AND('C6'!W234="X",'C6'!W460="X"),SUM('C6'!V234,'C6'!V460)=0,ISNUMBER('C6'!V686)),"",IF(OR('C6'!W234="M",'C6'!W460="M"),"M",IF(AND('C6'!W234='C6'!W460,OR('C6'!W234="X",'C6'!W234="W",'C6'!W234="Z")),UPPER('C6'!W234),"")))</f>
        <v/>
      </c>
      <c r="J778" s="170" t="s">
        <v>758</v>
      </c>
      <c r="K778" s="321" t="str">
        <f>IF(AND(ISBLANK('C6'!V686),$L$778&lt;&gt;"Z"),"",'C6'!V686)</f>
        <v/>
      </c>
      <c r="L778" s="321" t="str">
        <f>IF(ISBLANK('C6'!W686),"",'C6'!W686)</f>
        <v/>
      </c>
      <c r="M778" s="168" t="str">
        <f t="shared" si="13"/>
        <v>OK</v>
      </c>
      <c r="N778" s="169"/>
    </row>
    <row r="779" spans="1:14" hidden="1">
      <c r="A779" s="333" t="s">
        <v>760</v>
      </c>
      <c r="B779" s="319" t="s">
        <v>2389</v>
      </c>
      <c r="C779" s="320" t="s">
        <v>683</v>
      </c>
      <c r="D779" s="322" t="s">
        <v>2390</v>
      </c>
      <c r="E779" s="320" t="s">
        <v>758</v>
      </c>
      <c r="F779" s="320" t="s">
        <v>683</v>
      </c>
      <c r="G779" s="322" t="s">
        <v>1549</v>
      </c>
      <c r="H779" s="321" t="str">
        <f>IF(OR(AND('C6'!V235="",'C6'!W235=""),AND('C6'!V461="",'C6'!W461=""),AND('C6'!W235="X",'C6'!W461="X"),OR('C6'!W235="M",'C6'!W461="M")),"",SUM('C6'!V235,'C6'!V461))</f>
        <v/>
      </c>
      <c r="I779" s="321" t="str">
        <f>IF(AND(AND('C6'!W235="X",'C6'!W461="X"),SUM('C6'!V235,'C6'!V461)=0,ISNUMBER('C6'!V687)),"",IF(OR('C6'!W235="M",'C6'!W461="M"),"M",IF(AND('C6'!W235='C6'!W461,OR('C6'!W235="X",'C6'!W235="W",'C6'!W235="Z")),UPPER('C6'!W235),"")))</f>
        <v/>
      </c>
      <c r="J779" s="170" t="s">
        <v>758</v>
      </c>
      <c r="K779" s="321" t="str">
        <f>IF(AND(ISBLANK('C6'!V687),$L$779&lt;&gt;"Z"),"",'C6'!V687)</f>
        <v/>
      </c>
      <c r="L779" s="321" t="str">
        <f>IF(ISBLANK('C6'!W687),"",'C6'!W687)</f>
        <v/>
      </c>
      <c r="M779" s="168" t="str">
        <f t="shared" si="13"/>
        <v>OK</v>
      </c>
      <c r="N779" s="169"/>
    </row>
    <row r="780" spans="1:14" hidden="1">
      <c r="A780" s="333" t="s">
        <v>760</v>
      </c>
      <c r="B780" s="319" t="s">
        <v>2391</v>
      </c>
      <c r="C780" s="320" t="s">
        <v>683</v>
      </c>
      <c r="D780" s="322" t="s">
        <v>2392</v>
      </c>
      <c r="E780" s="320" t="s">
        <v>758</v>
      </c>
      <c r="F780" s="320" t="s">
        <v>683</v>
      </c>
      <c r="G780" s="322" t="s">
        <v>1550</v>
      </c>
      <c r="H780" s="321" t="str">
        <f>IF(OR(AND('C6'!V236="",'C6'!W236=""),AND('C6'!V462="",'C6'!W462=""),AND('C6'!W236="X",'C6'!W462="X"),OR('C6'!W236="M",'C6'!W462="M")),"",SUM('C6'!V236,'C6'!V462))</f>
        <v/>
      </c>
      <c r="I780" s="321" t="str">
        <f>IF(AND(AND('C6'!W236="X",'C6'!W462="X"),SUM('C6'!V236,'C6'!V462)=0,ISNUMBER('C6'!V688)),"",IF(OR('C6'!W236="M",'C6'!W462="M"),"M",IF(AND('C6'!W236='C6'!W462,OR('C6'!W236="X",'C6'!W236="W",'C6'!W236="Z")),UPPER('C6'!W236),"")))</f>
        <v/>
      </c>
      <c r="J780" s="170" t="s">
        <v>758</v>
      </c>
      <c r="K780" s="321" t="str">
        <f>IF(AND(ISBLANK('C6'!V688),$L$780&lt;&gt;"Z"),"",'C6'!V688)</f>
        <v/>
      </c>
      <c r="L780" s="321" t="str">
        <f>IF(ISBLANK('C6'!W688),"",'C6'!W688)</f>
        <v/>
      </c>
      <c r="M780" s="168" t="str">
        <f t="shared" si="13"/>
        <v>OK</v>
      </c>
      <c r="N780" s="169"/>
    </row>
    <row r="781" spans="1:14" hidden="1">
      <c r="A781" s="333" t="s">
        <v>760</v>
      </c>
      <c r="B781" s="319" t="s">
        <v>2393</v>
      </c>
      <c r="C781" s="320" t="s">
        <v>683</v>
      </c>
      <c r="D781" s="322" t="s">
        <v>2394</v>
      </c>
      <c r="E781" s="320" t="s">
        <v>758</v>
      </c>
      <c r="F781" s="320" t="s">
        <v>683</v>
      </c>
      <c r="G781" s="322" t="s">
        <v>1551</v>
      </c>
      <c r="H781" s="321" t="str">
        <f>IF(OR(AND('C6'!V237="",'C6'!W237=""),AND('C6'!V463="",'C6'!W463=""),AND('C6'!W237="X",'C6'!W463="X"),OR('C6'!W237="M",'C6'!W463="M")),"",SUM('C6'!V237,'C6'!V463))</f>
        <v/>
      </c>
      <c r="I781" s="321" t="str">
        <f>IF(AND(AND('C6'!W237="X",'C6'!W463="X"),SUM('C6'!V237,'C6'!V463)=0,ISNUMBER('C6'!V689)),"",IF(OR('C6'!W237="M",'C6'!W463="M"),"M",IF(AND('C6'!W237='C6'!W463,OR('C6'!W237="X",'C6'!W237="W",'C6'!W237="Z")),UPPER('C6'!W237),"")))</f>
        <v/>
      </c>
      <c r="J781" s="170" t="s">
        <v>758</v>
      </c>
      <c r="K781" s="321" t="str">
        <f>IF(AND(ISBLANK('C6'!V689),$L$781&lt;&gt;"Z"),"",'C6'!V689)</f>
        <v/>
      </c>
      <c r="L781" s="321" t="str">
        <f>IF(ISBLANK('C6'!W689),"",'C6'!W689)</f>
        <v/>
      </c>
      <c r="M781" s="168" t="str">
        <f t="shared" si="13"/>
        <v>OK</v>
      </c>
      <c r="N781" s="169"/>
    </row>
    <row r="782" spans="1:14" hidden="1">
      <c r="A782" s="333" t="s">
        <v>760</v>
      </c>
      <c r="B782" s="319" t="s">
        <v>2395</v>
      </c>
      <c r="C782" s="320" t="s">
        <v>683</v>
      </c>
      <c r="D782" s="322" t="s">
        <v>2396</v>
      </c>
      <c r="E782" s="320" t="s">
        <v>758</v>
      </c>
      <c r="F782" s="320" t="s">
        <v>683</v>
      </c>
      <c r="G782" s="322" t="s">
        <v>1081</v>
      </c>
      <c r="H782" s="321" t="str">
        <f>IF(OR(AND('C6'!V238="",'C6'!W238=""),AND('C6'!V464="",'C6'!W464=""),AND('C6'!W238="X",'C6'!W464="X"),OR('C6'!W238="M",'C6'!W464="M")),"",SUM('C6'!V238,'C6'!V464))</f>
        <v/>
      </c>
      <c r="I782" s="321" t="str">
        <f>IF(AND(AND('C6'!W238="X",'C6'!W464="X"),SUM('C6'!V238,'C6'!V464)=0,ISNUMBER('C6'!V690)),"",IF(OR('C6'!W238="M",'C6'!W464="M"),"M",IF(AND('C6'!W238='C6'!W464,OR('C6'!W238="X",'C6'!W238="W",'C6'!W238="Z")),UPPER('C6'!W238),"")))</f>
        <v/>
      </c>
      <c r="J782" s="170" t="s">
        <v>758</v>
      </c>
      <c r="K782" s="321" t="str">
        <f>IF(AND(ISBLANK('C6'!V690),$L$782&lt;&gt;"Z"),"",'C6'!V690)</f>
        <v/>
      </c>
      <c r="L782" s="321" t="str">
        <f>IF(ISBLANK('C6'!W690),"",'C6'!W690)</f>
        <v/>
      </c>
      <c r="M782" s="168" t="str">
        <f t="shared" si="13"/>
        <v>OK</v>
      </c>
      <c r="N782" s="169"/>
    </row>
    <row r="783" spans="1:14" hidden="1">
      <c r="A783" s="333" t="s">
        <v>760</v>
      </c>
      <c r="B783" s="319" t="s">
        <v>2397</v>
      </c>
      <c r="C783" s="320" t="s">
        <v>601</v>
      </c>
      <c r="D783" s="322" t="s">
        <v>1649</v>
      </c>
      <c r="E783" s="320" t="s">
        <v>758</v>
      </c>
      <c r="F783" s="320" t="s">
        <v>601</v>
      </c>
      <c r="G783" s="322" t="s">
        <v>791</v>
      </c>
      <c r="H783" s="321" t="str">
        <f>IF(OR(SUMPRODUCT(--('C7'!V14:'C7'!V24=""),--('C7'!W14:'C7'!W24=""))&gt;0,COUNTIF('C7'!W14:'C7'!W24,"M")&gt;0,COUNTIF('C7'!W14:'C7'!W24,"X")=11),"",SUM('C7'!V14:'C7'!V24))</f>
        <v/>
      </c>
      <c r="I783" s="321" t="str">
        <f>IF(AND(COUNTIF('C7'!W14:'C7'!W24,"X")=11,SUM('C7'!V14:'C7'!V24)=0,ISNUMBER('C7'!V25)),"",IF(COUNTIF('C7'!W14:'C7'!W24,"M")&gt;0,"M",IF(AND(COUNTIF('C7'!W14:'C7'!W24,'C7'!W14)=11,OR('C7'!W14="X",'C7'!W14="W",'C7'!W14="Z")),UPPER('C7'!W14),"")))</f>
        <v/>
      </c>
      <c r="J783" s="170" t="s">
        <v>758</v>
      </c>
      <c r="K783" s="321" t="str">
        <f>IF(AND(ISBLANK('C7'!V25),$L$783&lt;&gt;"Z"),"",'C7'!V25)</f>
        <v/>
      </c>
      <c r="L783" s="321" t="str">
        <f>IF(ISBLANK('C7'!W25),"",'C7'!W25)</f>
        <v/>
      </c>
      <c r="M783" s="168" t="str">
        <f t="shared" si="13"/>
        <v>OK</v>
      </c>
      <c r="N783" s="169"/>
    </row>
    <row r="784" spans="1:14" hidden="1">
      <c r="A784" s="333" t="s">
        <v>760</v>
      </c>
      <c r="B784" s="319" t="s">
        <v>2398</v>
      </c>
      <c r="C784" s="320" t="s">
        <v>601</v>
      </c>
      <c r="D784" s="322" t="s">
        <v>1651</v>
      </c>
      <c r="E784" s="320" t="s">
        <v>758</v>
      </c>
      <c r="F784" s="320" t="s">
        <v>601</v>
      </c>
      <c r="G784" s="322" t="s">
        <v>780</v>
      </c>
      <c r="H784" s="321" t="str">
        <f>IF(OR(SUMPRODUCT(--('C7'!V26:'C7'!V36=""),--('C7'!W26:'C7'!W36=""))&gt;0,COUNTIF('C7'!W26:'C7'!W36,"M")&gt;0,COUNTIF('C7'!W26:'C7'!W36,"X")=11),"",SUM('C7'!V26:'C7'!V36))</f>
        <v/>
      </c>
      <c r="I784" s="321" t="str">
        <f>IF(AND(COUNTIF('C7'!W26:'C7'!W36,"X")=11,SUM('C7'!V26:'C7'!V36)=0,ISNUMBER('C7'!V37)),"",IF(COUNTIF('C7'!W26:'C7'!W36,"M")&gt;0,"M",IF(AND(COUNTIF('C7'!W26:'C7'!W36,'C7'!W26)=11,OR('C7'!W26="X",'C7'!W26="W",'C7'!W26="Z")),UPPER('C7'!W26),"")))</f>
        <v/>
      </c>
      <c r="J784" s="170" t="s">
        <v>758</v>
      </c>
      <c r="K784" s="321" t="str">
        <f>IF(AND(ISBLANK('C7'!V37),$L$784&lt;&gt;"Z"),"",'C7'!V37)</f>
        <v/>
      </c>
      <c r="L784" s="321" t="str">
        <f>IF(ISBLANK('C7'!W37),"",'C7'!W37)</f>
        <v/>
      </c>
      <c r="M784" s="168" t="str">
        <f t="shared" si="13"/>
        <v>OK</v>
      </c>
      <c r="N784" s="169"/>
    </row>
    <row r="785" spans="1:14" hidden="1">
      <c r="A785" s="333" t="s">
        <v>760</v>
      </c>
      <c r="B785" s="319" t="s">
        <v>2399</v>
      </c>
      <c r="C785" s="320" t="s">
        <v>601</v>
      </c>
      <c r="D785" s="322" t="s">
        <v>1653</v>
      </c>
      <c r="E785" s="320" t="s">
        <v>758</v>
      </c>
      <c r="F785" s="320" t="s">
        <v>601</v>
      </c>
      <c r="G785" s="322" t="s">
        <v>897</v>
      </c>
      <c r="H785" s="321" t="str">
        <f>IF(OR(AND('C7'!V14="",'C7'!W14=""),AND('C7'!V26="",'C7'!W26=""),AND('C7'!W14="X",'C7'!W26="X"),OR('C7'!W14="M",'C7'!W26="M")),"",SUM('C7'!V14,'C7'!V26))</f>
        <v/>
      </c>
      <c r="I785" s="321" t="str">
        <f>IF(AND(AND('C7'!W14="X",'C7'!W26="X"),SUM('C7'!V14,'C7'!V26)=0,ISNUMBER('C7'!V38)),"",IF(OR('C7'!W14="M",'C7'!W26="M"),"M",IF(AND('C7'!W14='C7'!W26,OR('C7'!W14="X",'C7'!W14="W",'C7'!W14="Z")),UPPER('C7'!W14),"")))</f>
        <v/>
      </c>
      <c r="J785" s="170" t="s">
        <v>758</v>
      </c>
      <c r="K785" s="321" t="str">
        <f>IF(AND(ISBLANK('C7'!V38),$L$785&lt;&gt;"Z"),"",'C7'!V38)</f>
        <v/>
      </c>
      <c r="L785" s="321" t="str">
        <f>IF(ISBLANK('C7'!W38),"",'C7'!W38)</f>
        <v/>
      </c>
      <c r="M785" s="168" t="str">
        <f t="shared" si="13"/>
        <v>OK</v>
      </c>
      <c r="N785" s="169"/>
    </row>
    <row r="786" spans="1:14" hidden="1">
      <c r="A786" s="333" t="s">
        <v>760</v>
      </c>
      <c r="B786" s="319" t="s">
        <v>2400</v>
      </c>
      <c r="C786" s="320" t="s">
        <v>601</v>
      </c>
      <c r="D786" s="322" t="s">
        <v>1655</v>
      </c>
      <c r="E786" s="320" t="s">
        <v>758</v>
      </c>
      <c r="F786" s="320" t="s">
        <v>601</v>
      </c>
      <c r="G786" s="322" t="s">
        <v>900</v>
      </c>
      <c r="H786" s="321" t="str">
        <f>IF(OR(AND('C7'!V15="",'C7'!W15=""),AND('C7'!V27="",'C7'!W27=""),AND('C7'!W15="X",'C7'!W27="X"),OR('C7'!W15="M",'C7'!W27="M")),"",SUM('C7'!V15,'C7'!V27))</f>
        <v/>
      </c>
      <c r="I786" s="321" t="str">
        <f>IF(AND(AND('C7'!W15="X",'C7'!W27="X"),SUM('C7'!V15,'C7'!V27)=0,ISNUMBER('C7'!V39)),"",IF(OR('C7'!W15="M",'C7'!W27="M"),"M",IF(AND('C7'!W15='C7'!W27,OR('C7'!W15="X",'C7'!W15="W",'C7'!W15="Z")),UPPER('C7'!W15),"")))</f>
        <v/>
      </c>
      <c r="J786" s="170" t="s">
        <v>758</v>
      </c>
      <c r="K786" s="321" t="str">
        <f>IF(AND(ISBLANK('C7'!V39),$L$786&lt;&gt;"Z"),"",'C7'!V39)</f>
        <v/>
      </c>
      <c r="L786" s="321" t="str">
        <f>IF(ISBLANK('C7'!W39),"",'C7'!W39)</f>
        <v/>
      </c>
      <c r="M786" s="168" t="str">
        <f t="shared" si="13"/>
        <v>OK</v>
      </c>
      <c r="N786" s="169"/>
    </row>
    <row r="787" spans="1:14" hidden="1">
      <c r="A787" s="333" t="s">
        <v>760</v>
      </c>
      <c r="B787" s="319" t="s">
        <v>2401</v>
      </c>
      <c r="C787" s="320" t="s">
        <v>601</v>
      </c>
      <c r="D787" s="322" t="s">
        <v>1657</v>
      </c>
      <c r="E787" s="320" t="s">
        <v>758</v>
      </c>
      <c r="F787" s="320" t="s">
        <v>601</v>
      </c>
      <c r="G787" s="322" t="s">
        <v>903</v>
      </c>
      <c r="H787" s="321" t="str">
        <f>IF(OR(AND('C7'!V16="",'C7'!W16=""),AND('C7'!V28="",'C7'!W28=""),AND('C7'!W16="X",'C7'!W28="X"),OR('C7'!W16="M",'C7'!W28="M")),"",SUM('C7'!V16,'C7'!V28))</f>
        <v/>
      </c>
      <c r="I787" s="321" t="str">
        <f>IF(AND(AND('C7'!W16="X",'C7'!W28="X"),SUM('C7'!V16,'C7'!V28)=0,ISNUMBER('C7'!V40)),"",IF(OR('C7'!W16="M",'C7'!W28="M"),"M",IF(AND('C7'!W16='C7'!W28,OR('C7'!W16="X",'C7'!W16="W",'C7'!W16="Z")),UPPER('C7'!W16),"")))</f>
        <v/>
      </c>
      <c r="J787" s="170" t="s">
        <v>758</v>
      </c>
      <c r="K787" s="321" t="str">
        <f>IF(AND(ISBLANK('C7'!V40),$L$787&lt;&gt;"Z"),"",'C7'!V40)</f>
        <v/>
      </c>
      <c r="L787" s="321" t="str">
        <f>IF(ISBLANK('C7'!W40),"",'C7'!W40)</f>
        <v/>
      </c>
      <c r="M787" s="168" t="str">
        <f t="shared" si="13"/>
        <v>OK</v>
      </c>
      <c r="N787" s="169"/>
    </row>
    <row r="788" spans="1:14" hidden="1">
      <c r="A788" s="333" t="s">
        <v>760</v>
      </c>
      <c r="B788" s="319" t="s">
        <v>2402</v>
      </c>
      <c r="C788" s="320" t="s">
        <v>601</v>
      </c>
      <c r="D788" s="322" t="s">
        <v>1659</v>
      </c>
      <c r="E788" s="320" t="s">
        <v>758</v>
      </c>
      <c r="F788" s="320" t="s">
        <v>601</v>
      </c>
      <c r="G788" s="322" t="s">
        <v>906</v>
      </c>
      <c r="H788" s="321" t="str">
        <f>IF(OR(AND('C7'!V17="",'C7'!W17=""),AND('C7'!V29="",'C7'!W29=""),AND('C7'!W17="X",'C7'!W29="X"),OR('C7'!W17="M",'C7'!W29="M")),"",SUM('C7'!V17,'C7'!V29))</f>
        <v/>
      </c>
      <c r="I788" s="321" t="str">
        <f>IF(AND(AND('C7'!W17="X",'C7'!W29="X"),SUM('C7'!V17,'C7'!V29)=0,ISNUMBER('C7'!V41)),"",IF(OR('C7'!W17="M",'C7'!W29="M"),"M",IF(AND('C7'!W17='C7'!W29,OR('C7'!W17="X",'C7'!W17="W",'C7'!W17="Z")),UPPER('C7'!W17),"")))</f>
        <v/>
      </c>
      <c r="J788" s="170" t="s">
        <v>758</v>
      </c>
      <c r="K788" s="321" t="str">
        <f>IF(AND(ISBLANK('C7'!V41),$L$788&lt;&gt;"Z"),"",'C7'!V41)</f>
        <v/>
      </c>
      <c r="L788" s="321" t="str">
        <f>IF(ISBLANK('C7'!W41),"",'C7'!W41)</f>
        <v/>
      </c>
      <c r="M788" s="168" t="str">
        <f t="shared" si="13"/>
        <v>OK</v>
      </c>
      <c r="N788" s="169"/>
    </row>
    <row r="789" spans="1:14" hidden="1">
      <c r="A789" s="333" t="s">
        <v>760</v>
      </c>
      <c r="B789" s="319" t="s">
        <v>2403</v>
      </c>
      <c r="C789" s="320" t="s">
        <v>601</v>
      </c>
      <c r="D789" s="322" t="s">
        <v>1661</v>
      </c>
      <c r="E789" s="320" t="s">
        <v>758</v>
      </c>
      <c r="F789" s="320" t="s">
        <v>601</v>
      </c>
      <c r="G789" s="322" t="s">
        <v>794</v>
      </c>
      <c r="H789" s="321" t="str">
        <f>IF(OR(AND('C7'!V18="",'C7'!W18=""),AND('C7'!V30="",'C7'!W30=""),AND('C7'!W18="X",'C7'!W30="X"),OR('C7'!W18="M",'C7'!W30="M")),"",SUM('C7'!V18,'C7'!V30))</f>
        <v/>
      </c>
      <c r="I789" s="321" t="str">
        <f>IF(AND(AND('C7'!W18="X",'C7'!W30="X"),SUM('C7'!V18,'C7'!V30)=0,ISNUMBER('C7'!V42)),"",IF(OR('C7'!W18="M",'C7'!W30="M"),"M",IF(AND('C7'!W18='C7'!W30,OR('C7'!W18="X",'C7'!W18="W",'C7'!W18="Z")),UPPER('C7'!W18),"")))</f>
        <v/>
      </c>
      <c r="J789" s="170" t="s">
        <v>758</v>
      </c>
      <c r="K789" s="321" t="str">
        <f>IF(AND(ISBLANK('C7'!V42),$L$789&lt;&gt;"Z"),"",'C7'!V42)</f>
        <v/>
      </c>
      <c r="L789" s="321" t="str">
        <f>IF(ISBLANK('C7'!W42),"",'C7'!W42)</f>
        <v/>
      </c>
      <c r="M789" s="168" t="str">
        <f t="shared" si="13"/>
        <v>OK</v>
      </c>
      <c r="N789" s="169"/>
    </row>
    <row r="790" spans="1:14" hidden="1">
      <c r="A790" s="333" t="s">
        <v>760</v>
      </c>
      <c r="B790" s="319" t="s">
        <v>2404</v>
      </c>
      <c r="C790" s="320" t="s">
        <v>601</v>
      </c>
      <c r="D790" s="322" t="s">
        <v>1663</v>
      </c>
      <c r="E790" s="320" t="s">
        <v>758</v>
      </c>
      <c r="F790" s="320" t="s">
        <v>601</v>
      </c>
      <c r="G790" s="322" t="s">
        <v>1112</v>
      </c>
      <c r="H790" s="321" t="str">
        <f>IF(OR(AND('C7'!V19="",'C7'!W19=""),AND('C7'!V31="",'C7'!W31=""),AND('C7'!W19="X",'C7'!W31="X"),OR('C7'!W19="M",'C7'!W31="M")),"",SUM('C7'!V19,'C7'!V31))</f>
        <v/>
      </c>
      <c r="I790" s="321" t="str">
        <f>IF(AND(AND('C7'!W19="X",'C7'!W31="X"),SUM('C7'!V19,'C7'!V31)=0,ISNUMBER('C7'!V43)),"",IF(OR('C7'!W19="M",'C7'!W31="M"),"M",IF(AND('C7'!W19='C7'!W31,OR('C7'!W19="X",'C7'!W19="W",'C7'!W19="Z")),UPPER('C7'!W19),"")))</f>
        <v/>
      </c>
      <c r="J790" s="170" t="s">
        <v>758</v>
      </c>
      <c r="K790" s="321" t="str">
        <f>IF(AND(ISBLANK('C7'!V43),$L$790&lt;&gt;"Z"),"",'C7'!V43)</f>
        <v/>
      </c>
      <c r="L790" s="321" t="str">
        <f>IF(ISBLANK('C7'!W43),"",'C7'!W43)</f>
        <v/>
      </c>
      <c r="M790" s="168" t="str">
        <f t="shared" si="13"/>
        <v>OK</v>
      </c>
      <c r="N790" s="169"/>
    </row>
    <row r="791" spans="1:14" hidden="1">
      <c r="A791" s="333" t="s">
        <v>760</v>
      </c>
      <c r="B791" s="319" t="s">
        <v>2405</v>
      </c>
      <c r="C791" s="320" t="s">
        <v>601</v>
      </c>
      <c r="D791" s="322" t="s">
        <v>1665</v>
      </c>
      <c r="E791" s="320" t="s">
        <v>758</v>
      </c>
      <c r="F791" s="320" t="s">
        <v>601</v>
      </c>
      <c r="G791" s="322" t="s">
        <v>911</v>
      </c>
      <c r="H791" s="321" t="str">
        <f>IF(OR(AND('C7'!V20="",'C7'!W20=""),AND('C7'!V32="",'C7'!W32=""),AND('C7'!W20="X",'C7'!W32="X"),OR('C7'!W20="M",'C7'!W32="M")),"",SUM('C7'!V20,'C7'!V32))</f>
        <v/>
      </c>
      <c r="I791" s="321" t="str">
        <f>IF(AND(AND('C7'!W20="X",'C7'!W32="X"),SUM('C7'!V20,'C7'!V32)=0,ISNUMBER('C7'!V44)),"",IF(OR('C7'!W20="M",'C7'!W32="M"),"M",IF(AND('C7'!W20='C7'!W32,OR('C7'!W20="X",'C7'!W20="W",'C7'!W20="Z")),UPPER('C7'!W20),"")))</f>
        <v/>
      </c>
      <c r="J791" s="170" t="s">
        <v>758</v>
      </c>
      <c r="K791" s="321" t="str">
        <f>IF(AND(ISBLANK('C7'!V44),$L$791&lt;&gt;"Z"),"",'C7'!V44)</f>
        <v/>
      </c>
      <c r="L791" s="321" t="str">
        <f>IF(ISBLANK('C7'!W44),"",'C7'!W44)</f>
        <v/>
      </c>
      <c r="M791" s="168" t="str">
        <f t="shared" si="13"/>
        <v>OK</v>
      </c>
      <c r="N791" s="169"/>
    </row>
    <row r="792" spans="1:14" hidden="1">
      <c r="A792" s="333" t="s">
        <v>760</v>
      </c>
      <c r="B792" s="319" t="s">
        <v>2406</v>
      </c>
      <c r="C792" s="320" t="s">
        <v>601</v>
      </c>
      <c r="D792" s="322" t="s">
        <v>1667</v>
      </c>
      <c r="E792" s="320" t="s">
        <v>758</v>
      </c>
      <c r="F792" s="320" t="s">
        <v>601</v>
      </c>
      <c r="G792" s="322" t="s">
        <v>914</v>
      </c>
      <c r="H792" s="321" t="str">
        <f>IF(OR(AND('C7'!V21="",'C7'!W21=""),AND('C7'!V33="",'C7'!W33=""),AND('C7'!W21="X",'C7'!W33="X"),OR('C7'!W21="M",'C7'!W33="M")),"",SUM('C7'!V21,'C7'!V33))</f>
        <v/>
      </c>
      <c r="I792" s="321" t="str">
        <f>IF(AND(AND('C7'!W21="X",'C7'!W33="X"),SUM('C7'!V21,'C7'!V33)=0,ISNUMBER('C7'!V45)),"",IF(OR('C7'!W21="M",'C7'!W33="M"),"M",IF(AND('C7'!W21='C7'!W33,OR('C7'!W21="X",'C7'!W21="W",'C7'!W21="Z")),UPPER('C7'!W21),"")))</f>
        <v/>
      </c>
      <c r="J792" s="170" t="s">
        <v>758</v>
      </c>
      <c r="K792" s="321" t="str">
        <f>IF(AND(ISBLANK('C7'!V45),$L$792&lt;&gt;"Z"),"",'C7'!V45)</f>
        <v/>
      </c>
      <c r="L792" s="321" t="str">
        <f>IF(ISBLANK('C7'!W45),"",'C7'!W45)</f>
        <v/>
      </c>
      <c r="M792" s="168" t="str">
        <f t="shared" si="13"/>
        <v>OK</v>
      </c>
      <c r="N792" s="169"/>
    </row>
    <row r="793" spans="1:14" hidden="1">
      <c r="A793" s="333" t="s">
        <v>760</v>
      </c>
      <c r="B793" s="319" t="s">
        <v>2407</v>
      </c>
      <c r="C793" s="320" t="s">
        <v>601</v>
      </c>
      <c r="D793" s="322" t="s">
        <v>1669</v>
      </c>
      <c r="E793" s="320" t="s">
        <v>758</v>
      </c>
      <c r="F793" s="320" t="s">
        <v>601</v>
      </c>
      <c r="G793" s="322" t="s">
        <v>917</v>
      </c>
      <c r="H793" s="321" t="str">
        <f>IF(OR(AND('C7'!V22="",'C7'!W22=""),AND('C7'!V34="",'C7'!W34=""),AND('C7'!W22="X",'C7'!W34="X"),OR('C7'!W22="M",'C7'!W34="M")),"",SUM('C7'!V22,'C7'!V34))</f>
        <v/>
      </c>
      <c r="I793" s="321" t="str">
        <f>IF(AND(AND('C7'!W22="X",'C7'!W34="X"),SUM('C7'!V22,'C7'!V34)=0,ISNUMBER('C7'!V46)),"",IF(OR('C7'!W22="M",'C7'!W34="M"),"M",IF(AND('C7'!W22='C7'!W34,OR('C7'!W22="X",'C7'!W22="W",'C7'!W22="Z")),UPPER('C7'!W22),"")))</f>
        <v/>
      </c>
      <c r="J793" s="170" t="s">
        <v>758</v>
      </c>
      <c r="K793" s="321" t="str">
        <f>IF(AND(ISBLANK('C7'!V46),$L$793&lt;&gt;"Z"),"",'C7'!V46)</f>
        <v/>
      </c>
      <c r="L793" s="321" t="str">
        <f>IF(ISBLANK('C7'!W46),"",'C7'!W46)</f>
        <v/>
      </c>
      <c r="M793" s="168" t="str">
        <f t="shared" si="13"/>
        <v>OK</v>
      </c>
      <c r="N793" s="169"/>
    </row>
    <row r="794" spans="1:14" hidden="1">
      <c r="A794" s="333" t="s">
        <v>760</v>
      </c>
      <c r="B794" s="319" t="s">
        <v>2408</v>
      </c>
      <c r="C794" s="320" t="s">
        <v>601</v>
      </c>
      <c r="D794" s="322" t="s">
        <v>1671</v>
      </c>
      <c r="E794" s="320" t="s">
        <v>758</v>
      </c>
      <c r="F794" s="320" t="s">
        <v>601</v>
      </c>
      <c r="G794" s="322" t="s">
        <v>920</v>
      </c>
      <c r="H794" s="321" t="str">
        <f>IF(OR(AND('C7'!V23="",'C7'!W23=""),AND('C7'!V35="",'C7'!W35=""),AND('C7'!W23="X",'C7'!W35="X"),OR('C7'!W23="M",'C7'!W35="M")),"",SUM('C7'!V23,'C7'!V35))</f>
        <v/>
      </c>
      <c r="I794" s="321" t="str">
        <f>IF(AND(AND('C7'!W23="X",'C7'!W35="X"),SUM('C7'!V23,'C7'!V35)=0,ISNUMBER('C7'!V47)),"",IF(OR('C7'!W23="M",'C7'!W35="M"),"M",IF(AND('C7'!W23='C7'!W35,OR('C7'!W23="X",'C7'!W23="W",'C7'!W23="Z")),UPPER('C7'!W23),"")))</f>
        <v/>
      </c>
      <c r="J794" s="170" t="s">
        <v>758</v>
      </c>
      <c r="K794" s="321" t="str">
        <f>IF(AND(ISBLANK('C7'!V47),$L$794&lt;&gt;"Z"),"",'C7'!V47)</f>
        <v/>
      </c>
      <c r="L794" s="321" t="str">
        <f>IF(ISBLANK('C7'!W47),"",'C7'!W47)</f>
        <v/>
      </c>
      <c r="M794" s="168" t="str">
        <f t="shared" si="13"/>
        <v>OK</v>
      </c>
      <c r="N794" s="169"/>
    </row>
    <row r="795" spans="1:14" hidden="1">
      <c r="A795" s="333" t="s">
        <v>760</v>
      </c>
      <c r="B795" s="319" t="s">
        <v>2409</v>
      </c>
      <c r="C795" s="320" t="s">
        <v>601</v>
      </c>
      <c r="D795" s="322" t="s">
        <v>1673</v>
      </c>
      <c r="E795" s="320" t="s">
        <v>758</v>
      </c>
      <c r="F795" s="320" t="s">
        <v>601</v>
      </c>
      <c r="G795" s="322" t="s">
        <v>923</v>
      </c>
      <c r="H795" s="321" t="str">
        <f>IF(OR(AND('C7'!V24="",'C7'!W24=""),AND('C7'!V36="",'C7'!W36=""),AND('C7'!W24="X",'C7'!W36="X"),OR('C7'!W24="M",'C7'!W36="M")),"",SUM('C7'!V24,'C7'!V36))</f>
        <v/>
      </c>
      <c r="I795" s="321" t="str">
        <f>IF(AND(AND('C7'!W24="X",'C7'!W36="X"),SUM('C7'!V24,'C7'!V36)=0,ISNUMBER('C7'!V48)),"",IF(OR('C7'!W24="M",'C7'!W36="M"),"M",IF(AND('C7'!W24='C7'!W36,OR('C7'!W24="X",'C7'!W24="W",'C7'!W24="Z")),UPPER('C7'!W24),"")))</f>
        <v/>
      </c>
      <c r="J795" s="170" t="s">
        <v>758</v>
      </c>
      <c r="K795" s="321" t="str">
        <f>IF(AND(ISBLANK('C7'!V48),$L$795&lt;&gt;"Z"),"",'C7'!V48)</f>
        <v/>
      </c>
      <c r="L795" s="321" t="str">
        <f>IF(ISBLANK('C7'!W48),"",'C7'!W48)</f>
        <v/>
      </c>
      <c r="M795" s="168" t="str">
        <f t="shared" si="13"/>
        <v>OK</v>
      </c>
      <c r="N795" s="169"/>
    </row>
    <row r="796" spans="1:14" hidden="1">
      <c r="A796" s="333" t="s">
        <v>760</v>
      </c>
      <c r="B796" s="319" t="s">
        <v>2410</v>
      </c>
      <c r="C796" s="320" t="s">
        <v>601</v>
      </c>
      <c r="D796" s="322" t="s">
        <v>1675</v>
      </c>
      <c r="E796" s="320" t="s">
        <v>758</v>
      </c>
      <c r="F796" s="320" t="s">
        <v>601</v>
      </c>
      <c r="G796" s="322" t="s">
        <v>769</v>
      </c>
      <c r="H796" s="321" t="str">
        <f>IF(OR(AND('C7'!V25="",'C7'!W25=""),AND('C7'!V37="",'C7'!W37=""),AND('C7'!W25="X",'C7'!W37="X"),OR('C7'!W25="M",'C7'!W37="M")),"",SUM('C7'!V25,'C7'!V37))</f>
        <v/>
      </c>
      <c r="I796" s="321" t="str">
        <f>IF(AND(AND('C7'!W25="X",'C7'!W37="X"),SUM('C7'!V25,'C7'!V37)=0,ISNUMBER('C7'!V49)),"",IF(OR('C7'!W25="M",'C7'!W37="M"),"M",IF(AND('C7'!W25='C7'!W37,OR('C7'!W25="X",'C7'!W25="W",'C7'!W25="Z")),UPPER('C7'!W25),"")))</f>
        <v/>
      </c>
      <c r="J796" s="170" t="s">
        <v>758</v>
      </c>
      <c r="K796" s="321" t="str">
        <f>IF(AND(ISBLANK('C7'!V49),$L$796&lt;&gt;"Z"),"",'C7'!V49)</f>
        <v/>
      </c>
      <c r="L796" s="321" t="str">
        <f>IF(ISBLANK('C7'!W49),"",'C7'!W49)</f>
        <v/>
      </c>
      <c r="M796" s="168" t="str">
        <f t="shared" si="13"/>
        <v>OK</v>
      </c>
      <c r="N796" s="169"/>
    </row>
    <row r="797" spans="1:14" hidden="1">
      <c r="A797" s="333" t="s">
        <v>760</v>
      </c>
      <c r="B797" s="319" t="s">
        <v>2411</v>
      </c>
      <c r="C797" s="320" t="s">
        <v>601</v>
      </c>
      <c r="D797" s="322" t="s">
        <v>1677</v>
      </c>
      <c r="E797" s="320" t="s">
        <v>758</v>
      </c>
      <c r="F797" s="320" t="s">
        <v>601</v>
      </c>
      <c r="G797" s="322" t="s">
        <v>356</v>
      </c>
      <c r="H797" s="321" t="str">
        <f>IF(OR(SUMPRODUCT(--('C7'!Y14:'C7'!Y24=""),--('C7'!Z14:'C7'!Z24=""))&gt;0,COUNTIF('C7'!Z14:'C7'!Z24,"M")&gt;0,COUNTIF('C7'!Z14:'C7'!Z24,"X")=11),"",SUM('C7'!Y14:'C7'!Y24))</f>
        <v/>
      </c>
      <c r="I797" s="321" t="str">
        <f>IF(AND(COUNTIF('C7'!Z14:'C7'!Z24,"X")=11,SUM('C7'!Y14:'C7'!Y24)=0,ISNUMBER('C7'!Y25)),"",IF(COUNTIF('C7'!Z14:'C7'!Z24,"M")&gt;0,"M",IF(AND(COUNTIF('C7'!Z14:'C7'!Z24,'C7'!Z14)=11,OR('C7'!Z14="X",'C7'!Z14="W",'C7'!Z14="Z")),UPPER('C7'!Z14),"")))</f>
        <v/>
      </c>
      <c r="J797" s="170" t="s">
        <v>758</v>
      </c>
      <c r="K797" s="321" t="str">
        <f>IF(AND(ISBLANK('C7'!Y25),$L$797&lt;&gt;"Z"),"",'C7'!Y25)</f>
        <v/>
      </c>
      <c r="L797" s="321" t="str">
        <f>IF(ISBLANK('C7'!Z25),"",'C7'!Z25)</f>
        <v/>
      </c>
      <c r="M797" s="168" t="str">
        <f t="shared" si="13"/>
        <v>OK</v>
      </c>
      <c r="N797" s="169"/>
    </row>
    <row r="798" spans="1:14" hidden="1">
      <c r="A798" s="333" t="s">
        <v>760</v>
      </c>
      <c r="B798" s="319" t="s">
        <v>2412</v>
      </c>
      <c r="C798" s="320" t="s">
        <v>601</v>
      </c>
      <c r="D798" s="322" t="s">
        <v>1679</v>
      </c>
      <c r="E798" s="320" t="s">
        <v>758</v>
      </c>
      <c r="F798" s="320" t="s">
        <v>601</v>
      </c>
      <c r="G798" s="322" t="s">
        <v>784</v>
      </c>
      <c r="H798" s="321" t="str">
        <f>IF(OR(SUMPRODUCT(--('C7'!Y26:'C7'!Y36=""),--('C7'!Z26:'C7'!Z36=""))&gt;0,COUNTIF('C7'!Z26:'C7'!Z36,"M")&gt;0,COUNTIF('C7'!Z26:'C7'!Z36,"X")=11),"",SUM('C7'!Y26:'C7'!Y36))</f>
        <v/>
      </c>
      <c r="I798" s="321" t="str">
        <f>IF(AND(COUNTIF('C7'!Z26:'C7'!Z36,"X")=11,SUM('C7'!Y26:'C7'!Y36)=0,ISNUMBER('C7'!Y37)),"",IF(COUNTIF('C7'!Z26:'C7'!Z36,"M")&gt;0,"M",IF(AND(COUNTIF('C7'!Z26:'C7'!Z36,'C7'!Z26)=11,OR('C7'!Z26="X",'C7'!Z26="W",'C7'!Z26="Z")),UPPER('C7'!Z26),"")))</f>
        <v/>
      </c>
      <c r="J798" s="170" t="s">
        <v>758</v>
      </c>
      <c r="K798" s="321" t="str">
        <f>IF(AND(ISBLANK('C7'!Y37),$L$798&lt;&gt;"Z"),"",'C7'!Y37)</f>
        <v/>
      </c>
      <c r="L798" s="321" t="str">
        <f>IF(ISBLANK('C7'!Z37),"",'C7'!Z37)</f>
        <v/>
      </c>
      <c r="M798" s="168" t="str">
        <f t="shared" si="13"/>
        <v>OK</v>
      </c>
      <c r="N798" s="169"/>
    </row>
    <row r="799" spans="1:14" hidden="1">
      <c r="A799" s="333" t="s">
        <v>760</v>
      </c>
      <c r="B799" s="319" t="s">
        <v>2413</v>
      </c>
      <c r="C799" s="320" t="s">
        <v>601</v>
      </c>
      <c r="D799" s="322" t="s">
        <v>1681</v>
      </c>
      <c r="E799" s="320" t="s">
        <v>758</v>
      </c>
      <c r="F799" s="320" t="s">
        <v>601</v>
      </c>
      <c r="G799" s="322" t="s">
        <v>896</v>
      </c>
      <c r="H799" s="321" t="str">
        <f>IF(OR(AND('C7'!Y14="",'C7'!Z14=""),AND('C7'!Y26="",'C7'!Z26=""),AND('C7'!Z14="X",'C7'!Z26="X"),OR('C7'!Z14="M",'C7'!Z26="M")),"",SUM('C7'!Y14,'C7'!Y26))</f>
        <v/>
      </c>
      <c r="I799" s="321" t="str">
        <f>IF(AND(AND('C7'!Z14="X",'C7'!Z26="X"),SUM('C7'!Y14,'C7'!Y26)=0,ISNUMBER('C7'!Y38)),"",IF(OR('C7'!Z14="M",'C7'!Z26="M"),"M",IF(AND('C7'!Z14='C7'!Z26,OR('C7'!Z14="X",'C7'!Z14="W",'C7'!Z14="Z")),UPPER('C7'!Z14),"")))</f>
        <v/>
      </c>
      <c r="J799" s="170" t="s">
        <v>758</v>
      </c>
      <c r="K799" s="321" t="str">
        <f>IF(AND(ISBLANK('C7'!Y38),$L$799&lt;&gt;"Z"),"",'C7'!Y38)</f>
        <v/>
      </c>
      <c r="L799" s="321" t="str">
        <f>IF(ISBLANK('C7'!Z38),"",'C7'!Z38)</f>
        <v/>
      </c>
      <c r="M799" s="168" t="str">
        <f t="shared" si="13"/>
        <v>OK</v>
      </c>
      <c r="N799" s="169"/>
    </row>
    <row r="800" spans="1:14" hidden="1">
      <c r="A800" s="333" t="s">
        <v>760</v>
      </c>
      <c r="B800" s="319" t="s">
        <v>2414</v>
      </c>
      <c r="C800" s="320" t="s">
        <v>601</v>
      </c>
      <c r="D800" s="322" t="s">
        <v>1683</v>
      </c>
      <c r="E800" s="320" t="s">
        <v>758</v>
      </c>
      <c r="F800" s="320" t="s">
        <v>601</v>
      </c>
      <c r="G800" s="322" t="s">
        <v>899</v>
      </c>
      <c r="H800" s="321" t="str">
        <f>IF(OR(AND('C7'!Y15="",'C7'!Z15=""),AND('C7'!Y27="",'C7'!Z27=""),AND('C7'!Z15="X",'C7'!Z27="X"),OR('C7'!Z15="M",'C7'!Z27="M")),"",SUM('C7'!Y15,'C7'!Y27))</f>
        <v/>
      </c>
      <c r="I800" s="321" t="str">
        <f>IF(AND(AND('C7'!Z15="X",'C7'!Z27="X"),SUM('C7'!Y15,'C7'!Y27)=0,ISNUMBER('C7'!Y39)),"",IF(OR('C7'!Z15="M",'C7'!Z27="M"),"M",IF(AND('C7'!Z15='C7'!Z27,OR('C7'!Z15="X",'C7'!Z15="W",'C7'!Z15="Z")),UPPER('C7'!Z15),"")))</f>
        <v/>
      </c>
      <c r="J800" s="170" t="s">
        <v>758</v>
      </c>
      <c r="K800" s="321" t="str">
        <f>IF(AND(ISBLANK('C7'!Y39),$L$800&lt;&gt;"Z"),"",'C7'!Y39)</f>
        <v/>
      </c>
      <c r="L800" s="321" t="str">
        <f>IF(ISBLANK('C7'!Z39),"",'C7'!Z39)</f>
        <v/>
      </c>
      <c r="M800" s="168" t="str">
        <f t="shared" si="13"/>
        <v>OK</v>
      </c>
      <c r="N800" s="169"/>
    </row>
    <row r="801" spans="1:14" hidden="1">
      <c r="A801" s="333" t="s">
        <v>760</v>
      </c>
      <c r="B801" s="319" t="s">
        <v>2415</v>
      </c>
      <c r="C801" s="320" t="s">
        <v>601</v>
      </c>
      <c r="D801" s="322" t="s">
        <v>1685</v>
      </c>
      <c r="E801" s="320" t="s">
        <v>758</v>
      </c>
      <c r="F801" s="320" t="s">
        <v>601</v>
      </c>
      <c r="G801" s="322" t="s">
        <v>902</v>
      </c>
      <c r="H801" s="321" t="str">
        <f>IF(OR(AND('C7'!Y16="",'C7'!Z16=""),AND('C7'!Y28="",'C7'!Z28=""),AND('C7'!Z16="X",'C7'!Z28="X"),OR('C7'!Z16="M",'C7'!Z28="M")),"",SUM('C7'!Y16,'C7'!Y28))</f>
        <v/>
      </c>
      <c r="I801" s="321" t="str">
        <f>IF(AND(AND('C7'!Z16="X",'C7'!Z28="X"),SUM('C7'!Y16,'C7'!Y28)=0,ISNUMBER('C7'!Y40)),"",IF(OR('C7'!Z16="M",'C7'!Z28="M"),"M",IF(AND('C7'!Z16='C7'!Z28,OR('C7'!Z16="X",'C7'!Z16="W",'C7'!Z16="Z")),UPPER('C7'!Z16),"")))</f>
        <v/>
      </c>
      <c r="J801" s="170" t="s">
        <v>758</v>
      </c>
      <c r="K801" s="321" t="str">
        <f>IF(AND(ISBLANK('C7'!Y40),$L$801&lt;&gt;"Z"),"",'C7'!Y40)</f>
        <v/>
      </c>
      <c r="L801" s="321" t="str">
        <f>IF(ISBLANK('C7'!Z40),"",'C7'!Z40)</f>
        <v/>
      </c>
      <c r="M801" s="168" t="str">
        <f t="shared" si="13"/>
        <v>OK</v>
      </c>
      <c r="N801" s="169"/>
    </row>
    <row r="802" spans="1:14" hidden="1">
      <c r="A802" s="333" t="s">
        <v>760</v>
      </c>
      <c r="B802" s="319" t="s">
        <v>2416</v>
      </c>
      <c r="C802" s="320" t="s">
        <v>601</v>
      </c>
      <c r="D802" s="322" t="s">
        <v>1687</v>
      </c>
      <c r="E802" s="320" t="s">
        <v>758</v>
      </c>
      <c r="F802" s="320" t="s">
        <v>601</v>
      </c>
      <c r="G802" s="322" t="s">
        <v>905</v>
      </c>
      <c r="H802" s="321" t="str">
        <f>IF(OR(AND('C7'!Y17="",'C7'!Z17=""),AND('C7'!Y29="",'C7'!Z29=""),AND('C7'!Z17="X",'C7'!Z29="X"),OR('C7'!Z17="M",'C7'!Z29="M")),"",SUM('C7'!Y17,'C7'!Y29))</f>
        <v/>
      </c>
      <c r="I802" s="321" t="str">
        <f>IF(AND(AND('C7'!Z17="X",'C7'!Z29="X"),SUM('C7'!Y17,'C7'!Y29)=0,ISNUMBER('C7'!Y41)),"",IF(OR('C7'!Z17="M",'C7'!Z29="M"),"M",IF(AND('C7'!Z17='C7'!Z29,OR('C7'!Z17="X",'C7'!Z17="W",'C7'!Z17="Z")),UPPER('C7'!Z17),"")))</f>
        <v/>
      </c>
      <c r="J802" s="170" t="s">
        <v>758</v>
      </c>
      <c r="K802" s="321" t="str">
        <f>IF(AND(ISBLANK('C7'!Y41),$L$802&lt;&gt;"Z"),"",'C7'!Y41)</f>
        <v/>
      </c>
      <c r="L802" s="321" t="str">
        <f>IF(ISBLANK('C7'!Z41),"",'C7'!Z41)</f>
        <v/>
      </c>
      <c r="M802" s="168" t="str">
        <f t="shared" si="13"/>
        <v>OK</v>
      </c>
      <c r="N802" s="169"/>
    </row>
    <row r="803" spans="1:14" hidden="1">
      <c r="A803" s="333" t="s">
        <v>760</v>
      </c>
      <c r="B803" s="319" t="s">
        <v>2417</v>
      </c>
      <c r="C803" s="320" t="s">
        <v>601</v>
      </c>
      <c r="D803" s="322" t="s">
        <v>1689</v>
      </c>
      <c r="E803" s="320" t="s">
        <v>758</v>
      </c>
      <c r="F803" s="320" t="s">
        <v>601</v>
      </c>
      <c r="G803" s="322" t="s">
        <v>908</v>
      </c>
      <c r="H803" s="321" t="str">
        <f>IF(OR(AND('C7'!Y18="",'C7'!Z18=""),AND('C7'!Y30="",'C7'!Z30=""),AND('C7'!Z18="X",'C7'!Z30="X"),OR('C7'!Z18="M",'C7'!Z30="M")),"",SUM('C7'!Y18,'C7'!Y30))</f>
        <v/>
      </c>
      <c r="I803" s="321" t="str">
        <f>IF(AND(AND('C7'!Z18="X",'C7'!Z30="X"),SUM('C7'!Y18,'C7'!Y30)=0,ISNUMBER('C7'!Y42)),"",IF(OR('C7'!Z18="M",'C7'!Z30="M"),"M",IF(AND('C7'!Z18='C7'!Z30,OR('C7'!Z18="X",'C7'!Z18="W",'C7'!Z18="Z")),UPPER('C7'!Z18),"")))</f>
        <v/>
      </c>
      <c r="J803" s="170" t="s">
        <v>758</v>
      </c>
      <c r="K803" s="321" t="str">
        <f>IF(AND(ISBLANK('C7'!Y42),$L$803&lt;&gt;"Z"),"",'C7'!Y42)</f>
        <v/>
      </c>
      <c r="L803" s="321" t="str">
        <f>IF(ISBLANK('C7'!Z42),"",'C7'!Z42)</f>
        <v/>
      </c>
      <c r="M803" s="168" t="str">
        <f t="shared" si="13"/>
        <v>OK</v>
      </c>
      <c r="N803" s="169"/>
    </row>
    <row r="804" spans="1:14" hidden="1">
      <c r="A804" s="333" t="s">
        <v>760</v>
      </c>
      <c r="B804" s="319" t="s">
        <v>2418</v>
      </c>
      <c r="C804" s="320" t="s">
        <v>601</v>
      </c>
      <c r="D804" s="322" t="s">
        <v>1691</v>
      </c>
      <c r="E804" s="320" t="s">
        <v>758</v>
      </c>
      <c r="F804" s="320" t="s">
        <v>601</v>
      </c>
      <c r="G804" s="322" t="s">
        <v>1149</v>
      </c>
      <c r="H804" s="321" t="str">
        <f>IF(OR(AND('C7'!Y19="",'C7'!Z19=""),AND('C7'!Y31="",'C7'!Z31=""),AND('C7'!Z19="X",'C7'!Z31="X"),OR('C7'!Z19="M",'C7'!Z31="M")),"",SUM('C7'!Y19,'C7'!Y31))</f>
        <v/>
      </c>
      <c r="I804" s="321" t="str">
        <f>IF(AND(AND('C7'!Z19="X",'C7'!Z31="X"),SUM('C7'!Y19,'C7'!Y31)=0,ISNUMBER('C7'!Y43)),"",IF(OR('C7'!Z19="M",'C7'!Z31="M"),"M",IF(AND('C7'!Z19='C7'!Z31,OR('C7'!Z19="X",'C7'!Z19="W",'C7'!Z19="Z")),UPPER('C7'!Z19),"")))</f>
        <v/>
      </c>
      <c r="J804" s="170" t="s">
        <v>758</v>
      </c>
      <c r="K804" s="321" t="str">
        <f>IF(AND(ISBLANK('C7'!Y43),$L$804&lt;&gt;"Z"),"",'C7'!Y43)</f>
        <v/>
      </c>
      <c r="L804" s="321" t="str">
        <f>IF(ISBLANK('C7'!Z43),"",'C7'!Z43)</f>
        <v/>
      </c>
      <c r="M804" s="168" t="str">
        <f t="shared" si="13"/>
        <v>OK</v>
      </c>
      <c r="N804" s="169"/>
    </row>
    <row r="805" spans="1:14" hidden="1">
      <c r="A805" s="333" t="s">
        <v>760</v>
      </c>
      <c r="B805" s="319" t="s">
        <v>2419</v>
      </c>
      <c r="C805" s="320" t="s">
        <v>601</v>
      </c>
      <c r="D805" s="322" t="s">
        <v>1693</v>
      </c>
      <c r="E805" s="320" t="s">
        <v>758</v>
      </c>
      <c r="F805" s="320" t="s">
        <v>601</v>
      </c>
      <c r="G805" s="322" t="s">
        <v>910</v>
      </c>
      <c r="H805" s="321" t="str">
        <f>IF(OR(AND('C7'!Y20="",'C7'!Z20=""),AND('C7'!Y32="",'C7'!Z32=""),AND('C7'!Z20="X",'C7'!Z32="X"),OR('C7'!Z20="M",'C7'!Z32="M")),"",SUM('C7'!Y20,'C7'!Y32))</f>
        <v/>
      </c>
      <c r="I805" s="321" t="str">
        <f>IF(AND(AND('C7'!Z20="X",'C7'!Z32="X"),SUM('C7'!Y20,'C7'!Y32)=0,ISNUMBER('C7'!Y44)),"",IF(OR('C7'!Z20="M",'C7'!Z32="M"),"M",IF(AND('C7'!Z20='C7'!Z32,OR('C7'!Z20="X",'C7'!Z20="W",'C7'!Z20="Z")),UPPER('C7'!Z20),"")))</f>
        <v/>
      </c>
      <c r="J805" s="170" t="s">
        <v>758</v>
      </c>
      <c r="K805" s="321" t="str">
        <f>IF(AND(ISBLANK('C7'!Y44),$L$805&lt;&gt;"Z"),"",'C7'!Y44)</f>
        <v/>
      </c>
      <c r="L805" s="321" t="str">
        <f>IF(ISBLANK('C7'!Z44),"",'C7'!Z44)</f>
        <v/>
      </c>
      <c r="M805" s="168" t="str">
        <f t="shared" si="13"/>
        <v>OK</v>
      </c>
      <c r="N805" s="169"/>
    </row>
    <row r="806" spans="1:14" hidden="1">
      <c r="A806" s="333" t="s">
        <v>760</v>
      </c>
      <c r="B806" s="319" t="s">
        <v>2420</v>
      </c>
      <c r="C806" s="320" t="s">
        <v>601</v>
      </c>
      <c r="D806" s="322" t="s">
        <v>1695</v>
      </c>
      <c r="E806" s="320" t="s">
        <v>758</v>
      </c>
      <c r="F806" s="320" t="s">
        <v>601</v>
      </c>
      <c r="G806" s="322" t="s">
        <v>913</v>
      </c>
      <c r="H806" s="321" t="str">
        <f>IF(OR(AND('C7'!Y21="",'C7'!Z21=""),AND('C7'!Y33="",'C7'!Z33=""),AND('C7'!Z21="X",'C7'!Z33="X"),OR('C7'!Z21="M",'C7'!Z33="M")),"",SUM('C7'!Y21,'C7'!Y33))</f>
        <v/>
      </c>
      <c r="I806" s="321" t="str">
        <f>IF(AND(AND('C7'!Z21="X",'C7'!Z33="X"),SUM('C7'!Y21,'C7'!Y33)=0,ISNUMBER('C7'!Y45)),"",IF(OR('C7'!Z21="M",'C7'!Z33="M"),"M",IF(AND('C7'!Z21='C7'!Z33,OR('C7'!Z21="X",'C7'!Z21="W",'C7'!Z21="Z")),UPPER('C7'!Z21),"")))</f>
        <v/>
      </c>
      <c r="J806" s="170" t="s">
        <v>758</v>
      </c>
      <c r="K806" s="321" t="str">
        <f>IF(AND(ISBLANK('C7'!Y45),$L$806&lt;&gt;"Z"),"",'C7'!Y45)</f>
        <v/>
      </c>
      <c r="L806" s="321" t="str">
        <f>IF(ISBLANK('C7'!Z45),"",'C7'!Z45)</f>
        <v/>
      </c>
      <c r="M806" s="168" t="str">
        <f t="shared" si="13"/>
        <v>OK</v>
      </c>
      <c r="N806" s="169"/>
    </row>
    <row r="807" spans="1:14" hidden="1">
      <c r="A807" s="333" t="s">
        <v>760</v>
      </c>
      <c r="B807" s="319" t="s">
        <v>2421</v>
      </c>
      <c r="C807" s="320" t="s">
        <v>601</v>
      </c>
      <c r="D807" s="322" t="s">
        <v>1697</v>
      </c>
      <c r="E807" s="320" t="s">
        <v>758</v>
      </c>
      <c r="F807" s="320" t="s">
        <v>601</v>
      </c>
      <c r="G807" s="322" t="s">
        <v>916</v>
      </c>
      <c r="H807" s="321" t="str">
        <f>IF(OR(AND('C7'!Y22="",'C7'!Z22=""),AND('C7'!Y34="",'C7'!Z34=""),AND('C7'!Z22="X",'C7'!Z34="X"),OR('C7'!Z22="M",'C7'!Z34="M")),"",SUM('C7'!Y22,'C7'!Y34))</f>
        <v/>
      </c>
      <c r="I807" s="321" t="str">
        <f>IF(AND(AND('C7'!Z22="X",'C7'!Z34="X"),SUM('C7'!Y22,'C7'!Y34)=0,ISNUMBER('C7'!Y46)),"",IF(OR('C7'!Z22="M",'C7'!Z34="M"),"M",IF(AND('C7'!Z22='C7'!Z34,OR('C7'!Z22="X",'C7'!Z22="W",'C7'!Z22="Z")),UPPER('C7'!Z22),"")))</f>
        <v/>
      </c>
      <c r="J807" s="170" t="s">
        <v>758</v>
      </c>
      <c r="K807" s="321" t="str">
        <f>IF(AND(ISBLANK('C7'!Y46),$L$807&lt;&gt;"Z"),"",'C7'!Y46)</f>
        <v/>
      </c>
      <c r="L807" s="321" t="str">
        <f>IF(ISBLANK('C7'!Z46),"",'C7'!Z46)</f>
        <v/>
      </c>
      <c r="M807" s="168" t="str">
        <f t="shared" si="13"/>
        <v>OK</v>
      </c>
      <c r="N807" s="169"/>
    </row>
    <row r="808" spans="1:14" hidden="1">
      <c r="A808" s="333" t="s">
        <v>760</v>
      </c>
      <c r="B808" s="319" t="s">
        <v>2422</v>
      </c>
      <c r="C808" s="320" t="s">
        <v>601</v>
      </c>
      <c r="D808" s="322" t="s">
        <v>1699</v>
      </c>
      <c r="E808" s="320" t="s">
        <v>758</v>
      </c>
      <c r="F808" s="320" t="s">
        <v>601</v>
      </c>
      <c r="G808" s="322" t="s">
        <v>919</v>
      </c>
      <c r="H808" s="321" t="str">
        <f>IF(OR(AND('C7'!Y23="",'C7'!Z23=""),AND('C7'!Y35="",'C7'!Z35=""),AND('C7'!Z23="X",'C7'!Z35="X"),OR('C7'!Z23="M",'C7'!Z35="M")),"",SUM('C7'!Y23,'C7'!Y35))</f>
        <v/>
      </c>
      <c r="I808" s="321" t="str">
        <f>IF(AND(AND('C7'!Z23="X",'C7'!Z35="X"),SUM('C7'!Y23,'C7'!Y35)=0,ISNUMBER('C7'!Y47)),"",IF(OR('C7'!Z23="M",'C7'!Z35="M"),"M",IF(AND('C7'!Z23='C7'!Z35,OR('C7'!Z23="X",'C7'!Z23="W",'C7'!Z23="Z")),UPPER('C7'!Z23),"")))</f>
        <v/>
      </c>
      <c r="J808" s="170" t="s">
        <v>758</v>
      </c>
      <c r="K808" s="321" t="str">
        <f>IF(AND(ISBLANK('C7'!Y47),$L$808&lt;&gt;"Z"),"",'C7'!Y47)</f>
        <v/>
      </c>
      <c r="L808" s="321" t="str">
        <f>IF(ISBLANK('C7'!Z47),"",'C7'!Z47)</f>
        <v/>
      </c>
      <c r="M808" s="168" t="str">
        <f t="shared" si="13"/>
        <v>OK</v>
      </c>
      <c r="N808" s="169"/>
    </row>
    <row r="809" spans="1:14" hidden="1">
      <c r="A809" s="333" t="s">
        <v>760</v>
      </c>
      <c r="B809" s="319" t="s">
        <v>2423</v>
      </c>
      <c r="C809" s="320" t="s">
        <v>601</v>
      </c>
      <c r="D809" s="322" t="s">
        <v>1701</v>
      </c>
      <c r="E809" s="320" t="s">
        <v>758</v>
      </c>
      <c r="F809" s="320" t="s">
        <v>601</v>
      </c>
      <c r="G809" s="322" t="s">
        <v>922</v>
      </c>
      <c r="H809" s="321" t="str">
        <f>IF(OR(AND('C7'!Y24="",'C7'!Z24=""),AND('C7'!Y36="",'C7'!Z36=""),AND('C7'!Z24="X",'C7'!Z36="X"),OR('C7'!Z24="M",'C7'!Z36="M")),"",SUM('C7'!Y24,'C7'!Y36))</f>
        <v/>
      </c>
      <c r="I809" s="321" t="str">
        <f>IF(AND(AND('C7'!Z24="X",'C7'!Z36="X"),SUM('C7'!Y24,'C7'!Y36)=0,ISNUMBER('C7'!Y48)),"",IF(OR('C7'!Z24="M",'C7'!Z36="M"),"M",IF(AND('C7'!Z24='C7'!Z36,OR('C7'!Z24="X",'C7'!Z24="W",'C7'!Z24="Z")),UPPER('C7'!Z24),"")))</f>
        <v/>
      </c>
      <c r="J809" s="170" t="s">
        <v>758</v>
      </c>
      <c r="K809" s="321" t="str">
        <f>IF(AND(ISBLANK('C7'!Y48),$L$809&lt;&gt;"Z"),"",'C7'!Y48)</f>
        <v/>
      </c>
      <c r="L809" s="321" t="str">
        <f>IF(ISBLANK('C7'!Z48),"",'C7'!Z48)</f>
        <v/>
      </c>
      <c r="M809" s="168" t="str">
        <f t="shared" si="13"/>
        <v>OK</v>
      </c>
      <c r="N809" s="169"/>
    </row>
    <row r="810" spans="1:14" hidden="1">
      <c r="A810" s="333" t="s">
        <v>760</v>
      </c>
      <c r="B810" s="319" t="s">
        <v>2424</v>
      </c>
      <c r="C810" s="320" t="s">
        <v>601</v>
      </c>
      <c r="D810" s="322" t="s">
        <v>1703</v>
      </c>
      <c r="E810" s="320" t="s">
        <v>758</v>
      </c>
      <c r="F810" s="320" t="s">
        <v>601</v>
      </c>
      <c r="G810" s="322" t="s">
        <v>773</v>
      </c>
      <c r="H810" s="321" t="str">
        <f>IF(OR(AND('C7'!Y25="",'C7'!Z25=""),AND('C7'!Y37="",'C7'!Z37=""),AND('C7'!Z25="X",'C7'!Z37="X"),OR('C7'!Z25="M",'C7'!Z37="M")),"",SUM('C7'!Y25,'C7'!Y37))</f>
        <v/>
      </c>
      <c r="I810" s="321" t="str">
        <f>IF(AND(AND('C7'!Z25="X",'C7'!Z37="X"),SUM('C7'!Y25,'C7'!Y37)=0,ISNUMBER('C7'!Y49)),"",IF(OR('C7'!Z25="M",'C7'!Z37="M"),"M",IF(AND('C7'!Z25='C7'!Z37,OR('C7'!Z25="X",'C7'!Z25="W",'C7'!Z25="Z")),UPPER('C7'!Z25),"")))</f>
        <v/>
      </c>
      <c r="J810" s="170" t="s">
        <v>758</v>
      </c>
      <c r="K810" s="321" t="str">
        <f>IF(AND(ISBLANK('C7'!Y49),$L$810&lt;&gt;"Z"),"",'C7'!Y49)</f>
        <v/>
      </c>
      <c r="L810" s="321" t="str">
        <f>IF(ISBLANK('C7'!Z49),"",'C7'!Z49)</f>
        <v/>
      </c>
      <c r="M810" s="168" t="str">
        <f t="shared" si="13"/>
        <v>OK</v>
      </c>
      <c r="N810" s="169"/>
    </row>
    <row r="811" spans="1:14" hidden="1">
      <c r="A811" s="333" t="s">
        <v>760</v>
      </c>
      <c r="B811" s="319" t="s">
        <v>2425</v>
      </c>
      <c r="C811" s="320" t="s">
        <v>601</v>
      </c>
      <c r="D811" s="322" t="s">
        <v>1705</v>
      </c>
      <c r="E811" s="320" t="s">
        <v>758</v>
      </c>
      <c r="F811" s="320" t="s">
        <v>601</v>
      </c>
      <c r="G811" s="322" t="s">
        <v>796</v>
      </c>
      <c r="H811" s="321" t="str">
        <f>IF(OR(SUMPRODUCT(--('C7'!AB14:'C7'!AB24=""),--('C7'!AC14:'C7'!AC24=""))&gt;0,COUNTIF('C7'!AC14:'C7'!AC24,"M")&gt;0,COUNTIF('C7'!AC14:'C7'!AC24,"X")=11),"",SUM('C7'!AB14:'C7'!AB24))</f>
        <v/>
      </c>
      <c r="I811" s="321" t="str">
        <f>IF(AND(COUNTIF('C7'!AC14:'C7'!AC24,"X")=11,SUM('C7'!AB14:'C7'!AB24)=0,ISNUMBER('C7'!AB25)),"",IF(COUNTIF('C7'!AC14:'C7'!AC24,"M")&gt;0,"M",IF(AND(COUNTIF('C7'!AC14:'C7'!AC24,'C7'!AC14)=11,OR('C7'!AC14="X",'C7'!AC14="W",'C7'!AC14="Z")),UPPER('C7'!AC14),"")))</f>
        <v/>
      </c>
      <c r="J811" s="170" t="s">
        <v>758</v>
      </c>
      <c r="K811" s="321" t="str">
        <f>IF(AND(ISBLANK('C7'!AB25),$L$811&lt;&gt;"Z"),"",'C7'!AB25)</f>
        <v/>
      </c>
      <c r="L811" s="321" t="str">
        <f>IF(ISBLANK('C7'!AC25),"",'C7'!AC25)</f>
        <v/>
      </c>
      <c r="M811" s="168" t="str">
        <f t="shared" si="13"/>
        <v>OK</v>
      </c>
      <c r="N811" s="169"/>
    </row>
    <row r="812" spans="1:14" hidden="1">
      <c r="A812" s="333" t="s">
        <v>760</v>
      </c>
      <c r="B812" s="319" t="s">
        <v>2426</v>
      </c>
      <c r="C812" s="320" t="s">
        <v>601</v>
      </c>
      <c r="D812" s="322" t="s">
        <v>1707</v>
      </c>
      <c r="E812" s="320" t="s">
        <v>758</v>
      </c>
      <c r="F812" s="320" t="s">
        <v>601</v>
      </c>
      <c r="G812" s="322" t="s">
        <v>786</v>
      </c>
      <c r="H812" s="321" t="str">
        <f>IF(OR(SUMPRODUCT(--('C7'!AB26:'C7'!AB36=""),--('C7'!AC26:'C7'!AC36=""))&gt;0,COUNTIF('C7'!AC26:'C7'!AC36,"M")&gt;0,COUNTIF('C7'!AC26:'C7'!AC36,"X")=11),"",SUM('C7'!AB26:'C7'!AB36))</f>
        <v/>
      </c>
      <c r="I812" s="321" t="str">
        <f>IF(AND(COUNTIF('C7'!AC26:'C7'!AC36,"X")=11,SUM('C7'!AB26:'C7'!AB36)=0,ISNUMBER('C7'!AB37)),"",IF(COUNTIF('C7'!AC26:'C7'!AC36,"M")&gt;0,"M",IF(AND(COUNTIF('C7'!AC26:'C7'!AC36,'C7'!AC26)=11,OR('C7'!AC26="X",'C7'!AC26="W",'C7'!AC26="Z")),UPPER('C7'!AC26),"")))</f>
        <v/>
      </c>
      <c r="J812" s="170" t="s">
        <v>758</v>
      </c>
      <c r="K812" s="321" t="str">
        <f>IF(AND(ISBLANK('C7'!AB37),$L$812&lt;&gt;"Z"),"",'C7'!AB37)</f>
        <v/>
      </c>
      <c r="L812" s="321" t="str">
        <f>IF(ISBLANK('C7'!AC37),"",'C7'!AC37)</f>
        <v/>
      </c>
      <c r="M812" s="168" t="str">
        <f t="shared" si="13"/>
        <v>OK</v>
      </c>
      <c r="N812" s="169"/>
    </row>
    <row r="813" spans="1:14" hidden="1">
      <c r="A813" s="333" t="s">
        <v>760</v>
      </c>
      <c r="B813" s="319" t="s">
        <v>2427</v>
      </c>
      <c r="C813" s="320" t="s">
        <v>601</v>
      </c>
      <c r="D813" s="322" t="s">
        <v>1709</v>
      </c>
      <c r="E813" s="320" t="s">
        <v>758</v>
      </c>
      <c r="F813" s="320" t="s">
        <v>601</v>
      </c>
      <c r="G813" s="322" t="s">
        <v>1206</v>
      </c>
      <c r="H813" s="321" t="str">
        <f>IF(OR(AND('C7'!AB14="",'C7'!AC14=""),AND('C7'!AB26="",'C7'!AC26=""),AND('C7'!AC14="X",'C7'!AC26="X"),OR('C7'!AC14="M",'C7'!AC26="M")),"",SUM('C7'!AB14,'C7'!AB26))</f>
        <v/>
      </c>
      <c r="I813" s="321" t="str">
        <f>IF(AND(AND('C7'!AC14="X",'C7'!AC26="X"),SUM('C7'!AB14,'C7'!AB26)=0,ISNUMBER('C7'!AB38)),"",IF(OR('C7'!AC14="M",'C7'!AC26="M"),"M",IF(AND('C7'!AC14='C7'!AC26,OR('C7'!AC14="X",'C7'!AC14="W",'C7'!AC14="Z")),UPPER('C7'!AC14),"")))</f>
        <v/>
      </c>
      <c r="J813" s="170" t="s">
        <v>758</v>
      </c>
      <c r="K813" s="321" t="str">
        <f>IF(AND(ISBLANK('C7'!AB38),$L$813&lt;&gt;"Z"),"",'C7'!AB38)</f>
        <v/>
      </c>
      <c r="L813" s="321" t="str">
        <f>IF(ISBLANK('C7'!AC38),"",'C7'!AC38)</f>
        <v/>
      </c>
      <c r="M813" s="168" t="str">
        <f t="shared" si="13"/>
        <v>OK</v>
      </c>
      <c r="N813" s="169"/>
    </row>
    <row r="814" spans="1:14" hidden="1">
      <c r="A814" s="333" t="s">
        <v>760</v>
      </c>
      <c r="B814" s="319" t="s">
        <v>2428</v>
      </c>
      <c r="C814" s="320" t="s">
        <v>601</v>
      </c>
      <c r="D814" s="322" t="s">
        <v>1711</v>
      </c>
      <c r="E814" s="320" t="s">
        <v>758</v>
      </c>
      <c r="F814" s="320" t="s">
        <v>601</v>
      </c>
      <c r="G814" s="322" t="s">
        <v>1209</v>
      </c>
      <c r="H814" s="321" t="str">
        <f>IF(OR(AND('C7'!AB15="",'C7'!AC15=""),AND('C7'!AB27="",'C7'!AC27=""),AND('C7'!AC15="X",'C7'!AC27="X"),OR('C7'!AC15="M",'C7'!AC27="M")),"",SUM('C7'!AB15,'C7'!AB27))</f>
        <v/>
      </c>
      <c r="I814" s="321" t="str">
        <f>IF(AND(AND('C7'!AC15="X",'C7'!AC27="X"),SUM('C7'!AB15,'C7'!AB27)=0,ISNUMBER('C7'!AB39)),"",IF(OR('C7'!AC15="M",'C7'!AC27="M"),"M",IF(AND('C7'!AC15='C7'!AC27,OR('C7'!AC15="X",'C7'!AC15="W",'C7'!AC15="Z")),UPPER('C7'!AC15),"")))</f>
        <v/>
      </c>
      <c r="J814" s="170" t="s">
        <v>758</v>
      </c>
      <c r="K814" s="321" t="str">
        <f>IF(AND(ISBLANK('C7'!AB39),$L$814&lt;&gt;"Z"),"",'C7'!AB39)</f>
        <v/>
      </c>
      <c r="L814" s="321" t="str">
        <f>IF(ISBLANK('C7'!AC39),"",'C7'!AC39)</f>
        <v/>
      </c>
      <c r="M814" s="168" t="str">
        <f t="shared" si="13"/>
        <v>OK</v>
      </c>
      <c r="N814" s="169"/>
    </row>
    <row r="815" spans="1:14" hidden="1">
      <c r="A815" s="333" t="s">
        <v>760</v>
      </c>
      <c r="B815" s="319" t="s">
        <v>2429</v>
      </c>
      <c r="C815" s="320" t="s">
        <v>601</v>
      </c>
      <c r="D815" s="322" t="s">
        <v>1713</v>
      </c>
      <c r="E815" s="320" t="s">
        <v>758</v>
      </c>
      <c r="F815" s="320" t="s">
        <v>601</v>
      </c>
      <c r="G815" s="322" t="s">
        <v>1212</v>
      </c>
      <c r="H815" s="321" t="str">
        <f>IF(OR(AND('C7'!AB16="",'C7'!AC16=""),AND('C7'!AB28="",'C7'!AC28=""),AND('C7'!AC16="X",'C7'!AC28="X"),OR('C7'!AC16="M",'C7'!AC28="M")),"",SUM('C7'!AB16,'C7'!AB28))</f>
        <v/>
      </c>
      <c r="I815" s="321" t="str">
        <f>IF(AND(AND('C7'!AC16="X",'C7'!AC28="X"),SUM('C7'!AB16,'C7'!AB28)=0,ISNUMBER('C7'!AB40)),"",IF(OR('C7'!AC16="M",'C7'!AC28="M"),"M",IF(AND('C7'!AC16='C7'!AC28,OR('C7'!AC16="X",'C7'!AC16="W",'C7'!AC16="Z")),UPPER('C7'!AC16),"")))</f>
        <v/>
      </c>
      <c r="J815" s="170" t="s">
        <v>758</v>
      </c>
      <c r="K815" s="321" t="str">
        <f>IF(AND(ISBLANK('C7'!AB40),$L$815&lt;&gt;"Z"),"",'C7'!AB40)</f>
        <v/>
      </c>
      <c r="L815" s="321" t="str">
        <f>IF(ISBLANK('C7'!AC40),"",'C7'!AC40)</f>
        <v/>
      </c>
      <c r="M815" s="168" t="str">
        <f t="shared" si="13"/>
        <v>OK</v>
      </c>
      <c r="N815" s="169"/>
    </row>
    <row r="816" spans="1:14" hidden="1">
      <c r="A816" s="333" t="s">
        <v>760</v>
      </c>
      <c r="B816" s="319" t="s">
        <v>2430</v>
      </c>
      <c r="C816" s="320" t="s">
        <v>601</v>
      </c>
      <c r="D816" s="322" t="s">
        <v>1715</v>
      </c>
      <c r="E816" s="320" t="s">
        <v>758</v>
      </c>
      <c r="F816" s="320" t="s">
        <v>601</v>
      </c>
      <c r="G816" s="322" t="s">
        <v>1215</v>
      </c>
      <c r="H816" s="321" t="str">
        <f>IF(OR(AND('C7'!AB17="",'C7'!AC17=""),AND('C7'!AB29="",'C7'!AC29=""),AND('C7'!AC17="X",'C7'!AC29="X"),OR('C7'!AC17="M",'C7'!AC29="M")),"",SUM('C7'!AB17,'C7'!AB29))</f>
        <v/>
      </c>
      <c r="I816" s="321" t="str">
        <f>IF(AND(AND('C7'!AC17="X",'C7'!AC29="X"),SUM('C7'!AB17,'C7'!AB29)=0,ISNUMBER('C7'!AB41)),"",IF(OR('C7'!AC17="M",'C7'!AC29="M"),"M",IF(AND('C7'!AC17='C7'!AC29,OR('C7'!AC17="X",'C7'!AC17="W",'C7'!AC17="Z")),UPPER('C7'!AC17),"")))</f>
        <v/>
      </c>
      <c r="J816" s="170" t="s">
        <v>758</v>
      </c>
      <c r="K816" s="321" t="str">
        <f>IF(AND(ISBLANK('C7'!AB41),$L$816&lt;&gt;"Z"),"",'C7'!AB41)</f>
        <v/>
      </c>
      <c r="L816" s="321" t="str">
        <f>IF(ISBLANK('C7'!AC41),"",'C7'!AC41)</f>
        <v/>
      </c>
      <c r="M816" s="168" t="str">
        <f t="shared" si="13"/>
        <v>OK</v>
      </c>
      <c r="N816" s="169"/>
    </row>
    <row r="817" spans="1:14" hidden="1">
      <c r="A817" s="333" t="s">
        <v>760</v>
      </c>
      <c r="B817" s="319" t="s">
        <v>2431</v>
      </c>
      <c r="C817" s="320" t="s">
        <v>601</v>
      </c>
      <c r="D817" s="322" t="s">
        <v>1717</v>
      </c>
      <c r="E817" s="320" t="s">
        <v>758</v>
      </c>
      <c r="F817" s="320" t="s">
        <v>601</v>
      </c>
      <c r="G817" s="322" t="s">
        <v>1218</v>
      </c>
      <c r="H817" s="321" t="str">
        <f>IF(OR(AND('C7'!AB18="",'C7'!AC18=""),AND('C7'!AB30="",'C7'!AC30=""),AND('C7'!AC18="X",'C7'!AC30="X"),OR('C7'!AC18="M",'C7'!AC30="M")),"",SUM('C7'!AB18,'C7'!AB30))</f>
        <v/>
      </c>
      <c r="I817" s="321" t="str">
        <f>IF(AND(AND('C7'!AC18="X",'C7'!AC30="X"),SUM('C7'!AB18,'C7'!AB30)=0,ISNUMBER('C7'!AB42)),"",IF(OR('C7'!AC18="M",'C7'!AC30="M"),"M",IF(AND('C7'!AC18='C7'!AC30,OR('C7'!AC18="X",'C7'!AC18="W",'C7'!AC18="Z")),UPPER('C7'!AC18),"")))</f>
        <v/>
      </c>
      <c r="J817" s="170" t="s">
        <v>758</v>
      </c>
      <c r="K817" s="321" t="str">
        <f>IF(AND(ISBLANK('C7'!AB42),$L$817&lt;&gt;"Z"),"",'C7'!AB42)</f>
        <v/>
      </c>
      <c r="L817" s="321" t="str">
        <f>IF(ISBLANK('C7'!AC42),"",'C7'!AC42)</f>
        <v/>
      </c>
      <c r="M817" s="168" t="str">
        <f t="shared" ref="M817:M880" si="14">IF(AND(ISNUMBER(H817),ISNUMBER(K817)),IF(OR(ROUND(H817,0)&lt;&gt;ROUND(K817,0),I817&lt;&gt;L817),"Check","OK"),IF(OR(AND(H817&lt;&gt;K817,I817&lt;&gt;"Z",L817&lt;&gt;"Z"),I817&lt;&gt;L817),"Check","OK"))</f>
        <v>OK</v>
      </c>
      <c r="N817" s="169"/>
    </row>
    <row r="818" spans="1:14" hidden="1">
      <c r="A818" s="333" t="s">
        <v>760</v>
      </c>
      <c r="B818" s="319" t="s">
        <v>2432</v>
      </c>
      <c r="C818" s="320" t="s">
        <v>601</v>
      </c>
      <c r="D818" s="322" t="s">
        <v>1719</v>
      </c>
      <c r="E818" s="320" t="s">
        <v>758</v>
      </c>
      <c r="F818" s="320" t="s">
        <v>601</v>
      </c>
      <c r="G818" s="322" t="s">
        <v>1221</v>
      </c>
      <c r="H818" s="321" t="str">
        <f>IF(OR(AND('C7'!AB19="",'C7'!AC19=""),AND('C7'!AB31="",'C7'!AC31=""),AND('C7'!AC19="X",'C7'!AC31="X"),OR('C7'!AC19="M",'C7'!AC31="M")),"",SUM('C7'!AB19,'C7'!AB31))</f>
        <v/>
      </c>
      <c r="I818" s="321" t="str">
        <f>IF(AND(AND('C7'!AC19="X",'C7'!AC31="X"),SUM('C7'!AB19,'C7'!AB31)=0,ISNUMBER('C7'!AB43)),"",IF(OR('C7'!AC19="M",'C7'!AC31="M"),"M",IF(AND('C7'!AC19='C7'!AC31,OR('C7'!AC19="X",'C7'!AC19="W",'C7'!AC19="Z")),UPPER('C7'!AC19),"")))</f>
        <v/>
      </c>
      <c r="J818" s="170" t="s">
        <v>758</v>
      </c>
      <c r="K818" s="321" t="str">
        <f>IF(AND(ISBLANK('C7'!AB43),$L$818&lt;&gt;"Z"),"",'C7'!AB43)</f>
        <v/>
      </c>
      <c r="L818" s="321" t="str">
        <f>IF(ISBLANK('C7'!AC43),"",'C7'!AC43)</f>
        <v/>
      </c>
      <c r="M818" s="168" t="str">
        <f t="shared" si="14"/>
        <v>OK</v>
      </c>
      <c r="N818" s="169"/>
    </row>
    <row r="819" spans="1:14" hidden="1">
      <c r="A819" s="333" t="s">
        <v>760</v>
      </c>
      <c r="B819" s="319" t="s">
        <v>2433</v>
      </c>
      <c r="C819" s="320" t="s">
        <v>601</v>
      </c>
      <c r="D819" s="322" t="s">
        <v>1721</v>
      </c>
      <c r="E819" s="320" t="s">
        <v>758</v>
      </c>
      <c r="F819" s="320" t="s">
        <v>601</v>
      </c>
      <c r="G819" s="322" t="s">
        <v>1224</v>
      </c>
      <c r="H819" s="321" t="str">
        <f>IF(OR(AND('C7'!AB20="",'C7'!AC20=""),AND('C7'!AB32="",'C7'!AC32=""),AND('C7'!AC20="X",'C7'!AC32="X"),OR('C7'!AC20="M",'C7'!AC32="M")),"",SUM('C7'!AB20,'C7'!AB32))</f>
        <v/>
      </c>
      <c r="I819" s="321" t="str">
        <f>IF(AND(AND('C7'!AC20="X",'C7'!AC32="X"),SUM('C7'!AB20,'C7'!AB32)=0,ISNUMBER('C7'!AB44)),"",IF(OR('C7'!AC20="M",'C7'!AC32="M"),"M",IF(AND('C7'!AC20='C7'!AC32,OR('C7'!AC20="X",'C7'!AC20="W",'C7'!AC20="Z")),UPPER('C7'!AC20),"")))</f>
        <v/>
      </c>
      <c r="J819" s="170" t="s">
        <v>758</v>
      </c>
      <c r="K819" s="321" t="str">
        <f>IF(AND(ISBLANK('C7'!AB44),$L$819&lt;&gt;"Z"),"",'C7'!AB44)</f>
        <v/>
      </c>
      <c r="L819" s="321" t="str">
        <f>IF(ISBLANK('C7'!AC44),"",'C7'!AC44)</f>
        <v/>
      </c>
      <c r="M819" s="168" t="str">
        <f t="shared" si="14"/>
        <v>OK</v>
      </c>
      <c r="N819" s="169"/>
    </row>
    <row r="820" spans="1:14" hidden="1">
      <c r="A820" s="333" t="s">
        <v>760</v>
      </c>
      <c r="B820" s="319" t="s">
        <v>2434</v>
      </c>
      <c r="C820" s="320" t="s">
        <v>601</v>
      </c>
      <c r="D820" s="322" t="s">
        <v>1723</v>
      </c>
      <c r="E820" s="320" t="s">
        <v>758</v>
      </c>
      <c r="F820" s="320" t="s">
        <v>601</v>
      </c>
      <c r="G820" s="322" t="s">
        <v>1227</v>
      </c>
      <c r="H820" s="321" t="str">
        <f>IF(OR(AND('C7'!AB21="",'C7'!AC21=""),AND('C7'!AB33="",'C7'!AC33=""),AND('C7'!AC21="X",'C7'!AC33="X"),OR('C7'!AC21="M",'C7'!AC33="M")),"",SUM('C7'!AB21,'C7'!AB33))</f>
        <v/>
      </c>
      <c r="I820" s="321" t="str">
        <f>IF(AND(AND('C7'!AC21="X",'C7'!AC33="X"),SUM('C7'!AB21,'C7'!AB33)=0,ISNUMBER('C7'!AB45)),"",IF(OR('C7'!AC21="M",'C7'!AC33="M"),"M",IF(AND('C7'!AC21='C7'!AC33,OR('C7'!AC21="X",'C7'!AC21="W",'C7'!AC21="Z")),UPPER('C7'!AC21),"")))</f>
        <v/>
      </c>
      <c r="J820" s="170" t="s">
        <v>758</v>
      </c>
      <c r="K820" s="321" t="str">
        <f>IF(AND(ISBLANK('C7'!AB45),$L$820&lt;&gt;"Z"),"",'C7'!AB45)</f>
        <v/>
      </c>
      <c r="L820" s="321" t="str">
        <f>IF(ISBLANK('C7'!AC45),"",'C7'!AC45)</f>
        <v/>
      </c>
      <c r="M820" s="168" t="str">
        <f t="shared" si="14"/>
        <v>OK</v>
      </c>
      <c r="N820" s="169"/>
    </row>
    <row r="821" spans="1:14" hidden="1">
      <c r="A821" s="333" t="s">
        <v>760</v>
      </c>
      <c r="B821" s="319" t="s">
        <v>2435</v>
      </c>
      <c r="C821" s="320" t="s">
        <v>601</v>
      </c>
      <c r="D821" s="322" t="s">
        <v>1725</v>
      </c>
      <c r="E821" s="320" t="s">
        <v>758</v>
      </c>
      <c r="F821" s="320" t="s">
        <v>601</v>
      </c>
      <c r="G821" s="322" t="s">
        <v>1230</v>
      </c>
      <c r="H821" s="321" t="str">
        <f>IF(OR(AND('C7'!AB22="",'C7'!AC22=""),AND('C7'!AB34="",'C7'!AC34=""),AND('C7'!AC22="X",'C7'!AC34="X"),OR('C7'!AC22="M",'C7'!AC34="M")),"",SUM('C7'!AB22,'C7'!AB34))</f>
        <v/>
      </c>
      <c r="I821" s="321" t="str">
        <f>IF(AND(AND('C7'!AC22="X",'C7'!AC34="X"),SUM('C7'!AB22,'C7'!AB34)=0,ISNUMBER('C7'!AB46)),"",IF(OR('C7'!AC22="M",'C7'!AC34="M"),"M",IF(AND('C7'!AC22='C7'!AC34,OR('C7'!AC22="X",'C7'!AC22="W",'C7'!AC22="Z")),UPPER('C7'!AC22),"")))</f>
        <v/>
      </c>
      <c r="J821" s="170" t="s">
        <v>758</v>
      </c>
      <c r="K821" s="321" t="str">
        <f>IF(AND(ISBLANK('C7'!AB46),$L$821&lt;&gt;"Z"),"",'C7'!AB46)</f>
        <v/>
      </c>
      <c r="L821" s="321" t="str">
        <f>IF(ISBLANK('C7'!AC46),"",'C7'!AC46)</f>
        <v/>
      </c>
      <c r="M821" s="168" t="str">
        <f t="shared" si="14"/>
        <v>OK</v>
      </c>
      <c r="N821" s="169"/>
    </row>
    <row r="822" spans="1:14" hidden="1">
      <c r="A822" s="333" t="s">
        <v>760</v>
      </c>
      <c r="B822" s="319" t="s">
        <v>2436</v>
      </c>
      <c r="C822" s="320" t="s">
        <v>601</v>
      </c>
      <c r="D822" s="322" t="s">
        <v>1727</v>
      </c>
      <c r="E822" s="320" t="s">
        <v>758</v>
      </c>
      <c r="F822" s="320" t="s">
        <v>601</v>
      </c>
      <c r="G822" s="322" t="s">
        <v>1233</v>
      </c>
      <c r="H822" s="321" t="str">
        <f>IF(OR(AND('C7'!AB23="",'C7'!AC23=""),AND('C7'!AB35="",'C7'!AC35=""),AND('C7'!AC23="X",'C7'!AC35="X"),OR('C7'!AC23="M",'C7'!AC35="M")),"",SUM('C7'!AB23,'C7'!AB35))</f>
        <v/>
      </c>
      <c r="I822" s="321" t="str">
        <f>IF(AND(AND('C7'!AC23="X",'C7'!AC35="X"),SUM('C7'!AB23,'C7'!AB35)=0,ISNUMBER('C7'!AB47)),"",IF(OR('C7'!AC23="M",'C7'!AC35="M"),"M",IF(AND('C7'!AC23='C7'!AC35,OR('C7'!AC23="X",'C7'!AC23="W",'C7'!AC23="Z")),UPPER('C7'!AC23),"")))</f>
        <v/>
      </c>
      <c r="J822" s="170" t="s">
        <v>758</v>
      </c>
      <c r="K822" s="321" t="str">
        <f>IF(AND(ISBLANK('C7'!AB47),$L$822&lt;&gt;"Z"),"",'C7'!AB47)</f>
        <v/>
      </c>
      <c r="L822" s="321" t="str">
        <f>IF(ISBLANK('C7'!AC47),"",'C7'!AC47)</f>
        <v/>
      </c>
      <c r="M822" s="168" t="str">
        <f t="shared" si="14"/>
        <v>OK</v>
      </c>
      <c r="N822" s="169"/>
    </row>
    <row r="823" spans="1:14" hidden="1">
      <c r="A823" s="333" t="s">
        <v>760</v>
      </c>
      <c r="B823" s="319" t="s">
        <v>2437</v>
      </c>
      <c r="C823" s="320" t="s">
        <v>601</v>
      </c>
      <c r="D823" s="322" t="s">
        <v>1729</v>
      </c>
      <c r="E823" s="320" t="s">
        <v>758</v>
      </c>
      <c r="F823" s="320" t="s">
        <v>601</v>
      </c>
      <c r="G823" s="322" t="s">
        <v>1236</v>
      </c>
      <c r="H823" s="321" t="str">
        <f>IF(OR(AND('C7'!AB24="",'C7'!AC24=""),AND('C7'!AB36="",'C7'!AC36=""),AND('C7'!AC24="X",'C7'!AC36="X"),OR('C7'!AC24="M",'C7'!AC36="M")),"",SUM('C7'!AB24,'C7'!AB36))</f>
        <v/>
      </c>
      <c r="I823" s="321" t="str">
        <f>IF(AND(AND('C7'!AC24="X",'C7'!AC36="X"),SUM('C7'!AB24,'C7'!AB36)=0,ISNUMBER('C7'!AB48)),"",IF(OR('C7'!AC24="M",'C7'!AC36="M"),"M",IF(AND('C7'!AC24='C7'!AC36,OR('C7'!AC24="X",'C7'!AC24="W",'C7'!AC24="Z")),UPPER('C7'!AC24),"")))</f>
        <v/>
      </c>
      <c r="J823" s="170" t="s">
        <v>758</v>
      </c>
      <c r="K823" s="321" t="str">
        <f>IF(AND(ISBLANK('C7'!AB48),$L$823&lt;&gt;"Z"),"",'C7'!AB48)</f>
        <v/>
      </c>
      <c r="L823" s="321" t="str">
        <f>IF(ISBLANK('C7'!AC48),"",'C7'!AC48)</f>
        <v/>
      </c>
      <c r="M823" s="168" t="str">
        <f t="shared" si="14"/>
        <v>OK</v>
      </c>
      <c r="N823" s="169"/>
    </row>
    <row r="824" spans="1:14" hidden="1">
      <c r="A824" s="333" t="s">
        <v>760</v>
      </c>
      <c r="B824" s="319" t="s">
        <v>2438</v>
      </c>
      <c r="C824" s="320" t="s">
        <v>601</v>
      </c>
      <c r="D824" s="322" t="s">
        <v>1731</v>
      </c>
      <c r="E824" s="320" t="s">
        <v>758</v>
      </c>
      <c r="F824" s="320" t="s">
        <v>601</v>
      </c>
      <c r="G824" s="322" t="s">
        <v>775</v>
      </c>
      <c r="H824" s="321" t="str">
        <f>IF(OR(AND('C7'!AB25="",'C7'!AC25=""),AND('C7'!AB37="",'C7'!AC37=""),AND('C7'!AC25="X",'C7'!AC37="X"),OR('C7'!AC25="M",'C7'!AC37="M")),"",SUM('C7'!AB25,'C7'!AB37))</f>
        <v/>
      </c>
      <c r="I824" s="321" t="str">
        <f>IF(AND(AND('C7'!AC25="X",'C7'!AC37="X"),SUM('C7'!AB25,'C7'!AB37)=0,ISNUMBER('C7'!AB49)),"",IF(OR('C7'!AC25="M",'C7'!AC37="M"),"M",IF(AND('C7'!AC25='C7'!AC37,OR('C7'!AC25="X",'C7'!AC25="W",'C7'!AC25="Z")),UPPER('C7'!AC25),"")))</f>
        <v/>
      </c>
      <c r="J824" s="170" t="s">
        <v>758</v>
      </c>
      <c r="K824" s="321" t="str">
        <f>IF(AND(ISBLANK('C7'!AB49),$L$824&lt;&gt;"Z"),"",'C7'!AB49)</f>
        <v/>
      </c>
      <c r="L824" s="321" t="str">
        <f>IF(ISBLANK('C7'!AC49),"",'C7'!AC49)</f>
        <v/>
      </c>
      <c r="M824" s="168" t="str">
        <f t="shared" si="14"/>
        <v>OK</v>
      </c>
      <c r="N824" s="169"/>
    </row>
    <row r="825" spans="1:14" hidden="1">
      <c r="A825" s="333" t="s">
        <v>760</v>
      </c>
      <c r="B825" s="319" t="s">
        <v>2439</v>
      </c>
      <c r="C825" s="320" t="s">
        <v>601</v>
      </c>
      <c r="D825" s="322" t="s">
        <v>1733</v>
      </c>
      <c r="E825" s="320" t="s">
        <v>758</v>
      </c>
      <c r="F825" s="320" t="s">
        <v>601</v>
      </c>
      <c r="G825" s="322" t="s">
        <v>798</v>
      </c>
      <c r="H825" s="321" t="str">
        <f>IF(OR(SUMPRODUCT(--('C7'!AE14:'C7'!AE24=""),--('C7'!AF14:'C7'!AF24=""))&gt;0,COUNTIF('C7'!AF14:'C7'!AF24,"M")&gt;0,COUNTIF('C7'!AF14:'C7'!AF24,"X")=11),"",SUM('C7'!AE14:'C7'!AE24))</f>
        <v/>
      </c>
      <c r="I825" s="321" t="str">
        <f>IF(AND(COUNTIF('C7'!AF14:'C7'!AF24,"X")=11,SUM('C7'!AE14:'C7'!AE24)=0,ISNUMBER('C7'!AE25)),"",IF(COUNTIF('C7'!AF14:'C7'!AF24,"M")&gt;0,"M",IF(AND(COUNTIF('C7'!AF14:'C7'!AF24,'C7'!AF14)=11,OR('C7'!AF14="X",'C7'!AF14="W",'C7'!AF14="Z")),UPPER('C7'!AF14),"")))</f>
        <v/>
      </c>
      <c r="J825" s="170" t="s">
        <v>758</v>
      </c>
      <c r="K825" s="321" t="str">
        <f>IF(AND(ISBLANK('C7'!AE25),$L$825&lt;&gt;"Z"),"",'C7'!AE25)</f>
        <v/>
      </c>
      <c r="L825" s="321" t="str">
        <f>IF(ISBLANK('C7'!AF25),"",'C7'!AF25)</f>
        <v/>
      </c>
      <c r="M825" s="168" t="str">
        <f t="shared" si="14"/>
        <v>OK</v>
      </c>
      <c r="N825" s="169"/>
    </row>
    <row r="826" spans="1:14" hidden="1">
      <c r="A826" s="333" t="s">
        <v>760</v>
      </c>
      <c r="B826" s="319" t="s">
        <v>2440</v>
      </c>
      <c r="C826" s="320" t="s">
        <v>601</v>
      </c>
      <c r="D826" s="322" t="s">
        <v>1735</v>
      </c>
      <c r="E826" s="320" t="s">
        <v>758</v>
      </c>
      <c r="F826" s="320" t="s">
        <v>601</v>
      </c>
      <c r="G826" s="322" t="s">
        <v>788</v>
      </c>
      <c r="H826" s="321" t="str">
        <f>IF(OR(SUMPRODUCT(--('C7'!AE26:'C7'!AE36=""),--('C7'!AF26:'C7'!AF36=""))&gt;0,COUNTIF('C7'!AF26:'C7'!AF36,"M")&gt;0,COUNTIF('C7'!AF26:'C7'!AF36,"X")=11),"",SUM('C7'!AE26:'C7'!AE36))</f>
        <v/>
      </c>
      <c r="I826" s="321" t="str">
        <f>IF(AND(COUNTIF('C7'!AF26:'C7'!AF36,"X")=11,SUM('C7'!AE26:'C7'!AE36)=0,ISNUMBER('C7'!AE37)),"",IF(COUNTIF('C7'!AF26:'C7'!AF36,"M")&gt;0,"M",IF(AND(COUNTIF('C7'!AF26:'C7'!AF36,'C7'!AF26)=11,OR('C7'!AF26="X",'C7'!AF26="W",'C7'!AF26="Z")),UPPER('C7'!AF26),"")))</f>
        <v/>
      </c>
      <c r="J826" s="170" t="s">
        <v>758</v>
      </c>
      <c r="K826" s="321" t="str">
        <f>IF(AND(ISBLANK('C7'!AE37),$L$826&lt;&gt;"Z"),"",'C7'!AE37)</f>
        <v/>
      </c>
      <c r="L826" s="321" t="str">
        <f>IF(ISBLANK('C7'!AF37),"",'C7'!AF37)</f>
        <v/>
      </c>
      <c r="M826" s="168" t="str">
        <f t="shared" si="14"/>
        <v>OK</v>
      </c>
      <c r="N826" s="169"/>
    </row>
    <row r="827" spans="1:14" hidden="1">
      <c r="A827" s="333" t="s">
        <v>760</v>
      </c>
      <c r="B827" s="319" t="s">
        <v>2441</v>
      </c>
      <c r="C827" s="320" t="s">
        <v>601</v>
      </c>
      <c r="D827" s="322" t="s">
        <v>1737</v>
      </c>
      <c r="E827" s="320" t="s">
        <v>758</v>
      </c>
      <c r="F827" s="320" t="s">
        <v>601</v>
      </c>
      <c r="G827" s="322" t="s">
        <v>1205</v>
      </c>
      <c r="H827" s="321" t="str">
        <f>IF(OR(AND('C7'!AE14="",'C7'!AF14=""),AND('C7'!AE26="",'C7'!AF26=""),AND('C7'!AF14="X",'C7'!AF26="X"),OR('C7'!AF14="M",'C7'!AF26="M")),"",SUM('C7'!AE14,'C7'!AE26))</f>
        <v/>
      </c>
      <c r="I827" s="321" t="str">
        <f>IF(AND(AND('C7'!AF14="X",'C7'!AF26="X"),SUM('C7'!AE14,'C7'!AE26)=0,ISNUMBER('C7'!AE38)),"",IF(OR('C7'!AF14="M",'C7'!AF26="M"),"M",IF(AND('C7'!AF14='C7'!AF26,OR('C7'!AF14="X",'C7'!AF14="W",'C7'!AF14="Z")),UPPER('C7'!AF14),"")))</f>
        <v/>
      </c>
      <c r="J827" s="170" t="s">
        <v>758</v>
      </c>
      <c r="K827" s="321" t="str">
        <f>IF(AND(ISBLANK('C7'!AE38),$L$827&lt;&gt;"Z"),"",'C7'!AE38)</f>
        <v/>
      </c>
      <c r="L827" s="321" t="str">
        <f>IF(ISBLANK('C7'!AF38),"",'C7'!AF38)</f>
        <v/>
      </c>
      <c r="M827" s="168" t="str">
        <f t="shared" si="14"/>
        <v>OK</v>
      </c>
      <c r="N827" s="169"/>
    </row>
    <row r="828" spans="1:14" hidden="1">
      <c r="A828" s="333" t="s">
        <v>760</v>
      </c>
      <c r="B828" s="319" t="s">
        <v>2442</v>
      </c>
      <c r="C828" s="320" t="s">
        <v>601</v>
      </c>
      <c r="D828" s="322" t="s">
        <v>1739</v>
      </c>
      <c r="E828" s="320" t="s">
        <v>758</v>
      </c>
      <c r="F828" s="320" t="s">
        <v>601</v>
      </c>
      <c r="G828" s="322" t="s">
        <v>1208</v>
      </c>
      <c r="H828" s="321" t="str">
        <f>IF(OR(AND('C7'!AE15="",'C7'!AF15=""),AND('C7'!AE27="",'C7'!AF27=""),AND('C7'!AF15="X",'C7'!AF27="X"),OR('C7'!AF15="M",'C7'!AF27="M")),"",SUM('C7'!AE15,'C7'!AE27))</f>
        <v/>
      </c>
      <c r="I828" s="321" t="str">
        <f>IF(AND(AND('C7'!AF15="X",'C7'!AF27="X"),SUM('C7'!AE15,'C7'!AE27)=0,ISNUMBER('C7'!AE39)),"",IF(OR('C7'!AF15="M",'C7'!AF27="M"),"M",IF(AND('C7'!AF15='C7'!AF27,OR('C7'!AF15="X",'C7'!AF15="W",'C7'!AF15="Z")),UPPER('C7'!AF15),"")))</f>
        <v/>
      </c>
      <c r="J828" s="170" t="s">
        <v>758</v>
      </c>
      <c r="K828" s="321" t="str">
        <f>IF(AND(ISBLANK('C7'!AE39),$L$828&lt;&gt;"Z"),"",'C7'!AE39)</f>
        <v/>
      </c>
      <c r="L828" s="321" t="str">
        <f>IF(ISBLANK('C7'!AF39),"",'C7'!AF39)</f>
        <v/>
      </c>
      <c r="M828" s="168" t="str">
        <f t="shared" si="14"/>
        <v>OK</v>
      </c>
      <c r="N828" s="169"/>
    </row>
    <row r="829" spans="1:14" hidden="1">
      <c r="A829" s="333" t="s">
        <v>760</v>
      </c>
      <c r="B829" s="319" t="s">
        <v>2443</v>
      </c>
      <c r="C829" s="320" t="s">
        <v>601</v>
      </c>
      <c r="D829" s="322" t="s">
        <v>1741</v>
      </c>
      <c r="E829" s="320" t="s">
        <v>758</v>
      </c>
      <c r="F829" s="320" t="s">
        <v>601</v>
      </c>
      <c r="G829" s="322" t="s">
        <v>1211</v>
      </c>
      <c r="H829" s="321" t="str">
        <f>IF(OR(AND('C7'!AE16="",'C7'!AF16=""),AND('C7'!AE28="",'C7'!AF28=""),AND('C7'!AF16="X",'C7'!AF28="X"),OR('C7'!AF16="M",'C7'!AF28="M")),"",SUM('C7'!AE16,'C7'!AE28))</f>
        <v/>
      </c>
      <c r="I829" s="321" t="str">
        <f>IF(AND(AND('C7'!AF16="X",'C7'!AF28="X"),SUM('C7'!AE16,'C7'!AE28)=0,ISNUMBER('C7'!AE40)),"",IF(OR('C7'!AF16="M",'C7'!AF28="M"),"M",IF(AND('C7'!AF16='C7'!AF28,OR('C7'!AF16="X",'C7'!AF16="W",'C7'!AF16="Z")),UPPER('C7'!AF16),"")))</f>
        <v/>
      </c>
      <c r="J829" s="170" t="s">
        <v>758</v>
      </c>
      <c r="K829" s="321" t="str">
        <f>IF(AND(ISBLANK('C7'!AE40),$L$829&lt;&gt;"Z"),"",'C7'!AE40)</f>
        <v/>
      </c>
      <c r="L829" s="321" t="str">
        <f>IF(ISBLANK('C7'!AF40),"",'C7'!AF40)</f>
        <v/>
      </c>
      <c r="M829" s="168" t="str">
        <f t="shared" si="14"/>
        <v>OK</v>
      </c>
      <c r="N829" s="169"/>
    </row>
    <row r="830" spans="1:14" hidden="1">
      <c r="A830" s="333" t="s">
        <v>760</v>
      </c>
      <c r="B830" s="319" t="s">
        <v>2444</v>
      </c>
      <c r="C830" s="320" t="s">
        <v>601</v>
      </c>
      <c r="D830" s="322" t="s">
        <v>1743</v>
      </c>
      <c r="E830" s="320" t="s">
        <v>758</v>
      </c>
      <c r="F830" s="320" t="s">
        <v>601</v>
      </c>
      <c r="G830" s="322" t="s">
        <v>1214</v>
      </c>
      <c r="H830" s="321" t="str">
        <f>IF(OR(AND('C7'!AE17="",'C7'!AF17=""),AND('C7'!AE29="",'C7'!AF29=""),AND('C7'!AF17="X",'C7'!AF29="X"),OR('C7'!AF17="M",'C7'!AF29="M")),"",SUM('C7'!AE17,'C7'!AE29))</f>
        <v/>
      </c>
      <c r="I830" s="321" t="str">
        <f>IF(AND(AND('C7'!AF17="X",'C7'!AF29="X"),SUM('C7'!AE17,'C7'!AE29)=0,ISNUMBER('C7'!AE41)),"",IF(OR('C7'!AF17="M",'C7'!AF29="M"),"M",IF(AND('C7'!AF17='C7'!AF29,OR('C7'!AF17="X",'C7'!AF17="W",'C7'!AF17="Z")),UPPER('C7'!AF17),"")))</f>
        <v/>
      </c>
      <c r="J830" s="170" t="s">
        <v>758</v>
      </c>
      <c r="K830" s="321" t="str">
        <f>IF(AND(ISBLANK('C7'!AE41),$L$830&lt;&gt;"Z"),"",'C7'!AE41)</f>
        <v/>
      </c>
      <c r="L830" s="321" t="str">
        <f>IF(ISBLANK('C7'!AF41),"",'C7'!AF41)</f>
        <v/>
      </c>
      <c r="M830" s="168" t="str">
        <f t="shared" si="14"/>
        <v>OK</v>
      </c>
      <c r="N830" s="169"/>
    </row>
    <row r="831" spans="1:14" hidden="1">
      <c r="A831" s="333" t="s">
        <v>760</v>
      </c>
      <c r="B831" s="319" t="s">
        <v>2445</v>
      </c>
      <c r="C831" s="320" t="s">
        <v>601</v>
      </c>
      <c r="D831" s="322" t="s">
        <v>1745</v>
      </c>
      <c r="E831" s="320" t="s">
        <v>758</v>
      </c>
      <c r="F831" s="320" t="s">
        <v>601</v>
      </c>
      <c r="G831" s="322" t="s">
        <v>1217</v>
      </c>
      <c r="H831" s="321" t="str">
        <f>IF(OR(AND('C7'!AE18="",'C7'!AF18=""),AND('C7'!AE30="",'C7'!AF30=""),AND('C7'!AF18="X",'C7'!AF30="X"),OR('C7'!AF18="M",'C7'!AF30="M")),"",SUM('C7'!AE18,'C7'!AE30))</f>
        <v/>
      </c>
      <c r="I831" s="321" t="str">
        <f>IF(AND(AND('C7'!AF18="X",'C7'!AF30="X"),SUM('C7'!AE18,'C7'!AE30)=0,ISNUMBER('C7'!AE42)),"",IF(OR('C7'!AF18="M",'C7'!AF30="M"),"M",IF(AND('C7'!AF18='C7'!AF30,OR('C7'!AF18="X",'C7'!AF18="W",'C7'!AF18="Z")),UPPER('C7'!AF18),"")))</f>
        <v/>
      </c>
      <c r="J831" s="170" t="s">
        <v>758</v>
      </c>
      <c r="K831" s="321" t="str">
        <f>IF(AND(ISBLANK('C7'!AE42),$L$831&lt;&gt;"Z"),"",'C7'!AE42)</f>
        <v/>
      </c>
      <c r="L831" s="321" t="str">
        <f>IF(ISBLANK('C7'!AF42),"",'C7'!AF42)</f>
        <v/>
      </c>
      <c r="M831" s="168" t="str">
        <f t="shared" si="14"/>
        <v>OK</v>
      </c>
      <c r="N831" s="169"/>
    </row>
    <row r="832" spans="1:14" hidden="1">
      <c r="A832" s="333" t="s">
        <v>760</v>
      </c>
      <c r="B832" s="319" t="s">
        <v>2446</v>
      </c>
      <c r="C832" s="320" t="s">
        <v>601</v>
      </c>
      <c r="D832" s="322" t="s">
        <v>1747</v>
      </c>
      <c r="E832" s="320" t="s">
        <v>758</v>
      </c>
      <c r="F832" s="320" t="s">
        <v>601</v>
      </c>
      <c r="G832" s="322" t="s">
        <v>1220</v>
      </c>
      <c r="H832" s="321" t="str">
        <f>IF(OR(AND('C7'!AE19="",'C7'!AF19=""),AND('C7'!AE31="",'C7'!AF31=""),AND('C7'!AF19="X",'C7'!AF31="X"),OR('C7'!AF19="M",'C7'!AF31="M")),"",SUM('C7'!AE19,'C7'!AE31))</f>
        <v/>
      </c>
      <c r="I832" s="321" t="str">
        <f>IF(AND(AND('C7'!AF19="X",'C7'!AF31="X"),SUM('C7'!AE19,'C7'!AE31)=0,ISNUMBER('C7'!AE43)),"",IF(OR('C7'!AF19="M",'C7'!AF31="M"),"M",IF(AND('C7'!AF19='C7'!AF31,OR('C7'!AF19="X",'C7'!AF19="W",'C7'!AF19="Z")),UPPER('C7'!AF19),"")))</f>
        <v/>
      </c>
      <c r="J832" s="170" t="s">
        <v>758</v>
      </c>
      <c r="K832" s="321" t="str">
        <f>IF(AND(ISBLANK('C7'!AE43),$L$832&lt;&gt;"Z"),"",'C7'!AE43)</f>
        <v/>
      </c>
      <c r="L832" s="321" t="str">
        <f>IF(ISBLANK('C7'!AF43),"",'C7'!AF43)</f>
        <v/>
      </c>
      <c r="M832" s="168" t="str">
        <f t="shared" si="14"/>
        <v>OK</v>
      </c>
      <c r="N832" s="169"/>
    </row>
    <row r="833" spans="1:14" hidden="1">
      <c r="A833" s="333" t="s">
        <v>760</v>
      </c>
      <c r="B833" s="319" t="s">
        <v>2447</v>
      </c>
      <c r="C833" s="320" t="s">
        <v>601</v>
      </c>
      <c r="D833" s="322" t="s">
        <v>1749</v>
      </c>
      <c r="E833" s="320" t="s">
        <v>758</v>
      </c>
      <c r="F833" s="320" t="s">
        <v>601</v>
      </c>
      <c r="G833" s="322" t="s">
        <v>1223</v>
      </c>
      <c r="H833" s="321" t="str">
        <f>IF(OR(AND('C7'!AE20="",'C7'!AF20=""),AND('C7'!AE32="",'C7'!AF32=""),AND('C7'!AF20="X",'C7'!AF32="X"),OR('C7'!AF20="M",'C7'!AF32="M")),"",SUM('C7'!AE20,'C7'!AE32))</f>
        <v/>
      </c>
      <c r="I833" s="321" t="str">
        <f>IF(AND(AND('C7'!AF20="X",'C7'!AF32="X"),SUM('C7'!AE20,'C7'!AE32)=0,ISNUMBER('C7'!AE44)),"",IF(OR('C7'!AF20="M",'C7'!AF32="M"),"M",IF(AND('C7'!AF20='C7'!AF32,OR('C7'!AF20="X",'C7'!AF20="W",'C7'!AF20="Z")),UPPER('C7'!AF20),"")))</f>
        <v/>
      </c>
      <c r="J833" s="170" t="s">
        <v>758</v>
      </c>
      <c r="K833" s="321" t="str">
        <f>IF(AND(ISBLANK('C7'!AE44),$L$833&lt;&gt;"Z"),"",'C7'!AE44)</f>
        <v/>
      </c>
      <c r="L833" s="321" t="str">
        <f>IF(ISBLANK('C7'!AF44),"",'C7'!AF44)</f>
        <v/>
      </c>
      <c r="M833" s="168" t="str">
        <f t="shared" si="14"/>
        <v>OK</v>
      </c>
      <c r="N833" s="169"/>
    </row>
    <row r="834" spans="1:14" hidden="1">
      <c r="A834" s="333" t="s">
        <v>760</v>
      </c>
      <c r="B834" s="319" t="s">
        <v>2448</v>
      </c>
      <c r="C834" s="320" t="s">
        <v>601</v>
      </c>
      <c r="D834" s="322" t="s">
        <v>1751</v>
      </c>
      <c r="E834" s="320" t="s">
        <v>758</v>
      </c>
      <c r="F834" s="320" t="s">
        <v>601</v>
      </c>
      <c r="G834" s="322" t="s">
        <v>1226</v>
      </c>
      <c r="H834" s="321" t="str">
        <f>IF(OR(AND('C7'!AE21="",'C7'!AF21=""),AND('C7'!AE33="",'C7'!AF33=""),AND('C7'!AF21="X",'C7'!AF33="X"),OR('C7'!AF21="M",'C7'!AF33="M")),"",SUM('C7'!AE21,'C7'!AE33))</f>
        <v/>
      </c>
      <c r="I834" s="321" t="str">
        <f>IF(AND(AND('C7'!AF21="X",'C7'!AF33="X"),SUM('C7'!AE21,'C7'!AE33)=0,ISNUMBER('C7'!AE45)),"",IF(OR('C7'!AF21="M",'C7'!AF33="M"),"M",IF(AND('C7'!AF21='C7'!AF33,OR('C7'!AF21="X",'C7'!AF21="W",'C7'!AF21="Z")),UPPER('C7'!AF21),"")))</f>
        <v/>
      </c>
      <c r="J834" s="170" t="s">
        <v>758</v>
      </c>
      <c r="K834" s="321" t="str">
        <f>IF(AND(ISBLANK('C7'!AE45),$L$834&lt;&gt;"Z"),"",'C7'!AE45)</f>
        <v/>
      </c>
      <c r="L834" s="321" t="str">
        <f>IF(ISBLANK('C7'!AF45),"",'C7'!AF45)</f>
        <v/>
      </c>
      <c r="M834" s="168" t="str">
        <f t="shared" si="14"/>
        <v>OK</v>
      </c>
      <c r="N834" s="169"/>
    </row>
    <row r="835" spans="1:14" hidden="1">
      <c r="A835" s="333" t="s">
        <v>760</v>
      </c>
      <c r="B835" s="319" t="s">
        <v>2449</v>
      </c>
      <c r="C835" s="320" t="s">
        <v>601</v>
      </c>
      <c r="D835" s="322" t="s">
        <v>1753</v>
      </c>
      <c r="E835" s="320" t="s">
        <v>758</v>
      </c>
      <c r="F835" s="320" t="s">
        <v>601</v>
      </c>
      <c r="G835" s="322" t="s">
        <v>1229</v>
      </c>
      <c r="H835" s="321" t="str">
        <f>IF(OR(AND('C7'!AE22="",'C7'!AF22=""),AND('C7'!AE34="",'C7'!AF34=""),AND('C7'!AF22="X",'C7'!AF34="X"),OR('C7'!AF22="M",'C7'!AF34="M")),"",SUM('C7'!AE22,'C7'!AE34))</f>
        <v/>
      </c>
      <c r="I835" s="321" t="str">
        <f>IF(AND(AND('C7'!AF22="X",'C7'!AF34="X"),SUM('C7'!AE22,'C7'!AE34)=0,ISNUMBER('C7'!AE46)),"",IF(OR('C7'!AF22="M",'C7'!AF34="M"),"M",IF(AND('C7'!AF22='C7'!AF34,OR('C7'!AF22="X",'C7'!AF22="W",'C7'!AF22="Z")),UPPER('C7'!AF22),"")))</f>
        <v/>
      </c>
      <c r="J835" s="170" t="s">
        <v>758</v>
      </c>
      <c r="K835" s="321" t="str">
        <f>IF(AND(ISBLANK('C7'!AE46),$L$835&lt;&gt;"Z"),"",'C7'!AE46)</f>
        <v/>
      </c>
      <c r="L835" s="321" t="str">
        <f>IF(ISBLANK('C7'!AF46),"",'C7'!AF46)</f>
        <v/>
      </c>
      <c r="M835" s="168" t="str">
        <f t="shared" si="14"/>
        <v>OK</v>
      </c>
      <c r="N835" s="169"/>
    </row>
    <row r="836" spans="1:14" hidden="1">
      <c r="A836" s="333" t="s">
        <v>760</v>
      </c>
      <c r="B836" s="319" t="s">
        <v>2450</v>
      </c>
      <c r="C836" s="320" t="s">
        <v>601</v>
      </c>
      <c r="D836" s="322" t="s">
        <v>1755</v>
      </c>
      <c r="E836" s="320" t="s">
        <v>758</v>
      </c>
      <c r="F836" s="320" t="s">
        <v>601</v>
      </c>
      <c r="G836" s="322" t="s">
        <v>1232</v>
      </c>
      <c r="H836" s="321" t="str">
        <f>IF(OR(AND('C7'!AE23="",'C7'!AF23=""),AND('C7'!AE35="",'C7'!AF35=""),AND('C7'!AF23="X",'C7'!AF35="X"),OR('C7'!AF23="M",'C7'!AF35="M")),"",SUM('C7'!AE23,'C7'!AE35))</f>
        <v/>
      </c>
      <c r="I836" s="321" t="str">
        <f>IF(AND(AND('C7'!AF23="X",'C7'!AF35="X"),SUM('C7'!AE23,'C7'!AE35)=0,ISNUMBER('C7'!AE47)),"",IF(OR('C7'!AF23="M",'C7'!AF35="M"),"M",IF(AND('C7'!AF23='C7'!AF35,OR('C7'!AF23="X",'C7'!AF23="W",'C7'!AF23="Z")),UPPER('C7'!AF23),"")))</f>
        <v/>
      </c>
      <c r="J836" s="170" t="s">
        <v>758</v>
      </c>
      <c r="K836" s="321" t="str">
        <f>IF(AND(ISBLANK('C7'!AE47),$L$836&lt;&gt;"Z"),"",'C7'!AE47)</f>
        <v/>
      </c>
      <c r="L836" s="321" t="str">
        <f>IF(ISBLANK('C7'!AF47),"",'C7'!AF47)</f>
        <v/>
      </c>
      <c r="M836" s="168" t="str">
        <f t="shared" si="14"/>
        <v>OK</v>
      </c>
      <c r="N836" s="169"/>
    </row>
    <row r="837" spans="1:14" hidden="1">
      <c r="A837" s="333" t="s">
        <v>760</v>
      </c>
      <c r="B837" s="319" t="s">
        <v>2451</v>
      </c>
      <c r="C837" s="320" t="s">
        <v>601</v>
      </c>
      <c r="D837" s="322" t="s">
        <v>1757</v>
      </c>
      <c r="E837" s="320" t="s">
        <v>758</v>
      </c>
      <c r="F837" s="320" t="s">
        <v>601</v>
      </c>
      <c r="G837" s="322" t="s">
        <v>1235</v>
      </c>
      <c r="H837" s="321" t="str">
        <f>IF(OR(AND('C7'!AE24="",'C7'!AF24=""),AND('C7'!AE36="",'C7'!AF36=""),AND('C7'!AF24="X",'C7'!AF36="X"),OR('C7'!AF24="M",'C7'!AF36="M")),"",SUM('C7'!AE24,'C7'!AE36))</f>
        <v/>
      </c>
      <c r="I837" s="321" t="str">
        <f>IF(AND(AND('C7'!AF24="X",'C7'!AF36="X"),SUM('C7'!AE24,'C7'!AE36)=0,ISNUMBER('C7'!AE48)),"",IF(OR('C7'!AF24="M",'C7'!AF36="M"),"M",IF(AND('C7'!AF24='C7'!AF36,OR('C7'!AF24="X",'C7'!AF24="W",'C7'!AF24="Z")),UPPER('C7'!AF24),"")))</f>
        <v/>
      </c>
      <c r="J837" s="170" t="s">
        <v>758</v>
      </c>
      <c r="K837" s="321" t="str">
        <f>IF(AND(ISBLANK('C7'!AE48),$L$837&lt;&gt;"Z"),"",'C7'!AE48)</f>
        <v/>
      </c>
      <c r="L837" s="321" t="str">
        <f>IF(ISBLANK('C7'!AF48),"",'C7'!AF48)</f>
        <v/>
      </c>
      <c r="M837" s="168" t="str">
        <f t="shared" si="14"/>
        <v>OK</v>
      </c>
      <c r="N837" s="169"/>
    </row>
    <row r="838" spans="1:14" hidden="1">
      <c r="A838" s="333" t="s">
        <v>760</v>
      </c>
      <c r="B838" s="319" t="s">
        <v>2452</v>
      </c>
      <c r="C838" s="320" t="s">
        <v>601</v>
      </c>
      <c r="D838" s="322" t="s">
        <v>1759</v>
      </c>
      <c r="E838" s="320" t="s">
        <v>758</v>
      </c>
      <c r="F838" s="320" t="s">
        <v>601</v>
      </c>
      <c r="G838" s="322" t="s">
        <v>777</v>
      </c>
      <c r="H838" s="321" t="str">
        <f>IF(OR(AND('C7'!AE25="",'C7'!AF25=""),AND('C7'!AE37="",'C7'!AF37=""),AND('C7'!AF25="X",'C7'!AF37="X"),OR('C7'!AF25="M",'C7'!AF37="M")),"",SUM('C7'!AE25,'C7'!AE37))</f>
        <v/>
      </c>
      <c r="I838" s="321" t="str">
        <f>IF(AND(AND('C7'!AF25="X",'C7'!AF37="X"),SUM('C7'!AE25,'C7'!AE37)=0,ISNUMBER('C7'!AE49)),"",IF(OR('C7'!AF25="M",'C7'!AF37="M"),"M",IF(AND('C7'!AF25='C7'!AF37,OR('C7'!AF25="X",'C7'!AF25="W",'C7'!AF25="Z")),UPPER('C7'!AF25),"")))</f>
        <v/>
      </c>
      <c r="J838" s="170" t="s">
        <v>758</v>
      </c>
      <c r="K838" s="321" t="str">
        <f>IF(AND(ISBLANK('C7'!AE49),$L$838&lt;&gt;"Z"),"",'C7'!AE49)</f>
        <v/>
      </c>
      <c r="L838" s="321" t="str">
        <f>IF(ISBLANK('C7'!AF49),"",'C7'!AF49)</f>
        <v/>
      </c>
      <c r="M838" s="168" t="str">
        <f t="shared" si="14"/>
        <v>OK</v>
      </c>
      <c r="N838" s="169"/>
    </row>
    <row r="839" spans="1:14" hidden="1">
      <c r="A839" s="333" t="s">
        <v>760</v>
      </c>
      <c r="B839" s="319" t="s">
        <v>2453</v>
      </c>
      <c r="C839" s="320" t="s">
        <v>601</v>
      </c>
      <c r="D839" s="322" t="s">
        <v>1761</v>
      </c>
      <c r="E839" s="320" t="s">
        <v>758</v>
      </c>
      <c r="F839" s="320" t="s">
        <v>601</v>
      </c>
      <c r="G839" s="322" t="s">
        <v>793</v>
      </c>
      <c r="H839" s="321" t="str">
        <f>IF(OR(SUMPRODUCT(--('C7'!AH14:'C7'!AH24=""),--('C7'!AI14:'C7'!AI24=""))&gt;0,COUNTIF('C7'!AI14:'C7'!AI24,"M")&gt;0,COUNTIF('C7'!AI14:'C7'!AI24,"X")=11),"",SUM('C7'!AH14:'C7'!AH24))</f>
        <v/>
      </c>
      <c r="I839" s="321" t="str">
        <f>IF(AND(COUNTIF('C7'!AI14:'C7'!AI24,"X")=11,SUM('C7'!AH14:'C7'!AH24)=0,ISNUMBER('C7'!AH25)),"",IF(COUNTIF('C7'!AI14:'C7'!AI24,"M")&gt;0,"M",IF(AND(COUNTIF('C7'!AI14:'C7'!AI24,'C7'!AI14)=11,OR('C7'!AI14="X",'C7'!AI14="W",'C7'!AI14="Z")),UPPER('C7'!AI14),"")))</f>
        <v/>
      </c>
      <c r="J839" s="170" t="s">
        <v>758</v>
      </c>
      <c r="K839" s="321" t="str">
        <f>IF(AND(ISBLANK('C7'!AH25),$L$839&lt;&gt;"Z"),"",'C7'!AH25)</f>
        <v/>
      </c>
      <c r="L839" s="321" t="str">
        <f>IF(ISBLANK('C7'!AI25),"",'C7'!AI25)</f>
        <v/>
      </c>
      <c r="M839" s="168" t="str">
        <f t="shared" si="14"/>
        <v>OK</v>
      </c>
      <c r="N839" s="169"/>
    </row>
    <row r="840" spans="1:14" hidden="1">
      <c r="A840" s="333" t="s">
        <v>760</v>
      </c>
      <c r="B840" s="319" t="s">
        <v>2454</v>
      </c>
      <c r="C840" s="320" t="s">
        <v>601</v>
      </c>
      <c r="D840" s="322" t="s">
        <v>1763</v>
      </c>
      <c r="E840" s="320" t="s">
        <v>758</v>
      </c>
      <c r="F840" s="320" t="s">
        <v>601</v>
      </c>
      <c r="G840" s="322" t="s">
        <v>782</v>
      </c>
      <c r="H840" s="321" t="str">
        <f>IF(OR(SUMPRODUCT(--('C7'!AH26:'C7'!AH36=""),--('C7'!AI26:'C7'!AI36=""))&gt;0,COUNTIF('C7'!AI26:'C7'!AI36,"M")&gt;0,COUNTIF('C7'!AI26:'C7'!AI36,"X")=11),"",SUM('C7'!AH26:'C7'!AH36))</f>
        <v/>
      </c>
      <c r="I840" s="321" t="str">
        <f>IF(AND(COUNTIF('C7'!AI26:'C7'!AI36,"X")=11,SUM('C7'!AH26:'C7'!AH36)=0,ISNUMBER('C7'!AH37)),"",IF(COUNTIF('C7'!AI26:'C7'!AI36,"M")&gt;0,"M",IF(AND(COUNTIF('C7'!AI26:'C7'!AI36,'C7'!AI26)=11,OR('C7'!AI26="X",'C7'!AI26="W",'C7'!AI26="Z")),UPPER('C7'!AI26),"")))</f>
        <v/>
      </c>
      <c r="J840" s="170" t="s">
        <v>758</v>
      </c>
      <c r="K840" s="321" t="str">
        <f>IF(AND(ISBLANK('C7'!AH37),$L$840&lt;&gt;"Z"),"",'C7'!AH37)</f>
        <v/>
      </c>
      <c r="L840" s="321" t="str">
        <f>IF(ISBLANK('C7'!AI37),"",'C7'!AI37)</f>
        <v/>
      </c>
      <c r="M840" s="168" t="str">
        <f t="shared" si="14"/>
        <v>OK</v>
      </c>
      <c r="N840" s="169"/>
    </row>
    <row r="841" spans="1:14" hidden="1">
      <c r="A841" s="333" t="s">
        <v>760</v>
      </c>
      <c r="B841" s="319" t="s">
        <v>2455</v>
      </c>
      <c r="C841" s="320" t="s">
        <v>601</v>
      </c>
      <c r="D841" s="322" t="s">
        <v>1765</v>
      </c>
      <c r="E841" s="320" t="s">
        <v>758</v>
      </c>
      <c r="F841" s="320" t="s">
        <v>601</v>
      </c>
      <c r="G841" s="322" t="s">
        <v>1307</v>
      </c>
      <c r="H841" s="321" t="str">
        <f>IF(OR(AND('C7'!AH14="",'C7'!AI14=""),AND('C7'!AH26="",'C7'!AI26=""),AND('C7'!AI14="X",'C7'!AI26="X"),OR('C7'!AI14="M",'C7'!AI26="M")),"",SUM('C7'!AH14,'C7'!AH26))</f>
        <v/>
      </c>
      <c r="I841" s="321" t="str">
        <f>IF(AND(AND('C7'!AI14="X",'C7'!AI26="X"),SUM('C7'!AH14,'C7'!AH26)=0,ISNUMBER('C7'!AH38)),"",IF(OR('C7'!AI14="M",'C7'!AI26="M"),"M",IF(AND('C7'!AI14='C7'!AI26,OR('C7'!AI14="X",'C7'!AI14="W",'C7'!AI14="Z")),UPPER('C7'!AI14),"")))</f>
        <v/>
      </c>
      <c r="J841" s="170" t="s">
        <v>758</v>
      </c>
      <c r="K841" s="321" t="str">
        <f>IF(AND(ISBLANK('C7'!AH38),$L$841&lt;&gt;"Z"),"",'C7'!AH38)</f>
        <v/>
      </c>
      <c r="L841" s="321" t="str">
        <f>IF(ISBLANK('C7'!AI38),"",'C7'!AI38)</f>
        <v/>
      </c>
      <c r="M841" s="168" t="str">
        <f t="shared" si="14"/>
        <v>OK</v>
      </c>
      <c r="N841" s="169"/>
    </row>
    <row r="842" spans="1:14" hidden="1">
      <c r="A842" s="333" t="s">
        <v>760</v>
      </c>
      <c r="B842" s="319" t="s">
        <v>2456</v>
      </c>
      <c r="C842" s="320" t="s">
        <v>601</v>
      </c>
      <c r="D842" s="322" t="s">
        <v>1767</v>
      </c>
      <c r="E842" s="320" t="s">
        <v>758</v>
      </c>
      <c r="F842" s="320" t="s">
        <v>601</v>
      </c>
      <c r="G842" s="322" t="s">
        <v>1308</v>
      </c>
      <c r="H842" s="321" t="str">
        <f>IF(OR(AND('C7'!AH15="",'C7'!AI15=""),AND('C7'!AH27="",'C7'!AI27=""),AND('C7'!AI15="X",'C7'!AI27="X"),OR('C7'!AI15="M",'C7'!AI27="M")),"",SUM('C7'!AH15,'C7'!AH27))</f>
        <v/>
      </c>
      <c r="I842" s="321" t="str">
        <f>IF(AND(AND('C7'!AI15="X",'C7'!AI27="X"),SUM('C7'!AH15,'C7'!AH27)=0,ISNUMBER('C7'!AH39)),"",IF(OR('C7'!AI15="M",'C7'!AI27="M"),"M",IF(AND('C7'!AI15='C7'!AI27,OR('C7'!AI15="X",'C7'!AI15="W",'C7'!AI15="Z")),UPPER('C7'!AI15),"")))</f>
        <v/>
      </c>
      <c r="J842" s="170" t="s">
        <v>758</v>
      </c>
      <c r="K842" s="321" t="str">
        <f>IF(AND(ISBLANK('C7'!AH39),$L$842&lt;&gt;"Z"),"",'C7'!AH39)</f>
        <v/>
      </c>
      <c r="L842" s="321" t="str">
        <f>IF(ISBLANK('C7'!AI39),"",'C7'!AI39)</f>
        <v/>
      </c>
      <c r="M842" s="168" t="str">
        <f t="shared" si="14"/>
        <v>OK</v>
      </c>
      <c r="N842" s="169"/>
    </row>
    <row r="843" spans="1:14" hidden="1">
      <c r="A843" s="333" t="s">
        <v>760</v>
      </c>
      <c r="B843" s="319" t="s">
        <v>2457</v>
      </c>
      <c r="C843" s="320" t="s">
        <v>601</v>
      </c>
      <c r="D843" s="322" t="s">
        <v>1769</v>
      </c>
      <c r="E843" s="320" t="s">
        <v>758</v>
      </c>
      <c r="F843" s="320" t="s">
        <v>601</v>
      </c>
      <c r="G843" s="322" t="s">
        <v>1309</v>
      </c>
      <c r="H843" s="321" t="str">
        <f>IF(OR(AND('C7'!AH16="",'C7'!AI16=""),AND('C7'!AH28="",'C7'!AI28=""),AND('C7'!AI16="X",'C7'!AI28="X"),OR('C7'!AI16="M",'C7'!AI28="M")),"",SUM('C7'!AH16,'C7'!AH28))</f>
        <v/>
      </c>
      <c r="I843" s="321" t="str">
        <f>IF(AND(AND('C7'!AI16="X",'C7'!AI28="X"),SUM('C7'!AH16,'C7'!AH28)=0,ISNUMBER('C7'!AH40)),"",IF(OR('C7'!AI16="M",'C7'!AI28="M"),"M",IF(AND('C7'!AI16='C7'!AI28,OR('C7'!AI16="X",'C7'!AI16="W",'C7'!AI16="Z")),UPPER('C7'!AI16),"")))</f>
        <v/>
      </c>
      <c r="J843" s="170" t="s">
        <v>758</v>
      </c>
      <c r="K843" s="321" t="str">
        <f>IF(AND(ISBLANK('C7'!AH40),$L$843&lt;&gt;"Z"),"",'C7'!AH40)</f>
        <v/>
      </c>
      <c r="L843" s="321" t="str">
        <f>IF(ISBLANK('C7'!AI40),"",'C7'!AI40)</f>
        <v/>
      </c>
      <c r="M843" s="168" t="str">
        <f t="shared" si="14"/>
        <v>OK</v>
      </c>
      <c r="N843" s="169"/>
    </row>
    <row r="844" spans="1:14" hidden="1">
      <c r="A844" s="333" t="s">
        <v>760</v>
      </c>
      <c r="B844" s="319" t="s">
        <v>2458</v>
      </c>
      <c r="C844" s="320" t="s">
        <v>601</v>
      </c>
      <c r="D844" s="322" t="s">
        <v>1771</v>
      </c>
      <c r="E844" s="320" t="s">
        <v>758</v>
      </c>
      <c r="F844" s="320" t="s">
        <v>601</v>
      </c>
      <c r="G844" s="322" t="s">
        <v>1310</v>
      </c>
      <c r="H844" s="321" t="str">
        <f>IF(OR(AND('C7'!AH17="",'C7'!AI17=""),AND('C7'!AH29="",'C7'!AI29=""),AND('C7'!AI17="X",'C7'!AI29="X"),OR('C7'!AI17="M",'C7'!AI29="M")),"",SUM('C7'!AH17,'C7'!AH29))</f>
        <v/>
      </c>
      <c r="I844" s="321" t="str">
        <f>IF(AND(AND('C7'!AI17="X",'C7'!AI29="X"),SUM('C7'!AH17,'C7'!AH29)=0,ISNUMBER('C7'!AH41)),"",IF(OR('C7'!AI17="M",'C7'!AI29="M"),"M",IF(AND('C7'!AI17='C7'!AI29,OR('C7'!AI17="X",'C7'!AI17="W",'C7'!AI17="Z")),UPPER('C7'!AI17),"")))</f>
        <v/>
      </c>
      <c r="J844" s="170" t="s">
        <v>758</v>
      </c>
      <c r="K844" s="321" t="str">
        <f>IF(AND(ISBLANK('C7'!AH41),$L$844&lt;&gt;"Z"),"",'C7'!AH41)</f>
        <v/>
      </c>
      <c r="L844" s="321" t="str">
        <f>IF(ISBLANK('C7'!AI41),"",'C7'!AI41)</f>
        <v/>
      </c>
      <c r="M844" s="168" t="str">
        <f t="shared" si="14"/>
        <v>OK</v>
      </c>
      <c r="N844" s="169"/>
    </row>
    <row r="845" spans="1:14" hidden="1">
      <c r="A845" s="333" t="s">
        <v>760</v>
      </c>
      <c r="B845" s="319" t="s">
        <v>2459</v>
      </c>
      <c r="C845" s="320" t="s">
        <v>601</v>
      </c>
      <c r="D845" s="322" t="s">
        <v>1773</v>
      </c>
      <c r="E845" s="320" t="s">
        <v>758</v>
      </c>
      <c r="F845" s="320" t="s">
        <v>601</v>
      </c>
      <c r="G845" s="322" t="s">
        <v>1311</v>
      </c>
      <c r="H845" s="321" t="str">
        <f>IF(OR(AND('C7'!AH18="",'C7'!AI18=""),AND('C7'!AH30="",'C7'!AI30=""),AND('C7'!AI18="X",'C7'!AI30="X"),OR('C7'!AI18="M",'C7'!AI30="M")),"",SUM('C7'!AH18,'C7'!AH30))</f>
        <v/>
      </c>
      <c r="I845" s="321" t="str">
        <f>IF(AND(AND('C7'!AI18="X",'C7'!AI30="X"),SUM('C7'!AH18,'C7'!AH30)=0,ISNUMBER('C7'!AH42)),"",IF(OR('C7'!AI18="M",'C7'!AI30="M"),"M",IF(AND('C7'!AI18='C7'!AI30,OR('C7'!AI18="X",'C7'!AI18="W",'C7'!AI18="Z")),UPPER('C7'!AI18),"")))</f>
        <v/>
      </c>
      <c r="J845" s="170" t="s">
        <v>758</v>
      </c>
      <c r="K845" s="321" t="str">
        <f>IF(AND(ISBLANK('C7'!AH42),$L$845&lt;&gt;"Z"),"",'C7'!AH42)</f>
        <v/>
      </c>
      <c r="L845" s="321" t="str">
        <f>IF(ISBLANK('C7'!AI42),"",'C7'!AI42)</f>
        <v/>
      </c>
      <c r="M845" s="168" t="str">
        <f t="shared" si="14"/>
        <v>OK</v>
      </c>
      <c r="N845" s="169"/>
    </row>
    <row r="846" spans="1:14" hidden="1">
      <c r="A846" s="333" t="s">
        <v>760</v>
      </c>
      <c r="B846" s="319" t="s">
        <v>2460</v>
      </c>
      <c r="C846" s="320" t="s">
        <v>601</v>
      </c>
      <c r="D846" s="322" t="s">
        <v>1775</v>
      </c>
      <c r="E846" s="320" t="s">
        <v>758</v>
      </c>
      <c r="F846" s="320" t="s">
        <v>601</v>
      </c>
      <c r="G846" s="322" t="s">
        <v>1312</v>
      </c>
      <c r="H846" s="321" t="str">
        <f>IF(OR(AND('C7'!AH19="",'C7'!AI19=""),AND('C7'!AH31="",'C7'!AI31=""),AND('C7'!AI19="X",'C7'!AI31="X"),OR('C7'!AI19="M",'C7'!AI31="M")),"",SUM('C7'!AH19,'C7'!AH31))</f>
        <v/>
      </c>
      <c r="I846" s="321" t="str">
        <f>IF(AND(AND('C7'!AI19="X",'C7'!AI31="X"),SUM('C7'!AH19,'C7'!AH31)=0,ISNUMBER('C7'!AH43)),"",IF(OR('C7'!AI19="M",'C7'!AI31="M"),"M",IF(AND('C7'!AI19='C7'!AI31,OR('C7'!AI19="X",'C7'!AI19="W",'C7'!AI19="Z")),UPPER('C7'!AI19),"")))</f>
        <v/>
      </c>
      <c r="J846" s="170" t="s">
        <v>758</v>
      </c>
      <c r="K846" s="321" t="str">
        <f>IF(AND(ISBLANK('C7'!AH43),$L$846&lt;&gt;"Z"),"",'C7'!AH43)</f>
        <v/>
      </c>
      <c r="L846" s="321" t="str">
        <f>IF(ISBLANK('C7'!AI43),"",'C7'!AI43)</f>
        <v/>
      </c>
      <c r="M846" s="168" t="str">
        <f t="shared" si="14"/>
        <v>OK</v>
      </c>
      <c r="N846" s="169"/>
    </row>
    <row r="847" spans="1:14" hidden="1">
      <c r="A847" s="333" t="s">
        <v>760</v>
      </c>
      <c r="B847" s="319" t="s">
        <v>2461</v>
      </c>
      <c r="C847" s="320" t="s">
        <v>601</v>
      </c>
      <c r="D847" s="322" t="s">
        <v>1777</v>
      </c>
      <c r="E847" s="320" t="s">
        <v>758</v>
      </c>
      <c r="F847" s="320" t="s">
        <v>601</v>
      </c>
      <c r="G847" s="322" t="s">
        <v>1313</v>
      </c>
      <c r="H847" s="321" t="str">
        <f>IF(OR(AND('C7'!AH20="",'C7'!AI20=""),AND('C7'!AH32="",'C7'!AI32=""),AND('C7'!AI20="X",'C7'!AI32="X"),OR('C7'!AI20="M",'C7'!AI32="M")),"",SUM('C7'!AH20,'C7'!AH32))</f>
        <v/>
      </c>
      <c r="I847" s="321" t="str">
        <f>IF(AND(AND('C7'!AI20="X",'C7'!AI32="X"),SUM('C7'!AH20,'C7'!AH32)=0,ISNUMBER('C7'!AH44)),"",IF(OR('C7'!AI20="M",'C7'!AI32="M"),"M",IF(AND('C7'!AI20='C7'!AI32,OR('C7'!AI20="X",'C7'!AI20="W",'C7'!AI20="Z")),UPPER('C7'!AI20),"")))</f>
        <v/>
      </c>
      <c r="J847" s="170" t="s">
        <v>758</v>
      </c>
      <c r="K847" s="321" t="str">
        <f>IF(AND(ISBLANK('C7'!AH44),$L$847&lt;&gt;"Z"),"",'C7'!AH44)</f>
        <v/>
      </c>
      <c r="L847" s="321" t="str">
        <f>IF(ISBLANK('C7'!AI44),"",'C7'!AI44)</f>
        <v/>
      </c>
      <c r="M847" s="168" t="str">
        <f t="shared" si="14"/>
        <v>OK</v>
      </c>
      <c r="N847" s="169"/>
    </row>
    <row r="848" spans="1:14" hidden="1">
      <c r="A848" s="333" t="s">
        <v>760</v>
      </c>
      <c r="B848" s="319" t="s">
        <v>2462</v>
      </c>
      <c r="C848" s="320" t="s">
        <v>601</v>
      </c>
      <c r="D848" s="322" t="s">
        <v>1779</v>
      </c>
      <c r="E848" s="320" t="s">
        <v>758</v>
      </c>
      <c r="F848" s="320" t="s">
        <v>601</v>
      </c>
      <c r="G848" s="322" t="s">
        <v>1314</v>
      </c>
      <c r="H848" s="321" t="str">
        <f>IF(OR(AND('C7'!AH21="",'C7'!AI21=""),AND('C7'!AH33="",'C7'!AI33=""),AND('C7'!AI21="X",'C7'!AI33="X"),OR('C7'!AI21="M",'C7'!AI33="M")),"",SUM('C7'!AH21,'C7'!AH33))</f>
        <v/>
      </c>
      <c r="I848" s="321" t="str">
        <f>IF(AND(AND('C7'!AI21="X",'C7'!AI33="X"),SUM('C7'!AH21,'C7'!AH33)=0,ISNUMBER('C7'!AH45)),"",IF(OR('C7'!AI21="M",'C7'!AI33="M"),"M",IF(AND('C7'!AI21='C7'!AI33,OR('C7'!AI21="X",'C7'!AI21="W",'C7'!AI21="Z")),UPPER('C7'!AI21),"")))</f>
        <v/>
      </c>
      <c r="J848" s="170" t="s">
        <v>758</v>
      </c>
      <c r="K848" s="321" t="str">
        <f>IF(AND(ISBLANK('C7'!AH45),$L$848&lt;&gt;"Z"),"",'C7'!AH45)</f>
        <v/>
      </c>
      <c r="L848" s="321" t="str">
        <f>IF(ISBLANK('C7'!AI45),"",'C7'!AI45)</f>
        <v/>
      </c>
      <c r="M848" s="168" t="str">
        <f t="shared" si="14"/>
        <v>OK</v>
      </c>
      <c r="N848" s="169"/>
    </row>
    <row r="849" spans="1:14" hidden="1">
      <c r="A849" s="333" t="s">
        <v>760</v>
      </c>
      <c r="B849" s="319" t="s">
        <v>2463</v>
      </c>
      <c r="C849" s="320" t="s">
        <v>601</v>
      </c>
      <c r="D849" s="322" t="s">
        <v>1781</v>
      </c>
      <c r="E849" s="320" t="s">
        <v>758</v>
      </c>
      <c r="F849" s="320" t="s">
        <v>601</v>
      </c>
      <c r="G849" s="322" t="s">
        <v>1315</v>
      </c>
      <c r="H849" s="321" t="str">
        <f>IF(OR(AND('C7'!AH22="",'C7'!AI22=""),AND('C7'!AH34="",'C7'!AI34=""),AND('C7'!AI22="X",'C7'!AI34="X"),OR('C7'!AI22="M",'C7'!AI34="M")),"",SUM('C7'!AH22,'C7'!AH34))</f>
        <v/>
      </c>
      <c r="I849" s="321" t="str">
        <f>IF(AND(AND('C7'!AI22="X",'C7'!AI34="X"),SUM('C7'!AH22,'C7'!AH34)=0,ISNUMBER('C7'!AH46)),"",IF(OR('C7'!AI22="M",'C7'!AI34="M"),"M",IF(AND('C7'!AI22='C7'!AI34,OR('C7'!AI22="X",'C7'!AI22="W",'C7'!AI22="Z")),UPPER('C7'!AI22),"")))</f>
        <v/>
      </c>
      <c r="J849" s="170" t="s">
        <v>758</v>
      </c>
      <c r="K849" s="321" t="str">
        <f>IF(AND(ISBLANK('C7'!AH46),$L$849&lt;&gt;"Z"),"",'C7'!AH46)</f>
        <v/>
      </c>
      <c r="L849" s="321" t="str">
        <f>IF(ISBLANK('C7'!AI46),"",'C7'!AI46)</f>
        <v/>
      </c>
      <c r="M849" s="168" t="str">
        <f t="shared" si="14"/>
        <v>OK</v>
      </c>
      <c r="N849" s="169"/>
    </row>
    <row r="850" spans="1:14" hidden="1">
      <c r="A850" s="333" t="s">
        <v>760</v>
      </c>
      <c r="B850" s="319" t="s">
        <v>2464</v>
      </c>
      <c r="C850" s="320" t="s">
        <v>601</v>
      </c>
      <c r="D850" s="322" t="s">
        <v>1783</v>
      </c>
      <c r="E850" s="320" t="s">
        <v>758</v>
      </c>
      <c r="F850" s="320" t="s">
        <v>601</v>
      </c>
      <c r="G850" s="322" t="s">
        <v>1316</v>
      </c>
      <c r="H850" s="321" t="str">
        <f>IF(OR(AND('C7'!AH23="",'C7'!AI23=""),AND('C7'!AH35="",'C7'!AI35=""),AND('C7'!AI23="X",'C7'!AI35="X"),OR('C7'!AI23="M",'C7'!AI35="M")),"",SUM('C7'!AH23,'C7'!AH35))</f>
        <v/>
      </c>
      <c r="I850" s="321" t="str">
        <f>IF(AND(AND('C7'!AI23="X",'C7'!AI35="X"),SUM('C7'!AH23,'C7'!AH35)=0,ISNUMBER('C7'!AH47)),"",IF(OR('C7'!AI23="M",'C7'!AI35="M"),"M",IF(AND('C7'!AI23='C7'!AI35,OR('C7'!AI23="X",'C7'!AI23="W",'C7'!AI23="Z")),UPPER('C7'!AI23),"")))</f>
        <v/>
      </c>
      <c r="J850" s="170" t="s">
        <v>758</v>
      </c>
      <c r="K850" s="321" t="str">
        <f>IF(AND(ISBLANK('C7'!AH47),$L$850&lt;&gt;"Z"),"",'C7'!AH47)</f>
        <v/>
      </c>
      <c r="L850" s="321" t="str">
        <f>IF(ISBLANK('C7'!AI47),"",'C7'!AI47)</f>
        <v/>
      </c>
      <c r="M850" s="168" t="str">
        <f t="shared" si="14"/>
        <v>OK</v>
      </c>
      <c r="N850" s="169"/>
    </row>
    <row r="851" spans="1:14" hidden="1">
      <c r="A851" s="333" t="s">
        <v>760</v>
      </c>
      <c r="B851" s="319" t="s">
        <v>2465</v>
      </c>
      <c r="C851" s="320" t="s">
        <v>601</v>
      </c>
      <c r="D851" s="322" t="s">
        <v>1785</v>
      </c>
      <c r="E851" s="320" t="s">
        <v>758</v>
      </c>
      <c r="F851" s="320" t="s">
        <v>601</v>
      </c>
      <c r="G851" s="322" t="s">
        <v>1317</v>
      </c>
      <c r="H851" s="321" t="str">
        <f>IF(OR(AND('C7'!AH24="",'C7'!AI24=""),AND('C7'!AH36="",'C7'!AI36=""),AND('C7'!AI24="X",'C7'!AI36="X"),OR('C7'!AI24="M",'C7'!AI36="M")),"",SUM('C7'!AH24,'C7'!AH36))</f>
        <v/>
      </c>
      <c r="I851" s="321" t="str">
        <f>IF(AND(AND('C7'!AI24="X",'C7'!AI36="X"),SUM('C7'!AH24,'C7'!AH36)=0,ISNUMBER('C7'!AH48)),"",IF(OR('C7'!AI24="M",'C7'!AI36="M"),"M",IF(AND('C7'!AI24='C7'!AI36,OR('C7'!AI24="X",'C7'!AI24="W",'C7'!AI24="Z")),UPPER('C7'!AI24),"")))</f>
        <v/>
      </c>
      <c r="J851" s="170" t="s">
        <v>758</v>
      </c>
      <c r="K851" s="321" t="str">
        <f>IF(AND(ISBLANK('C7'!AH48),$L$851&lt;&gt;"Z"),"",'C7'!AH48)</f>
        <v/>
      </c>
      <c r="L851" s="321" t="str">
        <f>IF(ISBLANK('C7'!AI48),"",'C7'!AI48)</f>
        <v/>
      </c>
      <c r="M851" s="168" t="str">
        <f t="shared" si="14"/>
        <v>OK</v>
      </c>
      <c r="N851" s="169"/>
    </row>
    <row r="852" spans="1:14" hidden="1">
      <c r="A852" s="333" t="s">
        <v>760</v>
      </c>
      <c r="B852" s="319" t="s">
        <v>2466</v>
      </c>
      <c r="C852" s="320" t="s">
        <v>601</v>
      </c>
      <c r="D852" s="322" t="s">
        <v>1787</v>
      </c>
      <c r="E852" s="320" t="s">
        <v>758</v>
      </c>
      <c r="F852" s="320" t="s">
        <v>601</v>
      </c>
      <c r="G852" s="322" t="s">
        <v>771</v>
      </c>
      <c r="H852" s="321" t="str">
        <f>IF(OR(AND('C7'!AH25="",'C7'!AI25=""),AND('C7'!AH37="",'C7'!AI37=""),AND('C7'!AI25="X",'C7'!AI37="X"),OR('C7'!AI25="M",'C7'!AI37="M")),"",SUM('C7'!AH25,'C7'!AH37))</f>
        <v/>
      </c>
      <c r="I852" s="321" t="str">
        <f>IF(AND(AND('C7'!AI25="X",'C7'!AI37="X"),SUM('C7'!AH25,'C7'!AH37)=0,ISNUMBER('C7'!AH49)),"",IF(OR('C7'!AI25="M",'C7'!AI37="M"),"M",IF(AND('C7'!AI25='C7'!AI37,OR('C7'!AI25="X",'C7'!AI25="W",'C7'!AI25="Z")),UPPER('C7'!AI25),"")))</f>
        <v/>
      </c>
      <c r="J852" s="170" t="s">
        <v>758</v>
      </c>
      <c r="K852" s="321" t="str">
        <f>IF(AND(ISBLANK('C7'!AH49),$L$852&lt;&gt;"Z"),"",'C7'!AH49)</f>
        <v/>
      </c>
      <c r="L852" s="321" t="str">
        <f>IF(ISBLANK('C7'!AI49),"",'C7'!AI49)</f>
        <v/>
      </c>
      <c r="M852" s="168" t="str">
        <f t="shared" si="14"/>
        <v>OK</v>
      </c>
      <c r="N852" s="169"/>
    </row>
    <row r="853" spans="1:14" hidden="1">
      <c r="A853" s="333" t="s">
        <v>760</v>
      </c>
      <c r="B853" s="319" t="s">
        <v>2467</v>
      </c>
      <c r="C853" s="320" t="s">
        <v>601</v>
      </c>
      <c r="D853" s="322" t="s">
        <v>2468</v>
      </c>
      <c r="E853" s="320" t="s">
        <v>758</v>
      </c>
      <c r="F853" s="320" t="s">
        <v>601</v>
      </c>
      <c r="G853" s="322" t="s">
        <v>1254</v>
      </c>
      <c r="H853" s="321" t="str">
        <f>IF(OR(SUMPRODUCT(--('C7'!AK14:'C7'!AK24=""),--('C7'!AL14:'C7'!AL24=""))&gt;0,COUNTIF('C7'!AL14:'C7'!AL24,"M")&gt;0,COUNTIF('C7'!AL14:'C7'!AL24,"X")=11),"",SUM('C7'!AK14:'C7'!AK24))</f>
        <v/>
      </c>
      <c r="I853" s="321" t="str">
        <f>IF(AND(COUNTIF('C7'!AL14:'C7'!AL24,"X")=11,SUM('C7'!AK14:'C7'!AK24)=0,ISNUMBER('C7'!AK25)),"",IF(COUNTIF('C7'!AL14:'C7'!AL24,"M")&gt;0,"M",IF(AND(COUNTIF('C7'!AL14:'C7'!AL24,'C7'!AL14)=11,OR('C7'!AL14="X",'C7'!AL14="W",'C7'!AL14="Z")),UPPER('C7'!AL14),"")))</f>
        <v/>
      </c>
      <c r="J853" s="170" t="s">
        <v>758</v>
      </c>
      <c r="K853" s="321" t="str">
        <f>IF(AND(ISBLANK('C7'!AK25),$L$853&lt;&gt;"Z"),"",'C7'!AK25)</f>
        <v/>
      </c>
      <c r="L853" s="321" t="str">
        <f>IF(ISBLANK('C7'!AL25),"",'C7'!AL25)</f>
        <v/>
      </c>
      <c r="M853" s="168" t="str">
        <f t="shared" si="14"/>
        <v>OK</v>
      </c>
      <c r="N853" s="169"/>
    </row>
    <row r="854" spans="1:14" hidden="1">
      <c r="A854" s="333" t="s">
        <v>760</v>
      </c>
      <c r="B854" s="319" t="s">
        <v>2469</v>
      </c>
      <c r="C854" s="320" t="s">
        <v>601</v>
      </c>
      <c r="D854" s="322" t="s">
        <v>2470</v>
      </c>
      <c r="E854" s="320" t="s">
        <v>758</v>
      </c>
      <c r="F854" s="320" t="s">
        <v>601</v>
      </c>
      <c r="G854" s="322" t="s">
        <v>1278</v>
      </c>
      <c r="H854" s="321" t="str">
        <f>IF(OR(SUMPRODUCT(--('C7'!AK26:'C7'!AK36=""),--('C7'!AL26:'C7'!AL36=""))&gt;0,COUNTIF('C7'!AL26:'C7'!AL36,"M")&gt;0,COUNTIF('C7'!AL26:'C7'!AL36,"X")=11),"",SUM('C7'!AK26:'C7'!AK36))</f>
        <v/>
      </c>
      <c r="I854" s="321" t="str">
        <f>IF(AND(COUNTIF('C7'!AL26:'C7'!AL36,"X")=11,SUM('C7'!AK26:'C7'!AK36)=0,ISNUMBER('C7'!AK37)),"",IF(COUNTIF('C7'!AL26:'C7'!AL36,"M")&gt;0,"M",IF(AND(COUNTIF('C7'!AL26:'C7'!AL36,'C7'!AL26)=11,OR('C7'!AL26="X",'C7'!AL26="W",'C7'!AL26="Z")),UPPER('C7'!AL26),"")))</f>
        <v/>
      </c>
      <c r="J854" s="170" t="s">
        <v>758</v>
      </c>
      <c r="K854" s="321" t="str">
        <f>IF(AND(ISBLANK('C7'!AK37),$L$854&lt;&gt;"Z"),"",'C7'!AK37)</f>
        <v/>
      </c>
      <c r="L854" s="321" t="str">
        <f>IF(ISBLANK('C7'!AL37),"",'C7'!AL37)</f>
        <v/>
      </c>
      <c r="M854" s="168" t="str">
        <f t="shared" si="14"/>
        <v>OK</v>
      </c>
      <c r="N854" s="169"/>
    </row>
    <row r="855" spans="1:14" hidden="1">
      <c r="A855" s="333" t="s">
        <v>760</v>
      </c>
      <c r="B855" s="319" t="s">
        <v>2471</v>
      </c>
      <c r="C855" s="320" t="s">
        <v>601</v>
      </c>
      <c r="D855" s="322" t="s">
        <v>2472</v>
      </c>
      <c r="E855" s="320" t="s">
        <v>758</v>
      </c>
      <c r="F855" s="320" t="s">
        <v>601</v>
      </c>
      <c r="G855" s="322" t="s">
        <v>1280</v>
      </c>
      <c r="H855" s="321" t="str">
        <f>IF(OR(AND('C7'!AK14="",'C7'!AL14=""),AND('C7'!AK26="",'C7'!AL26=""),AND('C7'!AL14="X",'C7'!AL26="X"),OR('C7'!AL14="M",'C7'!AL26="M")),"",SUM('C7'!AK14,'C7'!AK26))</f>
        <v/>
      </c>
      <c r="I855" s="321" t="str">
        <f>IF(AND(AND('C7'!AL14="X",'C7'!AL26="X"),SUM('C7'!AK14,'C7'!AK26)=0,ISNUMBER('C7'!AK38)),"",IF(OR('C7'!AL14="M",'C7'!AL26="M"),"M",IF(AND('C7'!AL14='C7'!AL26,OR('C7'!AL14="X",'C7'!AL14="W",'C7'!AL14="Z")),UPPER('C7'!AL14),"")))</f>
        <v/>
      </c>
      <c r="J855" s="170" t="s">
        <v>758</v>
      </c>
      <c r="K855" s="321" t="str">
        <f>IF(AND(ISBLANK('C7'!AK38),$L$855&lt;&gt;"Z"),"",'C7'!AK38)</f>
        <v/>
      </c>
      <c r="L855" s="321" t="str">
        <f>IF(ISBLANK('C7'!AL38),"",'C7'!AL38)</f>
        <v/>
      </c>
      <c r="M855" s="168" t="str">
        <f t="shared" si="14"/>
        <v>OK</v>
      </c>
      <c r="N855" s="169"/>
    </row>
    <row r="856" spans="1:14" hidden="1">
      <c r="A856" s="333" t="s">
        <v>760</v>
      </c>
      <c r="B856" s="319" t="s">
        <v>2473</v>
      </c>
      <c r="C856" s="320" t="s">
        <v>601</v>
      </c>
      <c r="D856" s="322" t="s">
        <v>2474</v>
      </c>
      <c r="E856" s="320" t="s">
        <v>758</v>
      </c>
      <c r="F856" s="320" t="s">
        <v>601</v>
      </c>
      <c r="G856" s="322" t="s">
        <v>1282</v>
      </c>
      <c r="H856" s="321" t="str">
        <f>IF(OR(AND('C7'!AK15="",'C7'!AL15=""),AND('C7'!AK27="",'C7'!AL27=""),AND('C7'!AL15="X",'C7'!AL27="X"),OR('C7'!AL15="M",'C7'!AL27="M")),"",SUM('C7'!AK15,'C7'!AK27))</f>
        <v/>
      </c>
      <c r="I856" s="321" t="str">
        <f>IF(AND(AND('C7'!AL15="X",'C7'!AL27="X"),SUM('C7'!AK15,'C7'!AK27)=0,ISNUMBER('C7'!AK39)),"",IF(OR('C7'!AL15="M",'C7'!AL27="M"),"M",IF(AND('C7'!AL15='C7'!AL27,OR('C7'!AL15="X",'C7'!AL15="W",'C7'!AL15="Z")),UPPER('C7'!AL15),"")))</f>
        <v/>
      </c>
      <c r="J856" s="170" t="s">
        <v>758</v>
      </c>
      <c r="K856" s="321" t="str">
        <f>IF(AND(ISBLANK('C7'!AK39),$L$856&lt;&gt;"Z"),"",'C7'!AK39)</f>
        <v/>
      </c>
      <c r="L856" s="321" t="str">
        <f>IF(ISBLANK('C7'!AL39),"",'C7'!AL39)</f>
        <v/>
      </c>
      <c r="M856" s="168" t="str">
        <f t="shared" si="14"/>
        <v>OK</v>
      </c>
      <c r="N856" s="169"/>
    </row>
    <row r="857" spans="1:14" hidden="1">
      <c r="A857" s="333" t="s">
        <v>760</v>
      </c>
      <c r="B857" s="319" t="s">
        <v>2475</v>
      </c>
      <c r="C857" s="320" t="s">
        <v>601</v>
      </c>
      <c r="D857" s="322" t="s">
        <v>2476</v>
      </c>
      <c r="E857" s="320" t="s">
        <v>758</v>
      </c>
      <c r="F857" s="320" t="s">
        <v>601</v>
      </c>
      <c r="G857" s="322" t="s">
        <v>1284</v>
      </c>
      <c r="H857" s="321" t="str">
        <f>IF(OR(AND('C7'!AK16="",'C7'!AL16=""),AND('C7'!AK28="",'C7'!AL28=""),AND('C7'!AL16="X",'C7'!AL28="X"),OR('C7'!AL16="M",'C7'!AL28="M")),"",SUM('C7'!AK16,'C7'!AK28))</f>
        <v/>
      </c>
      <c r="I857" s="321" t="str">
        <f>IF(AND(AND('C7'!AL16="X",'C7'!AL28="X"),SUM('C7'!AK16,'C7'!AK28)=0,ISNUMBER('C7'!AK40)),"",IF(OR('C7'!AL16="M",'C7'!AL28="M"),"M",IF(AND('C7'!AL16='C7'!AL28,OR('C7'!AL16="X",'C7'!AL16="W",'C7'!AL16="Z")),UPPER('C7'!AL16),"")))</f>
        <v/>
      </c>
      <c r="J857" s="170" t="s">
        <v>758</v>
      </c>
      <c r="K857" s="321" t="str">
        <f>IF(AND(ISBLANK('C7'!AK40),$L$857&lt;&gt;"Z"),"",'C7'!AK40)</f>
        <v/>
      </c>
      <c r="L857" s="321" t="str">
        <f>IF(ISBLANK('C7'!AL40),"",'C7'!AL40)</f>
        <v/>
      </c>
      <c r="M857" s="168" t="str">
        <f t="shared" si="14"/>
        <v>OK</v>
      </c>
      <c r="N857" s="169"/>
    </row>
    <row r="858" spans="1:14" hidden="1">
      <c r="A858" s="333" t="s">
        <v>760</v>
      </c>
      <c r="B858" s="319" t="s">
        <v>2477</v>
      </c>
      <c r="C858" s="320" t="s">
        <v>601</v>
      </c>
      <c r="D858" s="322" t="s">
        <v>2478</v>
      </c>
      <c r="E858" s="320" t="s">
        <v>758</v>
      </c>
      <c r="F858" s="320" t="s">
        <v>601</v>
      </c>
      <c r="G858" s="322" t="s">
        <v>1286</v>
      </c>
      <c r="H858" s="321" t="str">
        <f>IF(OR(AND('C7'!AK17="",'C7'!AL17=""),AND('C7'!AK29="",'C7'!AL29=""),AND('C7'!AL17="X",'C7'!AL29="X"),OR('C7'!AL17="M",'C7'!AL29="M")),"",SUM('C7'!AK17,'C7'!AK29))</f>
        <v/>
      </c>
      <c r="I858" s="321" t="str">
        <f>IF(AND(AND('C7'!AL17="X",'C7'!AL29="X"),SUM('C7'!AK17,'C7'!AK29)=0,ISNUMBER('C7'!AK41)),"",IF(OR('C7'!AL17="M",'C7'!AL29="M"),"M",IF(AND('C7'!AL17='C7'!AL29,OR('C7'!AL17="X",'C7'!AL17="W",'C7'!AL17="Z")),UPPER('C7'!AL17),"")))</f>
        <v/>
      </c>
      <c r="J858" s="170" t="s">
        <v>758</v>
      </c>
      <c r="K858" s="321" t="str">
        <f>IF(AND(ISBLANK('C7'!AK41),$L$858&lt;&gt;"Z"),"",'C7'!AK41)</f>
        <v/>
      </c>
      <c r="L858" s="321" t="str">
        <f>IF(ISBLANK('C7'!AL41),"",'C7'!AL41)</f>
        <v/>
      </c>
      <c r="M858" s="168" t="str">
        <f t="shared" si="14"/>
        <v>OK</v>
      </c>
      <c r="N858" s="169"/>
    </row>
    <row r="859" spans="1:14" hidden="1">
      <c r="A859" s="333" t="s">
        <v>760</v>
      </c>
      <c r="B859" s="319" t="s">
        <v>2479</v>
      </c>
      <c r="C859" s="320" t="s">
        <v>601</v>
      </c>
      <c r="D859" s="322" t="s">
        <v>2480</v>
      </c>
      <c r="E859" s="320" t="s">
        <v>758</v>
      </c>
      <c r="F859" s="320" t="s">
        <v>601</v>
      </c>
      <c r="G859" s="322" t="s">
        <v>1288</v>
      </c>
      <c r="H859" s="321" t="str">
        <f>IF(OR(AND('C7'!AK18="",'C7'!AL18=""),AND('C7'!AK30="",'C7'!AL30=""),AND('C7'!AL18="X",'C7'!AL30="X"),OR('C7'!AL18="M",'C7'!AL30="M")),"",SUM('C7'!AK18,'C7'!AK30))</f>
        <v/>
      </c>
      <c r="I859" s="321" t="str">
        <f>IF(AND(AND('C7'!AL18="X",'C7'!AL30="X"),SUM('C7'!AK18,'C7'!AK30)=0,ISNUMBER('C7'!AK42)),"",IF(OR('C7'!AL18="M",'C7'!AL30="M"),"M",IF(AND('C7'!AL18='C7'!AL30,OR('C7'!AL18="X",'C7'!AL18="W",'C7'!AL18="Z")),UPPER('C7'!AL18),"")))</f>
        <v/>
      </c>
      <c r="J859" s="170" t="s">
        <v>758</v>
      </c>
      <c r="K859" s="321" t="str">
        <f>IF(AND(ISBLANK('C7'!AK42),$L$859&lt;&gt;"Z"),"",'C7'!AK42)</f>
        <v/>
      </c>
      <c r="L859" s="321" t="str">
        <f>IF(ISBLANK('C7'!AL42),"",'C7'!AL42)</f>
        <v/>
      </c>
      <c r="M859" s="168" t="str">
        <f t="shared" si="14"/>
        <v>OK</v>
      </c>
      <c r="N859" s="169"/>
    </row>
    <row r="860" spans="1:14" hidden="1">
      <c r="A860" s="333" t="s">
        <v>760</v>
      </c>
      <c r="B860" s="319" t="s">
        <v>2481</v>
      </c>
      <c r="C860" s="320" t="s">
        <v>601</v>
      </c>
      <c r="D860" s="322" t="s">
        <v>2482</v>
      </c>
      <c r="E860" s="320" t="s">
        <v>758</v>
      </c>
      <c r="F860" s="320" t="s">
        <v>601</v>
      </c>
      <c r="G860" s="322" t="s">
        <v>1290</v>
      </c>
      <c r="H860" s="321" t="str">
        <f>IF(OR(AND('C7'!AK19="",'C7'!AL19=""),AND('C7'!AK31="",'C7'!AL31=""),AND('C7'!AL19="X",'C7'!AL31="X"),OR('C7'!AL19="M",'C7'!AL31="M")),"",SUM('C7'!AK19,'C7'!AK31))</f>
        <v/>
      </c>
      <c r="I860" s="321" t="str">
        <f>IF(AND(AND('C7'!AL19="X",'C7'!AL31="X"),SUM('C7'!AK19,'C7'!AK31)=0,ISNUMBER('C7'!AK43)),"",IF(OR('C7'!AL19="M",'C7'!AL31="M"),"M",IF(AND('C7'!AL19='C7'!AL31,OR('C7'!AL19="X",'C7'!AL19="W",'C7'!AL19="Z")),UPPER('C7'!AL19),"")))</f>
        <v/>
      </c>
      <c r="J860" s="170" t="s">
        <v>758</v>
      </c>
      <c r="K860" s="321" t="str">
        <f>IF(AND(ISBLANK('C7'!AK43),$L$860&lt;&gt;"Z"),"",'C7'!AK43)</f>
        <v/>
      </c>
      <c r="L860" s="321" t="str">
        <f>IF(ISBLANK('C7'!AL43),"",'C7'!AL43)</f>
        <v/>
      </c>
      <c r="M860" s="168" t="str">
        <f t="shared" si="14"/>
        <v>OK</v>
      </c>
      <c r="N860" s="169"/>
    </row>
    <row r="861" spans="1:14" hidden="1">
      <c r="A861" s="333" t="s">
        <v>760</v>
      </c>
      <c r="B861" s="319" t="s">
        <v>2483</v>
      </c>
      <c r="C861" s="320" t="s">
        <v>601</v>
      </c>
      <c r="D861" s="322" t="s">
        <v>2484</v>
      </c>
      <c r="E861" s="320" t="s">
        <v>758</v>
      </c>
      <c r="F861" s="320" t="s">
        <v>601</v>
      </c>
      <c r="G861" s="322" t="s">
        <v>1292</v>
      </c>
      <c r="H861" s="321" t="str">
        <f>IF(OR(AND('C7'!AK20="",'C7'!AL20=""),AND('C7'!AK32="",'C7'!AL32=""),AND('C7'!AL20="X",'C7'!AL32="X"),OR('C7'!AL20="M",'C7'!AL32="M")),"",SUM('C7'!AK20,'C7'!AK32))</f>
        <v/>
      </c>
      <c r="I861" s="321" t="str">
        <f>IF(AND(AND('C7'!AL20="X",'C7'!AL32="X"),SUM('C7'!AK20,'C7'!AK32)=0,ISNUMBER('C7'!AK44)),"",IF(OR('C7'!AL20="M",'C7'!AL32="M"),"M",IF(AND('C7'!AL20='C7'!AL32,OR('C7'!AL20="X",'C7'!AL20="W",'C7'!AL20="Z")),UPPER('C7'!AL20),"")))</f>
        <v/>
      </c>
      <c r="J861" s="170" t="s">
        <v>758</v>
      </c>
      <c r="K861" s="321" t="str">
        <f>IF(AND(ISBLANK('C7'!AK44),$L$861&lt;&gt;"Z"),"",'C7'!AK44)</f>
        <v/>
      </c>
      <c r="L861" s="321" t="str">
        <f>IF(ISBLANK('C7'!AL44),"",'C7'!AL44)</f>
        <v/>
      </c>
      <c r="M861" s="168" t="str">
        <f t="shared" si="14"/>
        <v>OK</v>
      </c>
      <c r="N861" s="169"/>
    </row>
    <row r="862" spans="1:14" hidden="1">
      <c r="A862" s="333" t="s">
        <v>760</v>
      </c>
      <c r="B862" s="319" t="s">
        <v>2485</v>
      </c>
      <c r="C862" s="320" t="s">
        <v>601</v>
      </c>
      <c r="D862" s="322" t="s">
        <v>2486</v>
      </c>
      <c r="E862" s="320" t="s">
        <v>758</v>
      </c>
      <c r="F862" s="320" t="s">
        <v>601</v>
      </c>
      <c r="G862" s="322" t="s">
        <v>1294</v>
      </c>
      <c r="H862" s="321" t="str">
        <f>IF(OR(AND('C7'!AK21="",'C7'!AL21=""),AND('C7'!AK33="",'C7'!AL33=""),AND('C7'!AL21="X",'C7'!AL33="X"),OR('C7'!AL21="M",'C7'!AL33="M")),"",SUM('C7'!AK21,'C7'!AK33))</f>
        <v/>
      </c>
      <c r="I862" s="321" t="str">
        <f>IF(AND(AND('C7'!AL21="X",'C7'!AL33="X"),SUM('C7'!AK21,'C7'!AK33)=0,ISNUMBER('C7'!AK45)),"",IF(OR('C7'!AL21="M",'C7'!AL33="M"),"M",IF(AND('C7'!AL21='C7'!AL33,OR('C7'!AL21="X",'C7'!AL21="W",'C7'!AL21="Z")),UPPER('C7'!AL21),"")))</f>
        <v/>
      </c>
      <c r="J862" s="170" t="s">
        <v>758</v>
      </c>
      <c r="K862" s="321" t="str">
        <f>IF(AND(ISBLANK('C7'!AK45),$L$862&lt;&gt;"Z"),"",'C7'!AK45)</f>
        <v/>
      </c>
      <c r="L862" s="321" t="str">
        <f>IF(ISBLANK('C7'!AL45),"",'C7'!AL45)</f>
        <v/>
      </c>
      <c r="M862" s="168" t="str">
        <f t="shared" si="14"/>
        <v>OK</v>
      </c>
      <c r="N862" s="169"/>
    </row>
    <row r="863" spans="1:14" hidden="1">
      <c r="A863" s="333" t="s">
        <v>760</v>
      </c>
      <c r="B863" s="319" t="s">
        <v>2487</v>
      </c>
      <c r="C863" s="320" t="s">
        <v>601</v>
      </c>
      <c r="D863" s="322" t="s">
        <v>2488</v>
      </c>
      <c r="E863" s="320" t="s">
        <v>758</v>
      </c>
      <c r="F863" s="320" t="s">
        <v>601</v>
      </c>
      <c r="G863" s="322" t="s">
        <v>1296</v>
      </c>
      <c r="H863" s="321" t="str">
        <f>IF(OR(AND('C7'!AK22="",'C7'!AL22=""),AND('C7'!AK34="",'C7'!AL34=""),AND('C7'!AL22="X",'C7'!AL34="X"),OR('C7'!AL22="M",'C7'!AL34="M")),"",SUM('C7'!AK22,'C7'!AK34))</f>
        <v/>
      </c>
      <c r="I863" s="321" t="str">
        <f>IF(AND(AND('C7'!AL22="X",'C7'!AL34="X"),SUM('C7'!AK22,'C7'!AK34)=0,ISNUMBER('C7'!AK46)),"",IF(OR('C7'!AL22="M",'C7'!AL34="M"),"M",IF(AND('C7'!AL22='C7'!AL34,OR('C7'!AL22="X",'C7'!AL22="W",'C7'!AL22="Z")),UPPER('C7'!AL22),"")))</f>
        <v/>
      </c>
      <c r="J863" s="170" t="s">
        <v>758</v>
      </c>
      <c r="K863" s="321" t="str">
        <f>IF(AND(ISBLANK('C7'!AK46),$L$863&lt;&gt;"Z"),"",'C7'!AK46)</f>
        <v/>
      </c>
      <c r="L863" s="321" t="str">
        <f>IF(ISBLANK('C7'!AL46),"",'C7'!AL46)</f>
        <v/>
      </c>
      <c r="M863" s="168" t="str">
        <f t="shared" si="14"/>
        <v>OK</v>
      </c>
      <c r="N863" s="169"/>
    </row>
    <row r="864" spans="1:14" hidden="1">
      <c r="A864" s="333" t="s">
        <v>760</v>
      </c>
      <c r="B864" s="319" t="s">
        <v>2489</v>
      </c>
      <c r="C864" s="320" t="s">
        <v>601</v>
      </c>
      <c r="D864" s="322" t="s">
        <v>2490</v>
      </c>
      <c r="E864" s="320" t="s">
        <v>758</v>
      </c>
      <c r="F864" s="320" t="s">
        <v>601</v>
      </c>
      <c r="G864" s="322" t="s">
        <v>1298</v>
      </c>
      <c r="H864" s="321" t="str">
        <f>IF(OR(AND('C7'!AK23="",'C7'!AL23=""),AND('C7'!AK35="",'C7'!AL35=""),AND('C7'!AL23="X",'C7'!AL35="X"),OR('C7'!AL23="M",'C7'!AL35="M")),"",SUM('C7'!AK23,'C7'!AK35))</f>
        <v/>
      </c>
      <c r="I864" s="321" t="str">
        <f>IF(AND(AND('C7'!AL23="X",'C7'!AL35="X"),SUM('C7'!AK23,'C7'!AK35)=0,ISNUMBER('C7'!AK47)),"",IF(OR('C7'!AL23="M",'C7'!AL35="M"),"M",IF(AND('C7'!AL23='C7'!AL35,OR('C7'!AL23="X",'C7'!AL23="W",'C7'!AL23="Z")),UPPER('C7'!AL23),"")))</f>
        <v/>
      </c>
      <c r="J864" s="170" t="s">
        <v>758</v>
      </c>
      <c r="K864" s="321" t="str">
        <f>IF(AND(ISBLANK('C7'!AK47),$L$864&lt;&gt;"Z"),"",'C7'!AK47)</f>
        <v/>
      </c>
      <c r="L864" s="321" t="str">
        <f>IF(ISBLANK('C7'!AL47),"",'C7'!AL47)</f>
        <v/>
      </c>
      <c r="M864" s="168" t="str">
        <f t="shared" si="14"/>
        <v>OK</v>
      </c>
      <c r="N864" s="169"/>
    </row>
    <row r="865" spans="1:14" hidden="1">
      <c r="A865" s="333" t="s">
        <v>760</v>
      </c>
      <c r="B865" s="319" t="s">
        <v>2491</v>
      </c>
      <c r="C865" s="320" t="s">
        <v>601</v>
      </c>
      <c r="D865" s="322" t="s">
        <v>2492</v>
      </c>
      <c r="E865" s="320" t="s">
        <v>758</v>
      </c>
      <c r="F865" s="320" t="s">
        <v>601</v>
      </c>
      <c r="G865" s="322" t="s">
        <v>1300</v>
      </c>
      <c r="H865" s="321" t="str">
        <f>IF(OR(AND('C7'!AK24="",'C7'!AL24=""),AND('C7'!AK36="",'C7'!AL36=""),AND('C7'!AL24="X",'C7'!AL36="X"),OR('C7'!AL24="M",'C7'!AL36="M")),"",SUM('C7'!AK24,'C7'!AK36))</f>
        <v/>
      </c>
      <c r="I865" s="321" t="str">
        <f>IF(AND(AND('C7'!AL24="X",'C7'!AL36="X"),SUM('C7'!AK24,'C7'!AK36)=0,ISNUMBER('C7'!AK48)),"",IF(OR('C7'!AL24="M",'C7'!AL36="M"),"M",IF(AND('C7'!AL24='C7'!AL36,OR('C7'!AL24="X",'C7'!AL24="W",'C7'!AL24="Z")),UPPER('C7'!AL24),"")))</f>
        <v/>
      </c>
      <c r="J865" s="170" t="s">
        <v>758</v>
      </c>
      <c r="K865" s="321" t="str">
        <f>IF(AND(ISBLANK('C7'!AK48),$L$865&lt;&gt;"Z"),"",'C7'!AK48)</f>
        <v/>
      </c>
      <c r="L865" s="321" t="str">
        <f>IF(ISBLANK('C7'!AL48),"",'C7'!AL48)</f>
        <v/>
      </c>
      <c r="M865" s="168" t="str">
        <f t="shared" si="14"/>
        <v>OK</v>
      </c>
      <c r="N865" s="169"/>
    </row>
    <row r="866" spans="1:14" hidden="1">
      <c r="A866" s="333" t="s">
        <v>760</v>
      </c>
      <c r="B866" s="319" t="s">
        <v>2493</v>
      </c>
      <c r="C866" s="320" t="s">
        <v>601</v>
      </c>
      <c r="D866" s="322" t="s">
        <v>2494</v>
      </c>
      <c r="E866" s="320" t="s">
        <v>758</v>
      </c>
      <c r="F866" s="320" t="s">
        <v>601</v>
      </c>
      <c r="G866" s="322" t="s">
        <v>1302</v>
      </c>
      <c r="H866" s="321" t="str">
        <f>IF(OR(AND('C7'!AK25="",'C7'!AL25=""),AND('C7'!AK37="",'C7'!AL37=""),AND('C7'!AL25="X",'C7'!AL37="X"),OR('C7'!AL25="M",'C7'!AL37="M")),"",SUM('C7'!AK25,'C7'!AK37))</f>
        <v/>
      </c>
      <c r="I866" s="321" t="str">
        <f>IF(AND(AND('C7'!AL25="X",'C7'!AL37="X"),SUM('C7'!AK25,'C7'!AK37)=0,ISNUMBER('C7'!AK49)),"",IF(OR('C7'!AL25="M",'C7'!AL37="M"),"M",IF(AND('C7'!AL25='C7'!AL37,OR('C7'!AL25="X",'C7'!AL25="W",'C7'!AL25="Z")),UPPER('C7'!AL25),"")))</f>
        <v/>
      </c>
      <c r="J866" s="170" t="s">
        <v>758</v>
      </c>
      <c r="K866" s="321" t="str">
        <f>IF(AND(ISBLANK('C7'!AK49),$L$866&lt;&gt;"Z"),"",'C7'!AK49)</f>
        <v/>
      </c>
      <c r="L866" s="321" t="str">
        <f>IF(ISBLANK('C7'!AL49),"",'C7'!AL49)</f>
        <v/>
      </c>
      <c r="M866" s="168" t="str">
        <f t="shared" si="14"/>
        <v>OK</v>
      </c>
      <c r="N866" s="169"/>
    </row>
    <row r="867" spans="1:14" hidden="1">
      <c r="A867" s="333" t="s">
        <v>760</v>
      </c>
      <c r="B867" s="319" t="s">
        <v>2495</v>
      </c>
      <c r="C867" s="320" t="s">
        <v>601</v>
      </c>
      <c r="D867" s="322" t="s">
        <v>1633</v>
      </c>
      <c r="E867" s="320" t="s">
        <v>758</v>
      </c>
      <c r="F867" s="320" t="s">
        <v>601</v>
      </c>
      <c r="G867" s="322" t="s">
        <v>848</v>
      </c>
      <c r="H867" s="321" t="str">
        <f>IF(OR(EXACT('C7'!V14,'C7'!W14),EXACT('C7'!Y14,'C7'!Z14),EXACT('C7'!AE14,'C7'!AF14),EXACT('C7'!AK14,'C7'!AL14),AND('C7'!W14='C7'!Z14,'C7'!Z14='C7'!AF14,'C7'!AF14='C7'!AL14,'C7'!W14="X"),OR('C7'!W14="M",'C7'!Z14="M",'C7'!AF14="M",'C7'!AL14="M")),"",SUM('C7'!V14,'C7'!Y14,'C7'!AE14,'C7'!AK14))</f>
        <v/>
      </c>
      <c r="I867" s="321" t="str">
        <f xml:space="preserve"> IF(AND(AND('C7'!W14="X",'C7'!Z14="X",'C7'!AF14="X",'C7'!AL14="X"),SUM('C7'!V14,'C7'!Y14,'C7'!AE14,'C7'!AK14)=0,ISNUMBER('C7'!AN14)),"",IF(OR('C7'!W14="M",'C7'!Z14="M",'C7'!AF14="M",'C7'!AL14="M"),"M",IF(AND('C7'!W14='C7'!Z14,'C7'!Z14='C7'!AF14,'C7'!AF14='C7'!AL14,OR('C7'!W14="W",'C7'!W14="Z",'C7'!W14="X")),UPPER('C7'!W14),"")))</f>
        <v/>
      </c>
      <c r="J867" s="170" t="s">
        <v>758</v>
      </c>
      <c r="K867" s="321" t="str">
        <f>IF(AND(ISBLANK('C7'!AN14),$L$867&lt;&gt;"Z"),"",'C7'!AN14)</f>
        <v/>
      </c>
      <c r="L867" s="321" t="str">
        <f>IF(ISBLANK('C7'!AO14),"",'C7'!AO14)</f>
        <v/>
      </c>
      <c r="M867" s="168" t="str">
        <f t="shared" si="14"/>
        <v>OK</v>
      </c>
      <c r="N867" s="169"/>
    </row>
    <row r="868" spans="1:14" hidden="1">
      <c r="A868" s="333" t="s">
        <v>760</v>
      </c>
      <c r="B868" s="319" t="s">
        <v>2496</v>
      </c>
      <c r="C868" s="320" t="s">
        <v>601</v>
      </c>
      <c r="D868" s="322" t="s">
        <v>1634</v>
      </c>
      <c r="E868" s="320" t="s">
        <v>758</v>
      </c>
      <c r="F868" s="320" t="s">
        <v>601</v>
      </c>
      <c r="G868" s="322" t="s">
        <v>850</v>
      </c>
      <c r="H868" s="321" t="str">
        <f>IF(OR(EXACT('C7'!V15,'C7'!W15),EXACT('C7'!Y15,'C7'!Z15),EXACT('C7'!AE15,'C7'!AF15),EXACT('C7'!AK15,'C7'!AL15),AND('C7'!W15='C7'!Z15,'C7'!Z15='C7'!AF15,'C7'!AF15='C7'!AL15,'C7'!W15="X"),OR('C7'!W15="M",'C7'!Z15="M",'C7'!AF15="M",'C7'!AL15="M")),"",SUM('C7'!V15,'C7'!Y15,'C7'!AE15,'C7'!AK15))</f>
        <v/>
      </c>
      <c r="I868" s="321" t="str">
        <f xml:space="preserve"> IF(AND(AND('C7'!W15="X",'C7'!Z15="X",'C7'!AF15="X",'C7'!AL15="X"),SUM('C7'!V15,'C7'!Y15,'C7'!AE15,'C7'!AK15)=0,ISNUMBER('C7'!AN15)),"",IF(OR('C7'!W15="M",'C7'!Z15="M",'C7'!AF15="M",'C7'!AL15="M"),"M",IF(AND('C7'!W15='C7'!Z15,'C7'!Z15='C7'!AF15,'C7'!AF15='C7'!AL15,OR('C7'!W15="W",'C7'!W15="Z",'C7'!W15="X")),UPPER('C7'!W15),"")))</f>
        <v/>
      </c>
      <c r="J868" s="170" t="s">
        <v>758</v>
      </c>
      <c r="K868" s="321" t="str">
        <f>IF(AND(ISBLANK('C7'!AN15),$L$868&lt;&gt;"Z"),"",'C7'!AN15)</f>
        <v/>
      </c>
      <c r="L868" s="321" t="str">
        <f>IF(ISBLANK('C7'!AO15),"",'C7'!AO15)</f>
        <v/>
      </c>
      <c r="M868" s="168" t="str">
        <f t="shared" si="14"/>
        <v>OK</v>
      </c>
      <c r="N868" s="169"/>
    </row>
    <row r="869" spans="1:14" hidden="1">
      <c r="A869" s="333" t="s">
        <v>760</v>
      </c>
      <c r="B869" s="319" t="s">
        <v>2497</v>
      </c>
      <c r="C869" s="320" t="s">
        <v>601</v>
      </c>
      <c r="D869" s="322" t="s">
        <v>2498</v>
      </c>
      <c r="E869" s="320" t="s">
        <v>758</v>
      </c>
      <c r="F869" s="320" t="s">
        <v>601</v>
      </c>
      <c r="G869" s="322" t="s">
        <v>852</v>
      </c>
      <c r="H869" s="321" t="str">
        <f>IF(OR(EXACT('C7'!V16,'C7'!W16),EXACT('C7'!Y16,'C7'!Z16),EXACT('C7'!AE16,'C7'!AF16),EXACT('C7'!AK16,'C7'!AL16),AND('C7'!W16='C7'!Z16,'C7'!Z16='C7'!AF16,'C7'!AF16='C7'!AL16,'C7'!W16="X"),OR('C7'!W16="M",'C7'!Z16="M",'C7'!AF16="M",'C7'!AL16="M")),"",SUM('C7'!V16,'C7'!Y16,'C7'!AE16,'C7'!AK16))</f>
        <v/>
      </c>
      <c r="I869" s="321" t="str">
        <f xml:space="preserve"> IF(AND(AND('C7'!W16="X",'C7'!Z16="X",'C7'!AF16="X",'C7'!AL16="X"),SUM('C7'!V16,'C7'!Y16,'C7'!AE16,'C7'!AK16)=0,ISNUMBER('C7'!AN16)),"",IF(OR('C7'!W16="M",'C7'!Z16="M",'C7'!AF16="M",'C7'!AL16="M"),"M",IF(AND('C7'!W16='C7'!Z16,'C7'!Z16='C7'!AF16,'C7'!AF16='C7'!AL16,OR('C7'!W16="W",'C7'!W16="Z",'C7'!W16="X")),UPPER('C7'!W16),"")))</f>
        <v/>
      </c>
      <c r="J869" s="170" t="s">
        <v>758</v>
      </c>
      <c r="K869" s="321" t="str">
        <f>IF(AND(ISBLANK('C7'!AN16),$L$869&lt;&gt;"Z"),"",'C7'!AN16)</f>
        <v/>
      </c>
      <c r="L869" s="321" t="str">
        <f>IF(ISBLANK('C7'!AO16),"",'C7'!AO16)</f>
        <v/>
      </c>
      <c r="M869" s="168" t="str">
        <f t="shared" si="14"/>
        <v>OK</v>
      </c>
      <c r="N869" s="169"/>
    </row>
    <row r="870" spans="1:14" hidden="1">
      <c r="A870" s="333" t="s">
        <v>760</v>
      </c>
      <c r="B870" s="319" t="s">
        <v>2499</v>
      </c>
      <c r="C870" s="320" t="s">
        <v>601</v>
      </c>
      <c r="D870" s="322" t="s">
        <v>1637</v>
      </c>
      <c r="E870" s="320" t="s">
        <v>758</v>
      </c>
      <c r="F870" s="320" t="s">
        <v>601</v>
      </c>
      <c r="G870" s="322" t="s">
        <v>1304</v>
      </c>
      <c r="H870" s="321" t="str">
        <f>IF(OR(EXACT('C7'!V17,'C7'!W17),EXACT('C7'!Y17,'C7'!Z17),EXACT('C7'!AE17,'C7'!AF17),EXACT('C7'!AK17,'C7'!AL17),AND('C7'!W17='C7'!Z17,'C7'!Z17='C7'!AF17,'C7'!AF17='C7'!AL17,'C7'!W17="X"),OR('C7'!W17="M",'C7'!Z17="M",'C7'!AF17="M",'C7'!AL17="M")),"",SUM('C7'!V17,'C7'!Y17,'C7'!AE17,'C7'!AK17))</f>
        <v/>
      </c>
      <c r="I870" s="321" t="str">
        <f xml:space="preserve"> IF(AND(AND('C7'!W17="X",'C7'!Z17="X",'C7'!AF17="X",'C7'!AL17="X"),SUM('C7'!V17,'C7'!Y17,'C7'!AE17,'C7'!AK17)=0,ISNUMBER('C7'!AN17)),"",IF(OR('C7'!W17="M",'C7'!Z17="M",'C7'!AF17="M",'C7'!AL17="M"),"M",IF(AND('C7'!W17='C7'!Z17,'C7'!Z17='C7'!AF17,'C7'!AF17='C7'!AL17,OR('C7'!W17="W",'C7'!W17="Z",'C7'!W17="X")),UPPER('C7'!W17),"")))</f>
        <v/>
      </c>
      <c r="J870" s="170" t="s">
        <v>758</v>
      </c>
      <c r="K870" s="321" t="str">
        <f>IF(AND(ISBLANK('C7'!AN17),$L$870&lt;&gt;"Z"),"",'C7'!AN17)</f>
        <v/>
      </c>
      <c r="L870" s="321" t="str">
        <f>IF(ISBLANK('C7'!AO17),"",'C7'!AO17)</f>
        <v/>
      </c>
      <c r="M870" s="168" t="str">
        <f t="shared" si="14"/>
        <v>OK</v>
      </c>
      <c r="N870" s="169"/>
    </row>
    <row r="871" spans="1:14" hidden="1">
      <c r="A871" s="333" t="s">
        <v>760</v>
      </c>
      <c r="B871" s="319" t="s">
        <v>2500</v>
      </c>
      <c r="C871" s="320" t="s">
        <v>601</v>
      </c>
      <c r="D871" s="322" t="s">
        <v>1638</v>
      </c>
      <c r="E871" s="320" t="s">
        <v>758</v>
      </c>
      <c r="F871" s="320" t="s">
        <v>601</v>
      </c>
      <c r="G871" s="322" t="s">
        <v>1305</v>
      </c>
      <c r="H871" s="321" t="str">
        <f>IF(OR(EXACT('C7'!V18,'C7'!W18),EXACT('C7'!Y18,'C7'!Z18),EXACT('C7'!AE18,'C7'!AF18),EXACT('C7'!AK18,'C7'!AL18),AND('C7'!W18='C7'!Z18,'C7'!Z18='C7'!AF18,'C7'!AF18='C7'!AL18,'C7'!W18="X"),OR('C7'!W18="M",'C7'!Z18="M",'C7'!AF18="M",'C7'!AL18="M")),"",SUM('C7'!V18,'C7'!Y18,'C7'!AE18,'C7'!AK18))</f>
        <v/>
      </c>
      <c r="I871" s="321" t="str">
        <f xml:space="preserve"> IF(AND(AND('C7'!W18="X",'C7'!Z18="X",'C7'!AF18="X",'C7'!AL18="X"),SUM('C7'!V18,'C7'!Y18,'C7'!AE18,'C7'!AK18)=0,ISNUMBER('C7'!AN18)),"",IF(OR('C7'!W18="M",'C7'!Z18="M",'C7'!AF18="M",'C7'!AL18="M"),"M",IF(AND('C7'!W18='C7'!Z18,'C7'!Z18='C7'!AF18,'C7'!AF18='C7'!AL18,OR('C7'!W18="W",'C7'!W18="Z",'C7'!W18="X")),UPPER('C7'!W18),"")))</f>
        <v/>
      </c>
      <c r="J871" s="170" t="s">
        <v>758</v>
      </c>
      <c r="K871" s="321" t="str">
        <f>IF(AND(ISBLANK('C7'!AN18),$L$871&lt;&gt;"Z"),"",'C7'!AN18)</f>
        <v/>
      </c>
      <c r="L871" s="321" t="str">
        <f>IF(ISBLANK('C7'!AO18),"",'C7'!AO18)</f>
        <v/>
      </c>
      <c r="M871" s="168" t="str">
        <f t="shared" si="14"/>
        <v>OK</v>
      </c>
      <c r="N871" s="169"/>
    </row>
    <row r="872" spans="1:14" hidden="1">
      <c r="A872" s="333" t="s">
        <v>760</v>
      </c>
      <c r="B872" s="319" t="s">
        <v>2501</v>
      </c>
      <c r="C872" s="320" t="s">
        <v>601</v>
      </c>
      <c r="D872" s="322" t="s">
        <v>2502</v>
      </c>
      <c r="E872" s="320" t="s">
        <v>758</v>
      </c>
      <c r="F872" s="320" t="s">
        <v>601</v>
      </c>
      <c r="G872" s="322" t="s">
        <v>1306</v>
      </c>
      <c r="H872" s="321" t="str">
        <f>IF(OR(EXACT('C7'!V19,'C7'!W19),EXACT('C7'!Y19,'C7'!Z19),EXACT('C7'!AE19,'C7'!AF19),EXACT('C7'!AK19,'C7'!AL19),AND('C7'!W19='C7'!Z19,'C7'!Z19='C7'!AF19,'C7'!AF19='C7'!AL19,'C7'!W19="X"),OR('C7'!W19="M",'C7'!Z19="M",'C7'!AF19="M",'C7'!AL19="M")),"",SUM('C7'!V19,'C7'!Y19,'C7'!AE19,'C7'!AK19))</f>
        <v/>
      </c>
      <c r="I872" s="321" t="str">
        <f xml:space="preserve"> IF(AND(AND('C7'!W19="X",'C7'!Z19="X",'C7'!AF19="X",'C7'!AL19="X"),SUM('C7'!V19,'C7'!Y19,'C7'!AE19,'C7'!AK19)=0,ISNUMBER('C7'!AN19)),"",IF(OR('C7'!W19="M",'C7'!Z19="M",'C7'!AF19="M",'C7'!AL19="M"),"M",IF(AND('C7'!W19='C7'!Z19,'C7'!Z19='C7'!AF19,'C7'!AF19='C7'!AL19,OR('C7'!W19="W",'C7'!W19="Z",'C7'!W19="X")),UPPER('C7'!W19),"")))</f>
        <v/>
      </c>
      <c r="J872" s="170" t="s">
        <v>758</v>
      </c>
      <c r="K872" s="321" t="str">
        <f>IF(AND(ISBLANK('C7'!AN19),$L$872&lt;&gt;"Z"),"",'C7'!AN19)</f>
        <v/>
      </c>
      <c r="L872" s="321" t="str">
        <f>IF(ISBLANK('C7'!AO19),"",'C7'!AO19)</f>
        <v/>
      </c>
      <c r="M872" s="168" t="str">
        <f t="shared" si="14"/>
        <v>OK</v>
      </c>
      <c r="N872" s="169"/>
    </row>
    <row r="873" spans="1:14" hidden="1">
      <c r="A873" s="333" t="s">
        <v>760</v>
      </c>
      <c r="B873" s="319" t="s">
        <v>2503</v>
      </c>
      <c r="C873" s="320" t="s">
        <v>601</v>
      </c>
      <c r="D873" s="322" t="s">
        <v>2504</v>
      </c>
      <c r="E873" s="320" t="s">
        <v>758</v>
      </c>
      <c r="F873" s="320" t="s">
        <v>601</v>
      </c>
      <c r="G873" s="322" t="s">
        <v>792</v>
      </c>
      <c r="H873" s="321" t="str">
        <f>IF(OR(EXACT('C7'!V20,'C7'!W20),EXACT('C7'!Y20,'C7'!Z20),EXACT('C7'!AE20,'C7'!AF20),EXACT('C7'!AK20,'C7'!AL20),AND('C7'!W20='C7'!Z20,'C7'!Z20='C7'!AF20,'C7'!AF20='C7'!AL20,'C7'!W20="X"),OR('C7'!W20="M",'C7'!Z20="M",'C7'!AF20="M",'C7'!AL20="M")),"",SUM('C7'!V20,'C7'!Y20,'C7'!AE20,'C7'!AK20))</f>
        <v/>
      </c>
      <c r="I873" s="321" t="str">
        <f xml:space="preserve"> IF(AND(AND('C7'!W20="X",'C7'!Z20="X",'C7'!AF20="X",'C7'!AL20="X"),SUM('C7'!V20,'C7'!Y20,'C7'!AE20,'C7'!AK20)=0,ISNUMBER('C7'!AN20)),"",IF(OR('C7'!W20="M",'C7'!Z20="M",'C7'!AF20="M",'C7'!AL20="M"),"M",IF(AND('C7'!W20='C7'!Z20,'C7'!Z20='C7'!AF20,'C7'!AF20='C7'!AL20,OR('C7'!W20="W",'C7'!W20="Z",'C7'!W20="X")),UPPER('C7'!W20),"")))</f>
        <v/>
      </c>
      <c r="J873" s="170" t="s">
        <v>758</v>
      </c>
      <c r="K873" s="321" t="str">
        <f>IF(AND(ISBLANK('C7'!AN20),$L$873&lt;&gt;"Z"),"",'C7'!AN20)</f>
        <v/>
      </c>
      <c r="L873" s="321" t="str">
        <f>IF(ISBLANK('C7'!AO20),"",'C7'!AO20)</f>
        <v/>
      </c>
      <c r="M873" s="168" t="str">
        <f t="shared" si="14"/>
        <v>OK</v>
      </c>
      <c r="N873" s="169"/>
    </row>
    <row r="874" spans="1:14" hidden="1">
      <c r="A874" s="333" t="s">
        <v>760</v>
      </c>
      <c r="B874" s="319" t="s">
        <v>2505</v>
      </c>
      <c r="C874" s="320" t="s">
        <v>601</v>
      </c>
      <c r="D874" s="322" t="s">
        <v>2506</v>
      </c>
      <c r="E874" s="320" t="s">
        <v>758</v>
      </c>
      <c r="F874" s="320" t="s">
        <v>601</v>
      </c>
      <c r="G874" s="322" t="s">
        <v>781</v>
      </c>
      <c r="H874" s="321" t="str">
        <f>IF(OR(EXACT('C7'!V21,'C7'!W21),EXACT('C7'!Y21,'C7'!Z21),EXACT('C7'!AE21,'C7'!AF21),EXACT('C7'!AK21,'C7'!AL21),AND('C7'!W21='C7'!Z21,'C7'!Z21='C7'!AF21,'C7'!AF21='C7'!AL21,'C7'!W21="X"),OR('C7'!W21="M",'C7'!Z21="M",'C7'!AF21="M",'C7'!AL21="M")),"",SUM('C7'!V21,'C7'!Y21,'C7'!AE21,'C7'!AK21))</f>
        <v/>
      </c>
      <c r="I874" s="321" t="str">
        <f xml:space="preserve"> IF(AND(AND('C7'!W21="X",'C7'!Z21="X",'C7'!AF21="X",'C7'!AL21="X"),SUM('C7'!V21,'C7'!Y21,'C7'!AE21,'C7'!AK21)=0,ISNUMBER('C7'!AN21)),"",IF(OR('C7'!W21="M",'C7'!Z21="M",'C7'!AF21="M",'C7'!AL21="M"),"M",IF(AND('C7'!W21='C7'!Z21,'C7'!Z21='C7'!AF21,'C7'!AF21='C7'!AL21,OR('C7'!W21="W",'C7'!W21="Z",'C7'!W21="X")),UPPER('C7'!W21),"")))</f>
        <v/>
      </c>
      <c r="J874" s="170" t="s">
        <v>758</v>
      </c>
      <c r="K874" s="321" t="str">
        <f>IF(AND(ISBLANK('C7'!AN21),$L$874&lt;&gt;"Z"),"",'C7'!AN21)</f>
        <v/>
      </c>
      <c r="L874" s="321" t="str">
        <f>IF(ISBLANK('C7'!AO21),"",'C7'!AO21)</f>
        <v/>
      </c>
      <c r="M874" s="168" t="str">
        <f t="shared" si="14"/>
        <v>OK</v>
      </c>
      <c r="N874" s="169"/>
    </row>
    <row r="875" spans="1:14" hidden="1">
      <c r="A875" s="333" t="s">
        <v>760</v>
      </c>
      <c r="B875" s="319" t="s">
        <v>2507</v>
      </c>
      <c r="C875" s="320" t="s">
        <v>601</v>
      </c>
      <c r="D875" s="322" t="s">
        <v>2508</v>
      </c>
      <c r="E875" s="320" t="s">
        <v>758</v>
      </c>
      <c r="F875" s="320" t="s">
        <v>601</v>
      </c>
      <c r="G875" s="322" t="s">
        <v>770</v>
      </c>
      <c r="H875" s="321" t="str">
        <f>IF(OR(EXACT('C7'!V22,'C7'!W22),EXACT('C7'!Y22,'C7'!Z22),EXACT('C7'!AE22,'C7'!AF22),EXACT('C7'!AK22,'C7'!AL22),AND('C7'!W22='C7'!Z22,'C7'!Z22='C7'!AF22,'C7'!AF22='C7'!AL22,'C7'!W22="X"),OR('C7'!W22="M",'C7'!Z22="M",'C7'!AF22="M",'C7'!AL22="M")),"",SUM('C7'!V22,'C7'!Y22,'C7'!AE22,'C7'!AK22))</f>
        <v/>
      </c>
      <c r="I875" s="321" t="str">
        <f xml:space="preserve"> IF(AND(AND('C7'!W22="X",'C7'!Z22="X",'C7'!AF22="X",'C7'!AL22="X"),SUM('C7'!V22,'C7'!Y22,'C7'!AE22,'C7'!AK22)=0,ISNUMBER('C7'!AN22)),"",IF(OR('C7'!W22="M",'C7'!Z22="M",'C7'!AF22="M",'C7'!AL22="M"),"M",IF(AND('C7'!W22='C7'!Z22,'C7'!Z22='C7'!AF22,'C7'!AF22='C7'!AL22,OR('C7'!W22="W",'C7'!W22="Z",'C7'!W22="X")),UPPER('C7'!W22),"")))</f>
        <v/>
      </c>
      <c r="J875" s="170" t="s">
        <v>758</v>
      </c>
      <c r="K875" s="321" t="str">
        <f>IF(AND(ISBLANK('C7'!AN22),$L$875&lt;&gt;"Z"),"",'C7'!AN22)</f>
        <v/>
      </c>
      <c r="L875" s="321" t="str">
        <f>IF(ISBLANK('C7'!AO22),"",'C7'!AO22)</f>
        <v/>
      </c>
      <c r="M875" s="168" t="str">
        <f t="shared" si="14"/>
        <v>OK</v>
      </c>
      <c r="N875" s="169"/>
    </row>
    <row r="876" spans="1:14" hidden="1">
      <c r="A876" s="333" t="s">
        <v>760</v>
      </c>
      <c r="B876" s="319" t="s">
        <v>2509</v>
      </c>
      <c r="C876" s="320" t="s">
        <v>601</v>
      </c>
      <c r="D876" s="322" t="s">
        <v>1647</v>
      </c>
      <c r="E876" s="320" t="s">
        <v>758</v>
      </c>
      <c r="F876" s="320" t="s">
        <v>601</v>
      </c>
      <c r="G876" s="322" t="s">
        <v>835</v>
      </c>
      <c r="H876" s="321" t="str">
        <f>IF(OR(EXACT('C7'!V23,'C7'!W23),EXACT('C7'!Y23,'C7'!Z23),EXACT('C7'!AE23,'C7'!AF23),EXACT('C7'!AK23,'C7'!AL23),AND('C7'!W23='C7'!Z23,'C7'!Z23='C7'!AF23,'C7'!AF23='C7'!AL23,'C7'!W23="X"),OR('C7'!W23="M",'C7'!Z23="M",'C7'!AF23="M",'C7'!AL23="M")),"",SUM('C7'!V23,'C7'!Y23,'C7'!AE23,'C7'!AK23))</f>
        <v/>
      </c>
      <c r="I876" s="321" t="str">
        <f xml:space="preserve"> IF(AND(AND('C7'!W23="X",'C7'!Z23="X",'C7'!AF23="X",'C7'!AL23="X"),SUM('C7'!V23,'C7'!Y23,'C7'!AE23,'C7'!AK23)=0,ISNUMBER('C7'!AN23)),"",IF(OR('C7'!W23="M",'C7'!Z23="M",'C7'!AF23="M",'C7'!AL23="M"),"M",IF(AND('C7'!W23='C7'!Z23,'C7'!Z23='C7'!AF23,'C7'!AF23='C7'!AL23,OR('C7'!W23="W",'C7'!W23="Z",'C7'!W23="X")),UPPER('C7'!W23),"")))</f>
        <v/>
      </c>
      <c r="J876" s="170" t="s">
        <v>758</v>
      </c>
      <c r="K876" s="321" t="str">
        <f>IF(AND(ISBLANK('C7'!AN23),$L$876&lt;&gt;"Z"),"",'C7'!AN23)</f>
        <v/>
      </c>
      <c r="L876" s="321" t="str">
        <f>IF(ISBLANK('C7'!AO23),"",'C7'!AO23)</f>
        <v/>
      </c>
      <c r="M876" s="168" t="str">
        <f t="shared" si="14"/>
        <v>OK</v>
      </c>
      <c r="N876" s="169"/>
    </row>
    <row r="877" spans="1:14" hidden="1">
      <c r="A877" s="333" t="s">
        <v>760</v>
      </c>
      <c r="B877" s="319" t="s">
        <v>2510</v>
      </c>
      <c r="C877" s="320" t="s">
        <v>601</v>
      </c>
      <c r="D877" s="322" t="s">
        <v>2511</v>
      </c>
      <c r="E877" s="320" t="s">
        <v>758</v>
      </c>
      <c r="F877" s="320" t="s">
        <v>601</v>
      </c>
      <c r="G877" s="322" t="s">
        <v>1552</v>
      </c>
      <c r="H877" s="321" t="str">
        <f>IF(OR(EXACT('C7'!V24,'C7'!W24),EXACT('C7'!Y24,'C7'!Z24),EXACT('C7'!AE24,'C7'!AF24),EXACT('C7'!AK24,'C7'!AL24),AND('C7'!W24='C7'!Z24,'C7'!Z24='C7'!AF24,'C7'!AF24='C7'!AL24,'C7'!W24="X"),OR('C7'!W24="M",'C7'!Z24="M",'C7'!AF24="M",'C7'!AL24="M")),"",SUM('C7'!V24,'C7'!Y24,'C7'!AE24,'C7'!AK24))</f>
        <v/>
      </c>
      <c r="I877" s="321" t="str">
        <f xml:space="preserve"> IF(AND(AND('C7'!W24="X",'C7'!Z24="X",'C7'!AF24="X",'C7'!AL24="X"),SUM('C7'!V24,'C7'!Y24,'C7'!AE24,'C7'!AK24)=0,ISNUMBER('C7'!AN24)),"",IF(OR('C7'!W24="M",'C7'!Z24="M",'C7'!AF24="M",'C7'!AL24="M"),"M",IF(AND('C7'!W24='C7'!Z24,'C7'!Z24='C7'!AF24,'C7'!AF24='C7'!AL24,OR('C7'!W24="W",'C7'!W24="Z",'C7'!W24="X")),UPPER('C7'!W24),"")))</f>
        <v/>
      </c>
      <c r="J877" s="170" t="s">
        <v>758</v>
      </c>
      <c r="K877" s="321" t="str">
        <f>IF(AND(ISBLANK('C7'!AN24),$L$877&lt;&gt;"Z"),"",'C7'!AN24)</f>
        <v/>
      </c>
      <c r="L877" s="321" t="str">
        <f>IF(ISBLANK('C7'!AO24),"",'C7'!AO24)</f>
        <v/>
      </c>
      <c r="M877" s="168" t="str">
        <f t="shared" si="14"/>
        <v>OK</v>
      </c>
      <c r="N877" s="169"/>
    </row>
    <row r="878" spans="1:14" hidden="1">
      <c r="A878" s="333" t="s">
        <v>760</v>
      </c>
      <c r="B878" s="319" t="s">
        <v>2512</v>
      </c>
      <c r="C878" s="320" t="s">
        <v>601</v>
      </c>
      <c r="D878" s="322" t="s">
        <v>2513</v>
      </c>
      <c r="E878" s="320" t="s">
        <v>758</v>
      </c>
      <c r="F878" s="320" t="s">
        <v>601</v>
      </c>
      <c r="G878" s="322" t="s">
        <v>1553</v>
      </c>
      <c r="H878" s="321" t="str">
        <f>IF(OR(SUMPRODUCT(--('C7'!AN14:'C7'!AN24=""),--('C7'!AO14:'C7'!AO24=""))&gt;0,COUNTIF('C7'!AO14:'C7'!AO24,"M")&gt;0,COUNTIF('C7'!AO14:'C7'!AO24,"X")=11),"",SUM('C7'!AN14:'C7'!AN24))</f>
        <v/>
      </c>
      <c r="I878" s="321" t="str">
        <f>IF(AND(COUNTIF('C7'!AO14:'C7'!AO24,"X")=11,SUM('C7'!AN14:'C7'!AN24)=0,ISNUMBER('C7'!AN25)),"",IF(COUNTIF('C7'!AO14:'C7'!AO24,"M")&gt;0,"M",IF(AND(COUNTIF('C7'!AO14:'C7'!AO24,'C7'!AO14)=11,OR('C7'!AO14="X",'C7'!AO14="W",'C7'!AO14="Z")),UPPER('C7'!AO14),"")))</f>
        <v/>
      </c>
      <c r="J878" s="170" t="s">
        <v>758</v>
      </c>
      <c r="K878" s="321" t="str">
        <f>IF(AND(ISBLANK('C7'!AN25),$L$878&lt;&gt;"Z"),"",'C7'!AN25)</f>
        <v/>
      </c>
      <c r="L878" s="321" t="str">
        <f>IF(ISBLANK('C7'!AO25),"",'C7'!AO25)</f>
        <v/>
      </c>
      <c r="M878" s="168" t="str">
        <f t="shared" si="14"/>
        <v>OK</v>
      </c>
      <c r="N878" s="169"/>
    </row>
    <row r="879" spans="1:14" hidden="1">
      <c r="A879" s="333" t="s">
        <v>760</v>
      </c>
      <c r="B879" s="319" t="s">
        <v>2514</v>
      </c>
      <c r="C879" s="320" t="s">
        <v>601</v>
      </c>
      <c r="D879" s="322" t="s">
        <v>2515</v>
      </c>
      <c r="E879" s="320" t="s">
        <v>758</v>
      </c>
      <c r="F879" s="320" t="s">
        <v>601</v>
      </c>
      <c r="G879" s="322" t="s">
        <v>1554</v>
      </c>
      <c r="H879" s="321" t="str">
        <f>IF(OR(EXACT('C7'!V26,'C7'!W26),EXACT('C7'!Y26,'C7'!Z26),EXACT('C7'!AE26,'C7'!AF26),EXACT('C7'!AK26,'C7'!AL26),AND('C7'!W26='C7'!Z26,'C7'!Z26='C7'!AF26,'C7'!AF26='C7'!AL26,'C7'!W26="X"),OR('C7'!W26="M",'C7'!Z26="M",'C7'!AF26="M",'C7'!AL26="M")),"",SUM('C7'!V26,'C7'!Y26,'C7'!AE26,'C7'!AK26))</f>
        <v/>
      </c>
      <c r="I879" s="321" t="str">
        <f xml:space="preserve"> IF(AND(AND('C7'!W26="X",'C7'!Z26="X",'C7'!AF26="X",'C7'!AL26="X"),SUM('C7'!V26,'C7'!Y26,'C7'!AE26,'C7'!AK26)=0,ISNUMBER('C7'!AN26)),"",IF(OR('C7'!W26="M",'C7'!Z26="M",'C7'!AF26="M",'C7'!AL26="M"),"M",IF(AND('C7'!W26='C7'!Z26,'C7'!Z26='C7'!AF26,'C7'!AF26='C7'!AL26,OR('C7'!W26="W",'C7'!W26="Z",'C7'!W26="X")),UPPER('C7'!W26),"")))</f>
        <v/>
      </c>
      <c r="J879" s="170" t="s">
        <v>758</v>
      </c>
      <c r="K879" s="321" t="str">
        <f>IF(AND(ISBLANK('C7'!AN26),$L$879&lt;&gt;"Z"),"",'C7'!AN26)</f>
        <v/>
      </c>
      <c r="L879" s="321" t="str">
        <f>IF(ISBLANK('C7'!AO26),"",'C7'!AO26)</f>
        <v/>
      </c>
      <c r="M879" s="168" t="str">
        <f t="shared" si="14"/>
        <v>OK</v>
      </c>
      <c r="N879" s="169"/>
    </row>
    <row r="880" spans="1:14" hidden="1">
      <c r="A880" s="333" t="s">
        <v>760</v>
      </c>
      <c r="B880" s="319" t="s">
        <v>2516</v>
      </c>
      <c r="C880" s="320" t="s">
        <v>601</v>
      </c>
      <c r="D880" s="322" t="s">
        <v>2517</v>
      </c>
      <c r="E880" s="320" t="s">
        <v>758</v>
      </c>
      <c r="F880" s="320" t="s">
        <v>601</v>
      </c>
      <c r="G880" s="322" t="s">
        <v>1555</v>
      </c>
      <c r="H880" s="321" t="str">
        <f>IF(OR(EXACT('C7'!V27,'C7'!W27),EXACT('C7'!Y27,'C7'!Z27),EXACT('C7'!AE27,'C7'!AF27),EXACT('C7'!AK27,'C7'!AL27),AND('C7'!W27='C7'!Z27,'C7'!Z27='C7'!AF27,'C7'!AF27='C7'!AL27,'C7'!W27="X"),OR('C7'!W27="M",'C7'!Z27="M",'C7'!AF27="M",'C7'!AL27="M")),"",SUM('C7'!V27,'C7'!Y27,'C7'!AE27,'C7'!AK27))</f>
        <v/>
      </c>
      <c r="I880" s="321" t="str">
        <f xml:space="preserve"> IF(AND(AND('C7'!W27="X",'C7'!Z27="X",'C7'!AF27="X",'C7'!AL27="X"),SUM('C7'!V27,'C7'!Y27,'C7'!AE27,'C7'!AK27)=0,ISNUMBER('C7'!AN27)),"",IF(OR('C7'!W27="M",'C7'!Z27="M",'C7'!AF27="M",'C7'!AL27="M"),"M",IF(AND('C7'!W27='C7'!Z27,'C7'!Z27='C7'!AF27,'C7'!AF27='C7'!AL27,OR('C7'!W27="W",'C7'!W27="Z",'C7'!W27="X")),UPPER('C7'!W27),"")))</f>
        <v/>
      </c>
      <c r="J880" s="170" t="s">
        <v>758</v>
      </c>
      <c r="K880" s="321" t="str">
        <f>IF(AND(ISBLANK('C7'!AN27),$L$880&lt;&gt;"Z"),"",'C7'!AN27)</f>
        <v/>
      </c>
      <c r="L880" s="321" t="str">
        <f>IF(ISBLANK('C7'!AO27),"",'C7'!AO27)</f>
        <v/>
      </c>
      <c r="M880" s="168" t="str">
        <f t="shared" si="14"/>
        <v>OK</v>
      </c>
      <c r="N880" s="169"/>
    </row>
    <row r="881" spans="1:14" hidden="1">
      <c r="A881" s="333" t="s">
        <v>760</v>
      </c>
      <c r="B881" s="319" t="s">
        <v>2518</v>
      </c>
      <c r="C881" s="320" t="s">
        <v>601</v>
      </c>
      <c r="D881" s="322" t="s">
        <v>2519</v>
      </c>
      <c r="E881" s="320" t="s">
        <v>758</v>
      </c>
      <c r="F881" s="320" t="s">
        <v>601</v>
      </c>
      <c r="G881" s="322" t="s">
        <v>1556</v>
      </c>
      <c r="H881" s="321" t="str">
        <f>IF(OR(EXACT('C7'!V28,'C7'!W28),EXACT('C7'!Y28,'C7'!Z28),EXACT('C7'!AE28,'C7'!AF28),EXACT('C7'!AK28,'C7'!AL28),AND('C7'!W28='C7'!Z28,'C7'!Z28='C7'!AF28,'C7'!AF28='C7'!AL28,'C7'!W28="X"),OR('C7'!W28="M",'C7'!Z28="M",'C7'!AF28="M",'C7'!AL28="M")),"",SUM('C7'!V28,'C7'!Y28,'C7'!AE28,'C7'!AK28))</f>
        <v/>
      </c>
      <c r="I881" s="321" t="str">
        <f xml:space="preserve"> IF(AND(AND('C7'!W28="X",'C7'!Z28="X",'C7'!AF28="X",'C7'!AL28="X"),SUM('C7'!V28,'C7'!Y28,'C7'!AE28,'C7'!AK28)=0,ISNUMBER('C7'!AN28)),"",IF(OR('C7'!W28="M",'C7'!Z28="M",'C7'!AF28="M",'C7'!AL28="M"),"M",IF(AND('C7'!W28='C7'!Z28,'C7'!Z28='C7'!AF28,'C7'!AF28='C7'!AL28,OR('C7'!W28="W",'C7'!W28="Z",'C7'!W28="X")),UPPER('C7'!W28),"")))</f>
        <v/>
      </c>
      <c r="J881" s="170" t="s">
        <v>758</v>
      </c>
      <c r="K881" s="321" t="str">
        <f>IF(AND(ISBLANK('C7'!AN28),$L$881&lt;&gt;"Z"),"",'C7'!AN28)</f>
        <v/>
      </c>
      <c r="L881" s="321" t="str">
        <f>IF(ISBLANK('C7'!AO28),"",'C7'!AO28)</f>
        <v/>
      </c>
      <c r="M881" s="168" t="str">
        <f t="shared" ref="M881:M912" si="15">IF(AND(ISNUMBER(H881),ISNUMBER(K881)),IF(OR(ROUND(H881,0)&lt;&gt;ROUND(K881,0),I881&lt;&gt;L881),"Check","OK"),IF(OR(AND(H881&lt;&gt;K881,I881&lt;&gt;"Z",L881&lt;&gt;"Z"),I881&lt;&gt;L881),"Check","OK"))</f>
        <v>OK</v>
      </c>
      <c r="N881" s="169"/>
    </row>
    <row r="882" spans="1:14" hidden="1">
      <c r="A882" s="333" t="s">
        <v>760</v>
      </c>
      <c r="B882" s="319" t="s">
        <v>2520</v>
      </c>
      <c r="C882" s="320" t="s">
        <v>601</v>
      </c>
      <c r="D882" s="322" t="s">
        <v>2521</v>
      </c>
      <c r="E882" s="320" t="s">
        <v>758</v>
      </c>
      <c r="F882" s="320" t="s">
        <v>601</v>
      </c>
      <c r="G882" s="322" t="s">
        <v>1557</v>
      </c>
      <c r="H882" s="321" t="str">
        <f>IF(OR(EXACT('C7'!V29,'C7'!W29),EXACT('C7'!Y29,'C7'!Z29),EXACT('C7'!AE29,'C7'!AF29),EXACT('C7'!AK29,'C7'!AL29),AND('C7'!W29='C7'!Z29,'C7'!Z29='C7'!AF29,'C7'!AF29='C7'!AL29,'C7'!W29="X"),OR('C7'!W29="M",'C7'!Z29="M",'C7'!AF29="M",'C7'!AL29="M")),"",SUM('C7'!V29,'C7'!Y29,'C7'!AE29,'C7'!AK29))</f>
        <v/>
      </c>
      <c r="I882" s="321" t="str">
        <f xml:space="preserve"> IF(AND(AND('C7'!W29="X",'C7'!Z29="X",'C7'!AF29="X",'C7'!AL29="X"),SUM('C7'!V29,'C7'!Y29,'C7'!AE29,'C7'!AK29)=0,ISNUMBER('C7'!AN29)),"",IF(OR('C7'!W29="M",'C7'!Z29="M",'C7'!AF29="M",'C7'!AL29="M"),"M",IF(AND('C7'!W29='C7'!Z29,'C7'!Z29='C7'!AF29,'C7'!AF29='C7'!AL29,OR('C7'!W29="W",'C7'!W29="Z",'C7'!W29="X")),UPPER('C7'!W29),"")))</f>
        <v/>
      </c>
      <c r="J882" s="170" t="s">
        <v>758</v>
      </c>
      <c r="K882" s="321" t="str">
        <f>IF(AND(ISBLANK('C7'!AN29),$L$882&lt;&gt;"Z"),"",'C7'!AN29)</f>
        <v/>
      </c>
      <c r="L882" s="321" t="str">
        <f>IF(ISBLANK('C7'!AO29),"",'C7'!AO29)</f>
        <v/>
      </c>
      <c r="M882" s="168" t="str">
        <f t="shared" si="15"/>
        <v>OK</v>
      </c>
      <c r="N882" s="169"/>
    </row>
    <row r="883" spans="1:14" hidden="1">
      <c r="A883" s="333" t="s">
        <v>760</v>
      </c>
      <c r="B883" s="319" t="s">
        <v>2522</v>
      </c>
      <c r="C883" s="320" t="s">
        <v>601</v>
      </c>
      <c r="D883" s="322" t="s">
        <v>2523</v>
      </c>
      <c r="E883" s="320" t="s">
        <v>758</v>
      </c>
      <c r="F883" s="320" t="s">
        <v>601</v>
      </c>
      <c r="G883" s="322" t="s">
        <v>1558</v>
      </c>
      <c r="H883" s="321" t="str">
        <f>IF(OR(EXACT('C7'!V30,'C7'!W30),EXACT('C7'!Y30,'C7'!Z30),EXACT('C7'!AE30,'C7'!AF30),EXACT('C7'!AK30,'C7'!AL30),AND('C7'!W30='C7'!Z30,'C7'!Z30='C7'!AF30,'C7'!AF30='C7'!AL30,'C7'!W30="X"),OR('C7'!W30="M",'C7'!Z30="M",'C7'!AF30="M",'C7'!AL30="M")),"",SUM('C7'!V30,'C7'!Y30,'C7'!AE30,'C7'!AK30))</f>
        <v/>
      </c>
      <c r="I883" s="321" t="str">
        <f xml:space="preserve"> IF(AND(AND('C7'!W30="X",'C7'!Z30="X",'C7'!AF30="X",'C7'!AL30="X"),SUM('C7'!V30,'C7'!Y30,'C7'!AE30,'C7'!AK30)=0,ISNUMBER('C7'!AN30)),"",IF(OR('C7'!W30="M",'C7'!Z30="M",'C7'!AF30="M",'C7'!AL30="M"),"M",IF(AND('C7'!W30='C7'!Z30,'C7'!Z30='C7'!AF30,'C7'!AF30='C7'!AL30,OR('C7'!W30="W",'C7'!W30="Z",'C7'!W30="X")),UPPER('C7'!W30),"")))</f>
        <v/>
      </c>
      <c r="J883" s="170" t="s">
        <v>758</v>
      </c>
      <c r="K883" s="321" t="str">
        <f>IF(AND(ISBLANK('C7'!AN30),$L$883&lt;&gt;"Z"),"",'C7'!AN30)</f>
        <v/>
      </c>
      <c r="L883" s="321" t="str">
        <f>IF(ISBLANK('C7'!AO30),"",'C7'!AO30)</f>
        <v/>
      </c>
      <c r="M883" s="168" t="str">
        <f t="shared" si="15"/>
        <v>OK</v>
      </c>
      <c r="N883" s="169"/>
    </row>
    <row r="884" spans="1:14" hidden="1">
      <c r="A884" s="333" t="s">
        <v>760</v>
      </c>
      <c r="B884" s="319" t="s">
        <v>2524</v>
      </c>
      <c r="C884" s="320" t="s">
        <v>601</v>
      </c>
      <c r="D884" s="322" t="s">
        <v>2525</v>
      </c>
      <c r="E884" s="320" t="s">
        <v>758</v>
      </c>
      <c r="F884" s="320" t="s">
        <v>601</v>
      </c>
      <c r="G884" s="322" t="s">
        <v>1559</v>
      </c>
      <c r="H884" s="321" t="str">
        <f>IF(OR(EXACT('C7'!V31,'C7'!W31),EXACT('C7'!Y31,'C7'!Z31),EXACT('C7'!AE31,'C7'!AF31),EXACT('C7'!AK31,'C7'!AL31),AND('C7'!W31='C7'!Z31,'C7'!Z31='C7'!AF31,'C7'!AF31='C7'!AL31,'C7'!W31="X"),OR('C7'!W31="M",'C7'!Z31="M",'C7'!AF31="M",'C7'!AL31="M")),"",SUM('C7'!V31,'C7'!Y31,'C7'!AE31,'C7'!AK31))</f>
        <v/>
      </c>
      <c r="I884" s="321" t="str">
        <f xml:space="preserve"> IF(AND(AND('C7'!W31="X",'C7'!Z31="X",'C7'!AF31="X",'C7'!AL31="X"),SUM('C7'!V31,'C7'!Y31,'C7'!AE31,'C7'!AK31)=0,ISNUMBER('C7'!AN31)),"",IF(OR('C7'!W31="M",'C7'!Z31="M",'C7'!AF31="M",'C7'!AL31="M"),"M",IF(AND('C7'!W31='C7'!Z31,'C7'!Z31='C7'!AF31,'C7'!AF31='C7'!AL31,OR('C7'!W31="W",'C7'!W31="Z",'C7'!W31="X")),UPPER('C7'!W31),"")))</f>
        <v/>
      </c>
      <c r="J884" s="170" t="s">
        <v>758</v>
      </c>
      <c r="K884" s="321" t="str">
        <f>IF(AND(ISBLANK('C7'!AN31),$L$884&lt;&gt;"Z"),"",'C7'!AN31)</f>
        <v/>
      </c>
      <c r="L884" s="321" t="str">
        <f>IF(ISBLANK('C7'!AO31),"",'C7'!AO31)</f>
        <v/>
      </c>
      <c r="M884" s="168" t="str">
        <f t="shared" si="15"/>
        <v>OK</v>
      </c>
      <c r="N884" s="169"/>
    </row>
    <row r="885" spans="1:14" hidden="1">
      <c r="A885" s="333" t="s">
        <v>760</v>
      </c>
      <c r="B885" s="319" t="s">
        <v>2526</v>
      </c>
      <c r="C885" s="320" t="s">
        <v>601</v>
      </c>
      <c r="D885" s="322" t="s">
        <v>2527</v>
      </c>
      <c r="E885" s="320" t="s">
        <v>758</v>
      </c>
      <c r="F885" s="320" t="s">
        <v>601</v>
      </c>
      <c r="G885" s="322" t="s">
        <v>1560</v>
      </c>
      <c r="H885" s="321" t="str">
        <f>IF(OR(EXACT('C7'!V32,'C7'!W32),EXACT('C7'!Y32,'C7'!Z32),EXACT('C7'!AE32,'C7'!AF32),EXACT('C7'!AK32,'C7'!AL32),AND('C7'!W32='C7'!Z32,'C7'!Z32='C7'!AF32,'C7'!AF32='C7'!AL32,'C7'!W32="X"),OR('C7'!W32="M",'C7'!Z32="M",'C7'!AF32="M",'C7'!AL32="M")),"",SUM('C7'!V32,'C7'!Y32,'C7'!AE32,'C7'!AK32))</f>
        <v/>
      </c>
      <c r="I885" s="321" t="str">
        <f xml:space="preserve"> IF(AND(AND('C7'!W32="X",'C7'!Z32="X",'C7'!AF32="X",'C7'!AL32="X"),SUM('C7'!V32,'C7'!Y32,'C7'!AE32,'C7'!AK32)=0,ISNUMBER('C7'!AN32)),"",IF(OR('C7'!W32="M",'C7'!Z32="M",'C7'!AF32="M",'C7'!AL32="M"),"M",IF(AND('C7'!W32='C7'!Z32,'C7'!Z32='C7'!AF32,'C7'!AF32='C7'!AL32,OR('C7'!W32="W",'C7'!W32="Z",'C7'!W32="X")),UPPER('C7'!W32),"")))</f>
        <v/>
      </c>
      <c r="J885" s="170" t="s">
        <v>758</v>
      </c>
      <c r="K885" s="321" t="str">
        <f>IF(AND(ISBLANK('C7'!AN32),$L$885&lt;&gt;"Z"),"",'C7'!AN32)</f>
        <v/>
      </c>
      <c r="L885" s="321" t="str">
        <f>IF(ISBLANK('C7'!AO32),"",'C7'!AO32)</f>
        <v/>
      </c>
      <c r="M885" s="168" t="str">
        <f t="shared" si="15"/>
        <v>OK</v>
      </c>
      <c r="N885" s="169"/>
    </row>
    <row r="886" spans="1:14" hidden="1">
      <c r="A886" s="333" t="s">
        <v>760</v>
      </c>
      <c r="B886" s="319" t="s">
        <v>2528</v>
      </c>
      <c r="C886" s="320" t="s">
        <v>601</v>
      </c>
      <c r="D886" s="322" t="s">
        <v>2529</v>
      </c>
      <c r="E886" s="320" t="s">
        <v>758</v>
      </c>
      <c r="F886" s="320" t="s">
        <v>601</v>
      </c>
      <c r="G886" s="322" t="s">
        <v>1561</v>
      </c>
      <c r="H886" s="321" t="str">
        <f>IF(OR(EXACT('C7'!V33,'C7'!W33),EXACT('C7'!Y33,'C7'!Z33),EXACT('C7'!AE33,'C7'!AF33),EXACT('C7'!AK33,'C7'!AL33),AND('C7'!W33='C7'!Z33,'C7'!Z33='C7'!AF33,'C7'!AF33='C7'!AL33,'C7'!W33="X"),OR('C7'!W33="M",'C7'!Z33="M",'C7'!AF33="M",'C7'!AL33="M")),"",SUM('C7'!V33,'C7'!Y33,'C7'!AE33,'C7'!AK33))</f>
        <v/>
      </c>
      <c r="I886" s="321" t="str">
        <f xml:space="preserve"> IF(AND(AND('C7'!W33="X",'C7'!Z33="X",'C7'!AF33="X",'C7'!AL33="X"),SUM('C7'!V33,'C7'!Y33,'C7'!AE33,'C7'!AK33)=0,ISNUMBER('C7'!AN33)),"",IF(OR('C7'!W33="M",'C7'!Z33="M",'C7'!AF33="M",'C7'!AL33="M"),"M",IF(AND('C7'!W33='C7'!Z33,'C7'!Z33='C7'!AF33,'C7'!AF33='C7'!AL33,OR('C7'!W33="W",'C7'!W33="Z",'C7'!W33="X")),UPPER('C7'!W33),"")))</f>
        <v/>
      </c>
      <c r="J886" s="170" t="s">
        <v>758</v>
      </c>
      <c r="K886" s="321" t="str">
        <f>IF(AND(ISBLANK('C7'!AN33),$L$886&lt;&gt;"Z"),"",'C7'!AN33)</f>
        <v/>
      </c>
      <c r="L886" s="321" t="str">
        <f>IF(ISBLANK('C7'!AO33),"",'C7'!AO33)</f>
        <v/>
      </c>
      <c r="M886" s="168" t="str">
        <f t="shared" si="15"/>
        <v>OK</v>
      </c>
      <c r="N886" s="169"/>
    </row>
    <row r="887" spans="1:14" hidden="1">
      <c r="A887" s="333" t="s">
        <v>760</v>
      </c>
      <c r="B887" s="319" t="s">
        <v>2530</v>
      </c>
      <c r="C887" s="320" t="s">
        <v>601</v>
      </c>
      <c r="D887" s="322" t="s">
        <v>2531</v>
      </c>
      <c r="E887" s="320" t="s">
        <v>758</v>
      </c>
      <c r="F887" s="320" t="s">
        <v>601</v>
      </c>
      <c r="G887" s="322" t="s">
        <v>1562</v>
      </c>
      <c r="H887" s="321" t="str">
        <f>IF(OR(EXACT('C7'!V34,'C7'!W34),EXACT('C7'!Y34,'C7'!Z34),EXACT('C7'!AE34,'C7'!AF34),EXACT('C7'!AK34,'C7'!AL34),AND('C7'!W34='C7'!Z34,'C7'!Z34='C7'!AF34,'C7'!AF34='C7'!AL34,'C7'!W34="X"),OR('C7'!W34="M",'C7'!Z34="M",'C7'!AF34="M",'C7'!AL34="M")),"",SUM('C7'!V34,'C7'!Y34,'C7'!AE34,'C7'!AK34))</f>
        <v/>
      </c>
      <c r="I887" s="321" t="str">
        <f xml:space="preserve"> IF(AND(AND('C7'!W34="X",'C7'!Z34="X",'C7'!AF34="X",'C7'!AL34="X"),SUM('C7'!V34,'C7'!Y34,'C7'!AE34,'C7'!AK34)=0,ISNUMBER('C7'!AN34)),"",IF(OR('C7'!W34="M",'C7'!Z34="M",'C7'!AF34="M",'C7'!AL34="M"),"M",IF(AND('C7'!W34='C7'!Z34,'C7'!Z34='C7'!AF34,'C7'!AF34='C7'!AL34,OR('C7'!W34="W",'C7'!W34="Z",'C7'!W34="X")),UPPER('C7'!W34),"")))</f>
        <v/>
      </c>
      <c r="J887" s="170" t="s">
        <v>758</v>
      </c>
      <c r="K887" s="321" t="str">
        <f>IF(AND(ISBLANK('C7'!AN34),$L$887&lt;&gt;"Z"),"",'C7'!AN34)</f>
        <v/>
      </c>
      <c r="L887" s="321" t="str">
        <f>IF(ISBLANK('C7'!AO34),"",'C7'!AO34)</f>
        <v/>
      </c>
      <c r="M887" s="168" t="str">
        <f t="shared" si="15"/>
        <v>OK</v>
      </c>
      <c r="N887" s="169"/>
    </row>
    <row r="888" spans="1:14" hidden="1">
      <c r="A888" s="333" t="s">
        <v>760</v>
      </c>
      <c r="B888" s="319" t="s">
        <v>2532</v>
      </c>
      <c r="C888" s="320" t="s">
        <v>601</v>
      </c>
      <c r="D888" s="322" t="s">
        <v>2533</v>
      </c>
      <c r="E888" s="320" t="s">
        <v>758</v>
      </c>
      <c r="F888" s="320" t="s">
        <v>601</v>
      </c>
      <c r="G888" s="322" t="s">
        <v>1563</v>
      </c>
      <c r="H888" s="321" t="str">
        <f>IF(OR(EXACT('C7'!V35,'C7'!W35),EXACT('C7'!Y35,'C7'!Z35),EXACT('C7'!AE35,'C7'!AF35),EXACT('C7'!AK35,'C7'!AL35),AND('C7'!W35='C7'!Z35,'C7'!Z35='C7'!AF35,'C7'!AF35='C7'!AL35,'C7'!W35="X"),OR('C7'!W35="M",'C7'!Z35="M",'C7'!AF35="M",'C7'!AL35="M")),"",SUM('C7'!V35,'C7'!Y35,'C7'!AE35,'C7'!AK35))</f>
        <v/>
      </c>
      <c r="I888" s="321" t="str">
        <f xml:space="preserve"> IF(AND(AND('C7'!W35="X",'C7'!Z35="X",'C7'!AF35="X",'C7'!AL35="X"),SUM('C7'!V35,'C7'!Y35,'C7'!AE35,'C7'!AK35)=0,ISNUMBER('C7'!AN35)),"",IF(OR('C7'!W35="M",'C7'!Z35="M",'C7'!AF35="M",'C7'!AL35="M"),"M",IF(AND('C7'!W35='C7'!Z35,'C7'!Z35='C7'!AF35,'C7'!AF35='C7'!AL35,OR('C7'!W35="W",'C7'!W35="Z",'C7'!W35="X")),UPPER('C7'!W35),"")))</f>
        <v/>
      </c>
      <c r="J888" s="170" t="s">
        <v>758</v>
      </c>
      <c r="K888" s="321" t="str">
        <f>IF(AND(ISBLANK('C7'!AN35),$L$888&lt;&gt;"Z"),"",'C7'!AN35)</f>
        <v/>
      </c>
      <c r="L888" s="321" t="str">
        <f>IF(ISBLANK('C7'!AO35),"",'C7'!AO35)</f>
        <v/>
      </c>
      <c r="M888" s="168" t="str">
        <f t="shared" si="15"/>
        <v>OK</v>
      </c>
      <c r="N888" s="169"/>
    </row>
    <row r="889" spans="1:14" hidden="1">
      <c r="A889" s="333" t="s">
        <v>760</v>
      </c>
      <c r="B889" s="319" t="s">
        <v>2534</v>
      </c>
      <c r="C889" s="320" t="s">
        <v>601</v>
      </c>
      <c r="D889" s="322" t="s">
        <v>2535</v>
      </c>
      <c r="E889" s="320" t="s">
        <v>758</v>
      </c>
      <c r="F889" s="320" t="s">
        <v>601</v>
      </c>
      <c r="G889" s="322" t="s">
        <v>1564</v>
      </c>
      <c r="H889" s="321" t="str">
        <f>IF(OR(EXACT('C7'!V36,'C7'!W36),EXACT('C7'!Y36,'C7'!Z36),EXACT('C7'!AE36,'C7'!AF36),EXACT('C7'!AK36,'C7'!AL36),AND('C7'!W36='C7'!Z36,'C7'!Z36='C7'!AF36,'C7'!AF36='C7'!AL36,'C7'!W36="X"),OR('C7'!W36="M",'C7'!Z36="M",'C7'!AF36="M",'C7'!AL36="M")),"",SUM('C7'!V36,'C7'!Y36,'C7'!AE36,'C7'!AK36))</f>
        <v/>
      </c>
      <c r="I889" s="321" t="str">
        <f xml:space="preserve"> IF(AND(AND('C7'!W36="X",'C7'!Z36="X",'C7'!AF36="X",'C7'!AL36="X"),SUM('C7'!V36,'C7'!Y36,'C7'!AE36,'C7'!AK36)=0,ISNUMBER('C7'!AN36)),"",IF(OR('C7'!W36="M",'C7'!Z36="M",'C7'!AF36="M",'C7'!AL36="M"),"M",IF(AND('C7'!W36='C7'!Z36,'C7'!Z36='C7'!AF36,'C7'!AF36='C7'!AL36,OR('C7'!W36="W",'C7'!W36="Z",'C7'!W36="X")),UPPER('C7'!W36),"")))</f>
        <v/>
      </c>
      <c r="J889" s="170" t="s">
        <v>758</v>
      </c>
      <c r="K889" s="321" t="str">
        <f>IF(AND(ISBLANK('C7'!AN36),$L$889&lt;&gt;"Z"),"",'C7'!AN36)</f>
        <v/>
      </c>
      <c r="L889" s="321" t="str">
        <f>IF(ISBLANK('C7'!AO36),"",'C7'!AO36)</f>
        <v/>
      </c>
      <c r="M889" s="168" t="str">
        <f t="shared" si="15"/>
        <v>OK</v>
      </c>
      <c r="N889" s="169"/>
    </row>
    <row r="890" spans="1:14" hidden="1">
      <c r="A890" s="333" t="s">
        <v>760</v>
      </c>
      <c r="B890" s="319" t="s">
        <v>2536</v>
      </c>
      <c r="C890" s="320" t="s">
        <v>601</v>
      </c>
      <c r="D890" s="322" t="s">
        <v>2537</v>
      </c>
      <c r="E890" s="320" t="s">
        <v>758</v>
      </c>
      <c r="F890" s="320" t="s">
        <v>601</v>
      </c>
      <c r="G890" s="322" t="s">
        <v>1565</v>
      </c>
      <c r="H890" s="321" t="str">
        <f>IF(OR(SUMPRODUCT(--('C7'!AN26:'C7'!AN36=""),--('C7'!AO26:'C7'!AO36=""))&gt;0,COUNTIF('C7'!AO26:'C7'!AO36,"M")&gt;0,COUNTIF('C7'!AO26:'C7'!AO36,"X")=11),"",SUM('C7'!AN26:'C7'!AN36))</f>
        <v/>
      </c>
      <c r="I890" s="321" t="str">
        <f>IF(AND(COUNTIF('C7'!AO26:'C7'!AO36,"X")=11,SUM('C7'!AN26:'C7'!AN36)=0,ISNUMBER('C7'!AN37)),"",IF(COUNTIF('C7'!AO26:'C7'!AO36,"M")&gt;0,"M",IF(AND(COUNTIF('C7'!AO26:'C7'!AO36,'C7'!AO26)=11,OR('C7'!AO26="X",'C7'!AO26="W",'C7'!AO26="Z")),UPPER('C7'!AO26),"")))</f>
        <v/>
      </c>
      <c r="J890" s="170" t="s">
        <v>758</v>
      </c>
      <c r="K890" s="321" t="str">
        <f>IF(AND(ISBLANK('C7'!AN37),$L$890&lt;&gt;"Z"),"",'C7'!AN37)</f>
        <v/>
      </c>
      <c r="L890" s="321" t="str">
        <f>IF(ISBLANK('C7'!AO37),"",'C7'!AO37)</f>
        <v/>
      </c>
      <c r="M890" s="168" t="str">
        <f t="shared" si="15"/>
        <v>OK</v>
      </c>
      <c r="N890" s="169"/>
    </row>
    <row r="891" spans="1:14" hidden="1">
      <c r="A891" s="333" t="s">
        <v>760</v>
      </c>
      <c r="B891" s="319" t="s">
        <v>2538</v>
      </c>
      <c r="C891" s="320" t="s">
        <v>601</v>
      </c>
      <c r="D891" s="322" t="s">
        <v>2539</v>
      </c>
      <c r="E891" s="320" t="s">
        <v>758</v>
      </c>
      <c r="F891" s="320" t="s">
        <v>601</v>
      </c>
      <c r="G891" s="322" t="s">
        <v>1566</v>
      </c>
      <c r="H891" s="321" t="str">
        <f>IF(OR(AND('C7'!AN14="",'C7'!AO14=""),AND('C7'!AN26="",'C7'!AO26=""),AND('C7'!AO14="X",'C7'!AO26="X"),OR('C7'!AO14="M",'C7'!AO26="M")),"",SUM('C7'!AN14,'C7'!AN26))</f>
        <v/>
      </c>
      <c r="I891" s="321" t="str">
        <f>IF(AND(AND('C7'!AO14="X",'C7'!AO26="X"),SUM('C7'!AN14,'C7'!AN26)=0,ISNUMBER('C7'!AN38)),"",IF(OR('C7'!AO14="M",'C7'!AO26="M"),"M",IF(AND('C7'!AO14='C7'!AO26,OR('C7'!AO14="X",'C7'!AO14="W",'C7'!AO14="Z")),UPPER('C7'!AO14),"")))</f>
        <v/>
      </c>
      <c r="J891" s="170" t="s">
        <v>758</v>
      </c>
      <c r="K891" s="321" t="str">
        <f>IF(AND(ISBLANK('C7'!AN38),$L$891&lt;&gt;"Z"),"",'C7'!AN38)</f>
        <v/>
      </c>
      <c r="L891" s="321" t="str">
        <f>IF(ISBLANK('C7'!AO38),"",'C7'!AO38)</f>
        <v/>
      </c>
      <c r="M891" s="168" t="str">
        <f t="shared" si="15"/>
        <v>OK</v>
      </c>
      <c r="N891" s="169"/>
    </row>
    <row r="892" spans="1:14" hidden="1">
      <c r="A892" s="333" t="s">
        <v>760</v>
      </c>
      <c r="B892" s="319" t="s">
        <v>2540</v>
      </c>
      <c r="C892" s="320" t="s">
        <v>601</v>
      </c>
      <c r="D892" s="322" t="s">
        <v>2541</v>
      </c>
      <c r="E892" s="320" t="s">
        <v>758</v>
      </c>
      <c r="F892" s="320" t="s">
        <v>601</v>
      </c>
      <c r="G892" s="322" t="s">
        <v>1567</v>
      </c>
      <c r="H892" s="321" t="str">
        <f>IF(OR(AND('C7'!AN15="",'C7'!AO15=""),AND('C7'!AN27="",'C7'!AO27=""),AND('C7'!AO15="X",'C7'!AO27="X"),OR('C7'!AO15="M",'C7'!AO27="M")),"",SUM('C7'!AN15,'C7'!AN27))</f>
        <v/>
      </c>
      <c r="I892" s="321" t="str">
        <f>IF(AND(AND('C7'!AO15="X",'C7'!AO27="X"),SUM('C7'!AN15,'C7'!AN27)=0,ISNUMBER('C7'!AN39)),"",IF(OR('C7'!AO15="M",'C7'!AO27="M"),"M",IF(AND('C7'!AO15='C7'!AO27,OR('C7'!AO15="X",'C7'!AO15="W",'C7'!AO15="Z")),UPPER('C7'!AO15),"")))</f>
        <v/>
      </c>
      <c r="J892" s="170" t="s">
        <v>758</v>
      </c>
      <c r="K892" s="321" t="str">
        <f>IF(AND(ISBLANK('C7'!AN39),$L$892&lt;&gt;"Z"),"",'C7'!AN39)</f>
        <v/>
      </c>
      <c r="L892" s="321" t="str">
        <f>IF(ISBLANK('C7'!AO39),"",'C7'!AO39)</f>
        <v/>
      </c>
      <c r="M892" s="168" t="str">
        <f t="shared" si="15"/>
        <v>OK</v>
      </c>
      <c r="N892" s="169"/>
    </row>
    <row r="893" spans="1:14" hidden="1">
      <c r="A893" s="333" t="s">
        <v>760</v>
      </c>
      <c r="B893" s="319" t="s">
        <v>2542</v>
      </c>
      <c r="C893" s="320" t="s">
        <v>601</v>
      </c>
      <c r="D893" s="322" t="s">
        <v>2543</v>
      </c>
      <c r="E893" s="320" t="s">
        <v>758</v>
      </c>
      <c r="F893" s="320" t="s">
        <v>601</v>
      </c>
      <c r="G893" s="322" t="s">
        <v>1568</v>
      </c>
      <c r="H893" s="321" t="str">
        <f>IF(OR(AND('C7'!AN16="",'C7'!AO16=""),AND('C7'!AN28="",'C7'!AO28=""),AND('C7'!AO16="X",'C7'!AO28="X"),OR('C7'!AO16="M",'C7'!AO28="M")),"",SUM('C7'!AN16,'C7'!AN28))</f>
        <v/>
      </c>
      <c r="I893" s="321" t="str">
        <f>IF(AND(AND('C7'!AO16="X",'C7'!AO28="X"),SUM('C7'!AN16,'C7'!AN28)=0,ISNUMBER('C7'!AN40)),"",IF(OR('C7'!AO16="M",'C7'!AO28="M"),"M",IF(AND('C7'!AO16='C7'!AO28,OR('C7'!AO16="X",'C7'!AO16="W",'C7'!AO16="Z")),UPPER('C7'!AO16),"")))</f>
        <v/>
      </c>
      <c r="J893" s="170" t="s">
        <v>758</v>
      </c>
      <c r="K893" s="321" t="str">
        <f>IF(AND(ISBLANK('C7'!AN40),$L$893&lt;&gt;"Z"),"",'C7'!AN40)</f>
        <v/>
      </c>
      <c r="L893" s="321" t="str">
        <f>IF(ISBLANK('C7'!AO40),"",'C7'!AO40)</f>
        <v/>
      </c>
      <c r="M893" s="168" t="str">
        <f t="shared" si="15"/>
        <v>OK</v>
      </c>
      <c r="N893" s="169"/>
    </row>
    <row r="894" spans="1:14" hidden="1">
      <c r="A894" s="333" t="s">
        <v>760</v>
      </c>
      <c r="B894" s="319" t="s">
        <v>2544</v>
      </c>
      <c r="C894" s="320" t="s">
        <v>601</v>
      </c>
      <c r="D894" s="322" t="s">
        <v>2545</v>
      </c>
      <c r="E894" s="320" t="s">
        <v>758</v>
      </c>
      <c r="F894" s="320" t="s">
        <v>601</v>
      </c>
      <c r="G894" s="322" t="s">
        <v>1569</v>
      </c>
      <c r="H894" s="321" t="str">
        <f>IF(OR(AND('C7'!AN17="",'C7'!AO17=""),AND('C7'!AN29="",'C7'!AO29=""),AND('C7'!AO17="X",'C7'!AO29="X"),OR('C7'!AO17="M",'C7'!AO29="M")),"",SUM('C7'!AN17,'C7'!AN29))</f>
        <v/>
      </c>
      <c r="I894" s="321" t="str">
        <f>IF(AND(AND('C7'!AO17="X",'C7'!AO29="X"),SUM('C7'!AN17,'C7'!AN29)=0,ISNUMBER('C7'!AN41)),"",IF(OR('C7'!AO17="M",'C7'!AO29="M"),"M",IF(AND('C7'!AO17='C7'!AO29,OR('C7'!AO17="X",'C7'!AO17="W",'C7'!AO17="Z")),UPPER('C7'!AO17),"")))</f>
        <v/>
      </c>
      <c r="J894" s="170" t="s">
        <v>758</v>
      </c>
      <c r="K894" s="321" t="str">
        <f>IF(AND(ISBLANK('C7'!AN41),$L$894&lt;&gt;"Z"),"",'C7'!AN41)</f>
        <v/>
      </c>
      <c r="L894" s="321" t="str">
        <f>IF(ISBLANK('C7'!AO41),"",'C7'!AO41)</f>
        <v/>
      </c>
      <c r="M894" s="168" t="str">
        <f t="shared" si="15"/>
        <v>OK</v>
      </c>
      <c r="N894" s="169"/>
    </row>
    <row r="895" spans="1:14" hidden="1">
      <c r="A895" s="333" t="s">
        <v>760</v>
      </c>
      <c r="B895" s="319" t="s">
        <v>2546</v>
      </c>
      <c r="C895" s="320" t="s">
        <v>601</v>
      </c>
      <c r="D895" s="322" t="s">
        <v>2547</v>
      </c>
      <c r="E895" s="320" t="s">
        <v>758</v>
      </c>
      <c r="F895" s="320" t="s">
        <v>601</v>
      </c>
      <c r="G895" s="322" t="s">
        <v>1570</v>
      </c>
      <c r="H895" s="321" t="str">
        <f>IF(OR(AND('C7'!AN18="",'C7'!AO18=""),AND('C7'!AN30="",'C7'!AO30=""),AND('C7'!AO18="X",'C7'!AO30="X"),OR('C7'!AO18="M",'C7'!AO30="M")),"",SUM('C7'!AN18,'C7'!AN30))</f>
        <v/>
      </c>
      <c r="I895" s="321" t="str">
        <f>IF(AND(AND('C7'!AO18="X",'C7'!AO30="X"),SUM('C7'!AN18,'C7'!AN30)=0,ISNUMBER('C7'!AN42)),"",IF(OR('C7'!AO18="M",'C7'!AO30="M"),"M",IF(AND('C7'!AO18='C7'!AO30,OR('C7'!AO18="X",'C7'!AO18="W",'C7'!AO18="Z")),UPPER('C7'!AO18),"")))</f>
        <v/>
      </c>
      <c r="J895" s="170" t="s">
        <v>758</v>
      </c>
      <c r="K895" s="321" t="str">
        <f>IF(AND(ISBLANK('C7'!AN42),$L$895&lt;&gt;"Z"),"",'C7'!AN42)</f>
        <v/>
      </c>
      <c r="L895" s="321" t="str">
        <f>IF(ISBLANK('C7'!AO42),"",'C7'!AO42)</f>
        <v/>
      </c>
      <c r="M895" s="168" t="str">
        <f t="shared" si="15"/>
        <v>OK</v>
      </c>
      <c r="N895" s="169"/>
    </row>
    <row r="896" spans="1:14" hidden="1">
      <c r="A896" s="333" t="s">
        <v>760</v>
      </c>
      <c r="B896" s="319" t="s">
        <v>2548</v>
      </c>
      <c r="C896" s="320" t="s">
        <v>601</v>
      </c>
      <c r="D896" s="322" t="s">
        <v>2549</v>
      </c>
      <c r="E896" s="320" t="s">
        <v>758</v>
      </c>
      <c r="F896" s="320" t="s">
        <v>601</v>
      </c>
      <c r="G896" s="322" t="s">
        <v>1571</v>
      </c>
      <c r="H896" s="321" t="str">
        <f>IF(OR(AND('C7'!AN19="",'C7'!AO19=""),AND('C7'!AN31="",'C7'!AO31=""),AND('C7'!AO19="X",'C7'!AO31="X"),OR('C7'!AO19="M",'C7'!AO31="M")),"",SUM('C7'!AN19,'C7'!AN31))</f>
        <v/>
      </c>
      <c r="I896" s="321" t="str">
        <f>IF(AND(AND('C7'!AO19="X",'C7'!AO31="X"),SUM('C7'!AN19,'C7'!AN31)=0,ISNUMBER('C7'!AN43)),"",IF(OR('C7'!AO19="M",'C7'!AO31="M"),"M",IF(AND('C7'!AO19='C7'!AO31,OR('C7'!AO19="X",'C7'!AO19="W",'C7'!AO19="Z")),UPPER('C7'!AO19),"")))</f>
        <v/>
      </c>
      <c r="J896" s="170" t="s">
        <v>758</v>
      </c>
      <c r="K896" s="321" t="str">
        <f>IF(AND(ISBLANK('C7'!AN43),$L$896&lt;&gt;"Z"),"",'C7'!AN43)</f>
        <v/>
      </c>
      <c r="L896" s="321" t="str">
        <f>IF(ISBLANK('C7'!AO43),"",'C7'!AO43)</f>
        <v/>
      </c>
      <c r="M896" s="168" t="str">
        <f t="shared" si="15"/>
        <v>OK</v>
      </c>
      <c r="N896" s="169"/>
    </row>
    <row r="897" spans="1:14" hidden="1">
      <c r="A897" s="333" t="s">
        <v>760</v>
      </c>
      <c r="B897" s="319" t="s">
        <v>2550</v>
      </c>
      <c r="C897" s="320" t="s">
        <v>601</v>
      </c>
      <c r="D897" s="322" t="s">
        <v>2551</v>
      </c>
      <c r="E897" s="320" t="s">
        <v>758</v>
      </c>
      <c r="F897" s="320" t="s">
        <v>601</v>
      </c>
      <c r="G897" s="322" t="s">
        <v>1572</v>
      </c>
      <c r="H897" s="321" t="str">
        <f>IF(OR(AND('C7'!AN20="",'C7'!AO20=""),AND('C7'!AN32="",'C7'!AO32=""),AND('C7'!AO20="X",'C7'!AO32="X"),OR('C7'!AO20="M",'C7'!AO32="M")),"",SUM('C7'!AN20,'C7'!AN32))</f>
        <v/>
      </c>
      <c r="I897" s="321" t="str">
        <f>IF(AND(AND('C7'!AO20="X",'C7'!AO32="X"),SUM('C7'!AN20,'C7'!AN32)=0,ISNUMBER('C7'!AN44)),"",IF(OR('C7'!AO20="M",'C7'!AO32="M"),"M",IF(AND('C7'!AO20='C7'!AO32,OR('C7'!AO20="X",'C7'!AO20="W",'C7'!AO20="Z")),UPPER('C7'!AO20),"")))</f>
        <v/>
      </c>
      <c r="J897" s="170" t="s">
        <v>758</v>
      </c>
      <c r="K897" s="321" t="str">
        <f>IF(AND(ISBLANK('C7'!AN44),$L$897&lt;&gt;"Z"),"",'C7'!AN44)</f>
        <v/>
      </c>
      <c r="L897" s="321" t="str">
        <f>IF(ISBLANK('C7'!AO44),"",'C7'!AO44)</f>
        <v/>
      </c>
      <c r="M897" s="168" t="str">
        <f t="shared" si="15"/>
        <v>OK</v>
      </c>
      <c r="N897" s="169"/>
    </row>
    <row r="898" spans="1:14" hidden="1">
      <c r="A898" s="333" t="s">
        <v>760</v>
      </c>
      <c r="B898" s="319" t="s">
        <v>2552</v>
      </c>
      <c r="C898" s="320" t="s">
        <v>601</v>
      </c>
      <c r="D898" s="322" t="s">
        <v>2553</v>
      </c>
      <c r="E898" s="320" t="s">
        <v>758</v>
      </c>
      <c r="F898" s="320" t="s">
        <v>601</v>
      </c>
      <c r="G898" s="322" t="s">
        <v>1573</v>
      </c>
      <c r="H898" s="321" t="str">
        <f>IF(OR(AND('C7'!AN21="",'C7'!AO21=""),AND('C7'!AN33="",'C7'!AO33=""),AND('C7'!AO21="X",'C7'!AO33="X"),OR('C7'!AO21="M",'C7'!AO33="M")),"",SUM('C7'!AN21,'C7'!AN33))</f>
        <v/>
      </c>
      <c r="I898" s="321" t="str">
        <f>IF(AND(AND('C7'!AO21="X",'C7'!AO33="X"),SUM('C7'!AN21,'C7'!AN33)=0,ISNUMBER('C7'!AN45)),"",IF(OR('C7'!AO21="M",'C7'!AO33="M"),"M",IF(AND('C7'!AO21='C7'!AO33,OR('C7'!AO21="X",'C7'!AO21="W",'C7'!AO21="Z")),UPPER('C7'!AO21),"")))</f>
        <v/>
      </c>
      <c r="J898" s="170" t="s">
        <v>758</v>
      </c>
      <c r="K898" s="321" t="str">
        <f>IF(AND(ISBLANK('C7'!AN45),$L$898&lt;&gt;"Z"),"",'C7'!AN45)</f>
        <v/>
      </c>
      <c r="L898" s="321" t="str">
        <f>IF(ISBLANK('C7'!AO45),"",'C7'!AO45)</f>
        <v/>
      </c>
      <c r="M898" s="168" t="str">
        <f t="shared" si="15"/>
        <v>OK</v>
      </c>
      <c r="N898" s="169"/>
    </row>
    <row r="899" spans="1:14" hidden="1">
      <c r="A899" s="333" t="s">
        <v>760</v>
      </c>
      <c r="B899" s="319" t="s">
        <v>2554</v>
      </c>
      <c r="C899" s="320" t="s">
        <v>601</v>
      </c>
      <c r="D899" s="322" t="s">
        <v>2555</v>
      </c>
      <c r="E899" s="320" t="s">
        <v>758</v>
      </c>
      <c r="F899" s="320" t="s">
        <v>601</v>
      </c>
      <c r="G899" s="322" t="s">
        <v>1574</v>
      </c>
      <c r="H899" s="321" t="str">
        <f>IF(OR(AND('C7'!AN22="",'C7'!AO22=""),AND('C7'!AN34="",'C7'!AO34=""),AND('C7'!AO22="X",'C7'!AO34="X"),OR('C7'!AO22="M",'C7'!AO34="M")),"",SUM('C7'!AN22,'C7'!AN34))</f>
        <v/>
      </c>
      <c r="I899" s="321" t="str">
        <f>IF(AND(AND('C7'!AO22="X",'C7'!AO34="X"),SUM('C7'!AN22,'C7'!AN34)=0,ISNUMBER('C7'!AN46)),"",IF(OR('C7'!AO22="M",'C7'!AO34="M"),"M",IF(AND('C7'!AO22='C7'!AO34,OR('C7'!AO22="X",'C7'!AO22="W",'C7'!AO22="Z")),UPPER('C7'!AO22),"")))</f>
        <v/>
      </c>
      <c r="J899" s="170" t="s">
        <v>758</v>
      </c>
      <c r="K899" s="321" t="str">
        <f>IF(AND(ISBLANK('C7'!AN46),$L$899&lt;&gt;"Z"),"",'C7'!AN46)</f>
        <v/>
      </c>
      <c r="L899" s="321" t="str">
        <f>IF(ISBLANK('C7'!AO46),"",'C7'!AO46)</f>
        <v/>
      </c>
      <c r="M899" s="168" t="str">
        <f t="shared" si="15"/>
        <v>OK</v>
      </c>
      <c r="N899" s="169"/>
    </row>
    <row r="900" spans="1:14" hidden="1">
      <c r="A900" s="333" t="s">
        <v>760</v>
      </c>
      <c r="B900" s="319" t="s">
        <v>2556</v>
      </c>
      <c r="C900" s="320" t="s">
        <v>601</v>
      </c>
      <c r="D900" s="322" t="s">
        <v>2557</v>
      </c>
      <c r="E900" s="320" t="s">
        <v>758</v>
      </c>
      <c r="F900" s="320" t="s">
        <v>601</v>
      </c>
      <c r="G900" s="322" t="s">
        <v>1575</v>
      </c>
      <c r="H900" s="321" t="str">
        <f>IF(OR(AND('C7'!AN23="",'C7'!AO23=""),AND('C7'!AN35="",'C7'!AO35=""),AND('C7'!AO23="X",'C7'!AO35="X"),OR('C7'!AO23="M",'C7'!AO35="M")),"",SUM('C7'!AN23,'C7'!AN35))</f>
        <v/>
      </c>
      <c r="I900" s="321" t="str">
        <f>IF(AND(AND('C7'!AO23="X",'C7'!AO35="X"),SUM('C7'!AN23,'C7'!AN35)=0,ISNUMBER('C7'!AN47)),"",IF(OR('C7'!AO23="M",'C7'!AO35="M"),"M",IF(AND('C7'!AO23='C7'!AO35,OR('C7'!AO23="X",'C7'!AO23="W",'C7'!AO23="Z")),UPPER('C7'!AO23),"")))</f>
        <v/>
      </c>
      <c r="J900" s="170" t="s">
        <v>758</v>
      </c>
      <c r="K900" s="321" t="str">
        <f>IF(AND(ISBLANK('C7'!AN47),$L$900&lt;&gt;"Z"),"",'C7'!AN47)</f>
        <v/>
      </c>
      <c r="L900" s="321" t="str">
        <f>IF(ISBLANK('C7'!AO47),"",'C7'!AO47)</f>
        <v/>
      </c>
      <c r="M900" s="168" t="str">
        <f t="shared" si="15"/>
        <v>OK</v>
      </c>
      <c r="N900" s="169"/>
    </row>
    <row r="901" spans="1:14" hidden="1">
      <c r="A901" s="333" t="s">
        <v>760</v>
      </c>
      <c r="B901" s="319" t="s">
        <v>2558</v>
      </c>
      <c r="C901" s="320" t="s">
        <v>601</v>
      </c>
      <c r="D901" s="322" t="s">
        <v>2559</v>
      </c>
      <c r="E901" s="320" t="s">
        <v>758</v>
      </c>
      <c r="F901" s="320" t="s">
        <v>601</v>
      </c>
      <c r="G901" s="322" t="s">
        <v>1576</v>
      </c>
      <c r="H901" s="321" t="str">
        <f>IF(OR(AND('C7'!AN24="",'C7'!AO24=""),AND('C7'!AN36="",'C7'!AO36=""),AND('C7'!AO24="X",'C7'!AO36="X"),OR('C7'!AO24="M",'C7'!AO36="M")),"",SUM('C7'!AN24,'C7'!AN36))</f>
        <v/>
      </c>
      <c r="I901" s="321" t="str">
        <f>IF(AND(AND('C7'!AO24="X",'C7'!AO36="X"),SUM('C7'!AN24,'C7'!AN36)=0,ISNUMBER('C7'!AN48)),"",IF(OR('C7'!AO24="M",'C7'!AO36="M"),"M",IF(AND('C7'!AO24='C7'!AO36,OR('C7'!AO24="X",'C7'!AO24="W",'C7'!AO24="Z")),UPPER('C7'!AO24),"")))</f>
        <v/>
      </c>
      <c r="J901" s="170" t="s">
        <v>758</v>
      </c>
      <c r="K901" s="321" t="str">
        <f>IF(AND(ISBLANK('C7'!AN48),$L$901&lt;&gt;"Z"),"",'C7'!AN48)</f>
        <v/>
      </c>
      <c r="L901" s="321" t="str">
        <f>IF(ISBLANK('C7'!AO48),"",'C7'!AO48)</f>
        <v/>
      </c>
      <c r="M901" s="168" t="str">
        <f t="shared" si="15"/>
        <v>OK</v>
      </c>
      <c r="N901" s="169"/>
    </row>
    <row r="902" spans="1:14" hidden="1">
      <c r="A902" s="333" t="s">
        <v>760</v>
      </c>
      <c r="B902" s="319" t="s">
        <v>2560</v>
      </c>
      <c r="C902" s="320" t="s">
        <v>601</v>
      </c>
      <c r="D902" s="322" t="s">
        <v>2561</v>
      </c>
      <c r="E902" s="320" t="s">
        <v>758</v>
      </c>
      <c r="F902" s="320" t="s">
        <v>601</v>
      </c>
      <c r="G902" s="322" t="s">
        <v>1577</v>
      </c>
      <c r="H902" s="321" t="str">
        <f>IF(OR(AND('C7'!AN25="",'C7'!AO25=""),AND('C7'!AN37="",'C7'!AO37=""),AND('C7'!AO25="X",'C7'!AO37="X"),OR('C7'!AO25="M",'C7'!AO37="M")),"",SUM('C7'!AN25,'C7'!AN37))</f>
        <v/>
      </c>
      <c r="I902" s="321" t="str">
        <f>IF(AND(AND('C7'!AO25="X",'C7'!AO37="X"),SUM('C7'!AN25,'C7'!AN37)=0,ISNUMBER('C7'!AN49)),"",IF(OR('C7'!AO25="M",'C7'!AO37="M"),"M",IF(AND('C7'!AO25='C7'!AO37,OR('C7'!AO25="X",'C7'!AO25="W",'C7'!AO25="Z")),UPPER('C7'!AO25),"")))</f>
        <v/>
      </c>
      <c r="J902" s="170" t="s">
        <v>758</v>
      </c>
      <c r="K902" s="321" t="str">
        <f>IF(AND(ISBLANK('C7'!AN49),$L$902&lt;&gt;"Z"),"",'C7'!AN49)</f>
        <v/>
      </c>
      <c r="L902" s="321" t="str">
        <f>IF(ISBLANK('C7'!AO49),"",'C7'!AO49)</f>
        <v/>
      </c>
      <c r="M902" s="168" t="str">
        <f t="shared" si="15"/>
        <v>OK</v>
      </c>
      <c r="N902" s="169"/>
    </row>
    <row r="903" spans="1:14" hidden="1">
      <c r="A903" s="333" t="s">
        <v>760</v>
      </c>
      <c r="B903" s="319" t="s">
        <v>2562</v>
      </c>
      <c r="C903" s="320" t="s">
        <v>602</v>
      </c>
      <c r="D903" s="322" t="s">
        <v>1579</v>
      </c>
      <c r="E903" s="320" t="s">
        <v>758</v>
      </c>
      <c r="F903" s="320" t="s">
        <v>602</v>
      </c>
      <c r="G903" s="322" t="s">
        <v>840</v>
      </c>
      <c r="H903" s="321" t="str">
        <f>IF(OR(AND('C8'!V14="",'C8'!W14=""),AND('C8'!V15="",'C8'!W15=""),AND('C8'!W14="X",'C8'!W15="X"),OR('C8'!W14="M",'C8'!W15="M")),"",SUM('C8'!V14,'C8'!V15))</f>
        <v/>
      </c>
      <c r="I903" s="321" t="str">
        <f>IF(AND(AND('C8'!W14="X",'C8'!W15="X"),SUM('C8'!V14,'C8'!V15)=0,ISNUMBER('C8'!V16)),"",IF(OR('C8'!W14="M",'C8'!W15="M"),"M",IF(AND('C8'!W14='C8'!W15,OR('C8'!W14="X",'C8'!W14="W",'C8'!W14="Z")),UPPER('C8'!W14),"")))</f>
        <v/>
      </c>
      <c r="J903" s="170" t="s">
        <v>758</v>
      </c>
      <c r="K903" s="321" t="str">
        <f>IF(AND(ISBLANK('C8'!V16),$L$903&lt;&gt;"Z"),"",'C8'!V16)</f>
        <v/>
      </c>
      <c r="L903" s="321" t="str">
        <f>IF(ISBLANK('C8'!W16),"",'C8'!W16)</f>
        <v/>
      </c>
      <c r="M903" s="168" t="str">
        <f t="shared" si="15"/>
        <v>OK</v>
      </c>
      <c r="N903" s="169"/>
    </row>
    <row r="904" spans="1:14" hidden="1">
      <c r="A904" s="333" t="s">
        <v>760</v>
      </c>
      <c r="B904" s="319" t="s">
        <v>2563</v>
      </c>
      <c r="C904" s="320" t="s">
        <v>602</v>
      </c>
      <c r="D904" s="322" t="s">
        <v>1581</v>
      </c>
      <c r="E904" s="320" t="s">
        <v>758</v>
      </c>
      <c r="F904" s="320" t="s">
        <v>602</v>
      </c>
      <c r="G904" s="322" t="s">
        <v>862</v>
      </c>
      <c r="H904" s="321" t="str">
        <f>IF(OR(AND('C8'!V17="",'C8'!W17=""),AND('C8'!V18="",'C8'!W18=""),AND('C8'!W17="X",'C8'!W18="X"),OR('C8'!W17="M",'C8'!W18="M")),"",SUM('C8'!V17,'C8'!V18))</f>
        <v/>
      </c>
      <c r="I904" s="321" t="str">
        <f>IF(AND(AND('C8'!W17="X",'C8'!W18="X"),SUM('C8'!V17,'C8'!V18)=0,ISNUMBER('C8'!V19)),"",IF(OR('C8'!W17="M",'C8'!W18="M"),"M",IF(AND('C8'!W17='C8'!W18,OR('C8'!W17="X",'C8'!W17="W",'C8'!W17="Z")),UPPER('C8'!W17),"")))</f>
        <v/>
      </c>
      <c r="J904" s="170" t="s">
        <v>758</v>
      </c>
      <c r="K904" s="321" t="str">
        <f>IF(AND(ISBLANK('C8'!V19),$L$904&lt;&gt;"Z"),"",'C8'!V19)</f>
        <v/>
      </c>
      <c r="L904" s="321" t="str">
        <f>IF(ISBLANK('C8'!W19),"",'C8'!W19)</f>
        <v/>
      </c>
      <c r="M904" s="168" t="str">
        <f t="shared" si="15"/>
        <v>OK</v>
      </c>
      <c r="N904" s="169"/>
    </row>
    <row r="905" spans="1:14" hidden="1">
      <c r="A905" s="333" t="s">
        <v>760</v>
      </c>
      <c r="B905" s="319" t="s">
        <v>2564</v>
      </c>
      <c r="C905" s="320" t="s">
        <v>602</v>
      </c>
      <c r="D905" s="322" t="s">
        <v>1583</v>
      </c>
      <c r="E905" s="320" t="s">
        <v>758</v>
      </c>
      <c r="F905" s="320" t="s">
        <v>602</v>
      </c>
      <c r="G905" s="322" t="s">
        <v>790</v>
      </c>
      <c r="H905" s="321" t="str">
        <f>IF(OR(AND('C8'!V14="",'C8'!W14=""),AND('C8'!V17="",'C8'!W17=""),AND('C8'!W14="X",'C8'!W17="X"),OR('C8'!W14="M",'C8'!W17="M")),"",SUM('C8'!V14,'C8'!V17))</f>
        <v/>
      </c>
      <c r="I905" s="321" t="str">
        <f>IF(AND(AND('C8'!W14="X",'C8'!W17="X"),SUM('C8'!V14,'C8'!V17)=0,ISNUMBER('C8'!V20)),"",IF(OR('C8'!W14="M",'C8'!W17="M"),"M",IF(AND('C8'!W14='C8'!W17,OR('C8'!W14="X",'C8'!W14="W",'C8'!W14="Z")),UPPER('C8'!W14),"")))</f>
        <v/>
      </c>
      <c r="J905" s="170" t="s">
        <v>758</v>
      </c>
      <c r="K905" s="321" t="str">
        <f>IF(AND(ISBLANK('C8'!V20),$L$905&lt;&gt;"Z"),"",'C8'!V20)</f>
        <v/>
      </c>
      <c r="L905" s="321" t="str">
        <f>IF(ISBLANK('C8'!W20),"",'C8'!W20)</f>
        <v/>
      </c>
      <c r="M905" s="168" t="str">
        <f t="shared" si="15"/>
        <v>OK</v>
      </c>
      <c r="N905" s="169"/>
    </row>
    <row r="906" spans="1:14" hidden="1">
      <c r="A906" s="333" t="s">
        <v>760</v>
      </c>
      <c r="B906" s="319" t="s">
        <v>2565</v>
      </c>
      <c r="C906" s="320" t="s">
        <v>602</v>
      </c>
      <c r="D906" s="322" t="s">
        <v>1585</v>
      </c>
      <c r="E906" s="320" t="s">
        <v>758</v>
      </c>
      <c r="F906" s="320" t="s">
        <v>602</v>
      </c>
      <c r="G906" s="322" t="s">
        <v>779</v>
      </c>
      <c r="H906" s="321" t="str">
        <f>IF(OR(AND('C8'!V15="",'C8'!W15=""),AND('C8'!V18="",'C8'!W18=""),AND('C8'!W15="X",'C8'!W18="X"),OR('C8'!W15="M",'C8'!W18="M")),"",SUM('C8'!V15,'C8'!V18))</f>
        <v/>
      </c>
      <c r="I906" s="321" t="str">
        <f>IF(AND(AND('C8'!W15="X",'C8'!W18="X"),SUM('C8'!V15,'C8'!V18)=0,ISNUMBER('C8'!V21)),"",IF(OR('C8'!W15="M",'C8'!W18="M"),"M",IF(AND('C8'!W15='C8'!W18,OR('C8'!W15="X",'C8'!W15="W",'C8'!W15="Z")),UPPER('C8'!W15),"")))</f>
        <v/>
      </c>
      <c r="J906" s="170" t="s">
        <v>758</v>
      </c>
      <c r="K906" s="321" t="str">
        <f>IF(AND(ISBLANK('C8'!V21),$L$906&lt;&gt;"Z"),"",'C8'!V21)</f>
        <v/>
      </c>
      <c r="L906" s="321" t="str">
        <f>IF(ISBLANK('C8'!W21),"",'C8'!W21)</f>
        <v/>
      </c>
      <c r="M906" s="168" t="str">
        <f t="shared" si="15"/>
        <v>OK</v>
      </c>
      <c r="N906" s="169"/>
    </row>
    <row r="907" spans="1:14" hidden="1">
      <c r="A907" s="333" t="s">
        <v>760</v>
      </c>
      <c r="B907" s="319" t="s">
        <v>2566</v>
      </c>
      <c r="C907" s="320" t="s">
        <v>602</v>
      </c>
      <c r="D907" s="322" t="s">
        <v>1587</v>
      </c>
      <c r="E907" s="320" t="s">
        <v>758</v>
      </c>
      <c r="F907" s="320" t="s">
        <v>602</v>
      </c>
      <c r="G907" s="322" t="s">
        <v>768</v>
      </c>
      <c r="H907" s="321" t="str">
        <f>IF(OR(AND('C8'!V16="",'C8'!W16=""),AND('C8'!V19="",'C8'!W19=""),AND('C8'!W16="X",'C8'!W19="X"),OR('C8'!W16="M",'C8'!W19="M")),"",SUM('C8'!V16,'C8'!V19))</f>
        <v/>
      </c>
      <c r="I907" s="321" t="str">
        <f>IF(AND(AND('C8'!W16="X",'C8'!W19="X"),SUM('C8'!V16,'C8'!V19)=0,ISNUMBER('C8'!V22)),"",IF(OR('C8'!W16="M",'C8'!W19="M"),"M",IF(AND('C8'!W16='C8'!W19,OR('C8'!W16="X",'C8'!W16="W",'C8'!W16="Z")),UPPER('C8'!W16),"")))</f>
        <v/>
      </c>
      <c r="J907" s="170" t="s">
        <v>758</v>
      </c>
      <c r="K907" s="321" t="str">
        <f>IF(AND(ISBLANK('C8'!V22),$L$907&lt;&gt;"Z"),"",'C8'!V22)</f>
        <v/>
      </c>
      <c r="L907" s="321" t="str">
        <f>IF(ISBLANK('C8'!W22),"",'C8'!W22)</f>
        <v/>
      </c>
      <c r="M907" s="168" t="str">
        <f t="shared" si="15"/>
        <v>OK</v>
      </c>
      <c r="N907" s="169"/>
    </row>
    <row r="908" spans="1:14" hidden="1">
      <c r="A908" s="333" t="s">
        <v>760</v>
      </c>
      <c r="B908" s="319" t="s">
        <v>2567</v>
      </c>
      <c r="C908" s="320" t="s">
        <v>602</v>
      </c>
      <c r="D908" s="322" t="s">
        <v>1588</v>
      </c>
      <c r="E908" s="320" t="s">
        <v>758</v>
      </c>
      <c r="F908" s="320" t="s">
        <v>602</v>
      </c>
      <c r="G908" s="322" t="s">
        <v>347</v>
      </c>
      <c r="H908" s="321" t="str">
        <f>IF(OR(AND('C8'!Y14="",'C8'!Z14=""),AND('C8'!Y15="",'C8'!Z15=""),AND('C8'!Z14="X",'C8'!Z15="X"),OR('C8'!Z14="M",'C8'!Z15="M")),"",SUM('C8'!Y14,'C8'!Y15))</f>
        <v/>
      </c>
      <c r="I908" s="321" t="str">
        <f>IF(AND(AND('C8'!Z14="X",'C8'!Z15="X"),SUM('C8'!Y14,'C8'!Y15)=0,ISNUMBER('C8'!Y16)),"",IF(OR('C8'!Z14="M",'C8'!Z15="M"),"M",IF(AND('C8'!Z14='C8'!Z15,OR('C8'!Z14="X",'C8'!Z14="W",'C8'!Z14="Z")),UPPER('C8'!Z14),"")))</f>
        <v/>
      </c>
      <c r="J908" s="170" t="s">
        <v>758</v>
      </c>
      <c r="K908" s="321" t="str">
        <f>IF(AND(ISBLANK('C8'!Y16),$L$908&lt;&gt;"Z"),"",'C8'!Y16)</f>
        <v/>
      </c>
      <c r="L908" s="321" t="str">
        <f>IF(ISBLANK('C8'!Z16),"",'C8'!Z16)</f>
        <v/>
      </c>
      <c r="M908" s="168" t="str">
        <f t="shared" si="15"/>
        <v>OK</v>
      </c>
      <c r="N908" s="169"/>
    </row>
    <row r="909" spans="1:14" hidden="1">
      <c r="A909" s="333" t="s">
        <v>760</v>
      </c>
      <c r="B909" s="319" t="s">
        <v>2568</v>
      </c>
      <c r="C909" s="320" t="s">
        <v>602</v>
      </c>
      <c r="D909" s="322" t="s">
        <v>1589</v>
      </c>
      <c r="E909" s="320" t="s">
        <v>758</v>
      </c>
      <c r="F909" s="320" t="s">
        <v>602</v>
      </c>
      <c r="G909" s="322" t="s">
        <v>350</v>
      </c>
      <c r="H909" s="321" t="str">
        <f>IF(OR(AND('C8'!Y17="",'C8'!Z17=""),AND('C8'!Y18="",'C8'!Z18=""),AND('C8'!Z17="X",'C8'!Z18="X"),OR('C8'!Z17="M",'C8'!Z18="M")),"",SUM('C8'!Y17,'C8'!Y18))</f>
        <v/>
      </c>
      <c r="I909" s="321" t="str">
        <f>IF(AND(AND('C8'!Z17="X",'C8'!Z18="X"),SUM('C8'!Y17,'C8'!Y18)=0,ISNUMBER('C8'!Y19)),"",IF(OR('C8'!Z17="M",'C8'!Z18="M"),"M",IF(AND('C8'!Z17='C8'!Z18,OR('C8'!Z17="X",'C8'!Z17="W",'C8'!Z17="Z")),UPPER('C8'!Z17),"")))</f>
        <v/>
      </c>
      <c r="J909" s="170" t="s">
        <v>758</v>
      </c>
      <c r="K909" s="321" t="str">
        <f>IF(AND(ISBLANK('C8'!Y19),$L$909&lt;&gt;"Z"),"",'C8'!Y19)</f>
        <v/>
      </c>
      <c r="L909" s="321" t="str">
        <f>IF(ISBLANK('C8'!Z19),"",'C8'!Z19)</f>
        <v/>
      </c>
      <c r="M909" s="168" t="str">
        <f t="shared" si="15"/>
        <v>OK</v>
      </c>
      <c r="N909" s="169"/>
    </row>
    <row r="910" spans="1:14" hidden="1">
      <c r="A910" s="333" t="s">
        <v>760</v>
      </c>
      <c r="B910" s="319" t="s">
        <v>2569</v>
      </c>
      <c r="C910" s="320" t="s">
        <v>602</v>
      </c>
      <c r="D910" s="322" t="s">
        <v>1590</v>
      </c>
      <c r="E910" s="320" t="s">
        <v>758</v>
      </c>
      <c r="F910" s="320" t="s">
        <v>602</v>
      </c>
      <c r="G910" s="322" t="s">
        <v>351</v>
      </c>
      <c r="H910" s="321" t="str">
        <f>IF(OR(AND('C8'!Y14="",'C8'!Z14=""),AND('C8'!Y17="",'C8'!Z17=""),AND('C8'!Z14="X",'C8'!Z17="X"),OR('C8'!Z14="M",'C8'!Z17="M")),"",SUM('C8'!Y14,'C8'!Y17))</f>
        <v/>
      </c>
      <c r="I910" s="321" t="str">
        <f>IF(AND(AND('C8'!Z14="X",'C8'!Z17="X"),SUM('C8'!Y14,'C8'!Y17)=0,ISNUMBER('C8'!Y20)),"",IF(OR('C8'!Z14="M",'C8'!Z17="M"),"M",IF(AND('C8'!Z14='C8'!Z17,OR('C8'!Z14="X",'C8'!Z14="W",'C8'!Z14="Z")),UPPER('C8'!Z14),"")))</f>
        <v/>
      </c>
      <c r="J910" s="170" t="s">
        <v>758</v>
      </c>
      <c r="K910" s="321" t="str">
        <f>IF(AND(ISBLANK('C8'!Y20),$L$910&lt;&gt;"Z"),"",'C8'!Y20)</f>
        <v/>
      </c>
      <c r="L910" s="321" t="str">
        <f>IF(ISBLANK('C8'!Z20),"",'C8'!Z20)</f>
        <v/>
      </c>
      <c r="M910" s="168" t="str">
        <f t="shared" si="15"/>
        <v>OK</v>
      </c>
      <c r="N910" s="169"/>
    </row>
    <row r="911" spans="1:14" hidden="1">
      <c r="A911" s="333" t="s">
        <v>760</v>
      </c>
      <c r="B911" s="319" t="s">
        <v>2570</v>
      </c>
      <c r="C911" s="320" t="s">
        <v>602</v>
      </c>
      <c r="D911" s="322" t="s">
        <v>1591</v>
      </c>
      <c r="E911" s="320" t="s">
        <v>758</v>
      </c>
      <c r="F911" s="320" t="s">
        <v>602</v>
      </c>
      <c r="G911" s="322" t="s">
        <v>352</v>
      </c>
      <c r="H911" s="321" t="str">
        <f>IF(OR(AND('C8'!Y15="",'C8'!Z15=""),AND('C8'!Y18="",'C8'!Z18=""),AND('C8'!Z15="X",'C8'!Z18="X"),OR('C8'!Z15="M",'C8'!Z18="M")),"",SUM('C8'!Y15,'C8'!Y18))</f>
        <v/>
      </c>
      <c r="I911" s="321" t="str">
        <f>IF(AND(AND('C8'!Z15="X",'C8'!Z18="X"),SUM('C8'!Y15,'C8'!Y18)=0,ISNUMBER('C8'!Y21)),"",IF(OR('C8'!Z15="M",'C8'!Z18="M"),"M",IF(AND('C8'!Z15='C8'!Z18,OR('C8'!Z15="X",'C8'!Z15="W",'C8'!Z15="Z")),UPPER('C8'!Z15),"")))</f>
        <v/>
      </c>
      <c r="J911" s="170" t="s">
        <v>758</v>
      </c>
      <c r="K911" s="321" t="str">
        <f>IF(AND(ISBLANK('C8'!Y21),$L$911&lt;&gt;"Z"),"",'C8'!Y21)</f>
        <v/>
      </c>
      <c r="L911" s="321" t="str">
        <f>IF(ISBLANK('C8'!Z21),"",'C8'!Z21)</f>
        <v/>
      </c>
      <c r="M911" s="168" t="str">
        <f t="shared" si="15"/>
        <v>OK</v>
      </c>
      <c r="N911" s="169"/>
    </row>
    <row r="912" spans="1:14" hidden="1">
      <c r="A912" s="333" t="s">
        <v>760</v>
      </c>
      <c r="B912" s="319" t="s">
        <v>2571</v>
      </c>
      <c r="C912" s="320" t="s">
        <v>602</v>
      </c>
      <c r="D912" s="322" t="s">
        <v>1592</v>
      </c>
      <c r="E912" s="320" t="s">
        <v>758</v>
      </c>
      <c r="F912" s="320" t="s">
        <v>602</v>
      </c>
      <c r="G912" s="322" t="s">
        <v>353</v>
      </c>
      <c r="H912" s="321" t="str">
        <f>IF(OR(AND('C8'!Y16="",'C8'!Z16=""),AND('C8'!Y19="",'C8'!Z19=""),AND('C8'!Z16="X",'C8'!Z19="X"),OR('C8'!Z16="M",'C8'!Z19="M")),"",SUM('C8'!Y16,'C8'!Y19))</f>
        <v/>
      </c>
      <c r="I912" s="321" t="str">
        <f>IF(AND(AND('C8'!Z16="X",'C8'!Z19="X"),SUM('C8'!Y16,'C8'!Y19)=0,ISNUMBER('C8'!Y22)),"",IF(OR('C8'!Z16="M",'C8'!Z19="M"),"M",IF(AND('C8'!Z16='C8'!Z19,OR('C8'!Z16="X",'C8'!Z16="W",'C8'!Z16="Z")),UPPER('C8'!Z16),"")))</f>
        <v/>
      </c>
      <c r="J912" s="170" t="s">
        <v>758</v>
      </c>
      <c r="K912" s="321" t="str">
        <f>IF(AND(ISBLANK('C8'!Y22),$L$912&lt;&gt;"Z"),"",'C8'!Y22)</f>
        <v/>
      </c>
      <c r="L912" s="321" t="str">
        <f>IF(ISBLANK('C8'!Z22),"",'C8'!Z22)</f>
        <v/>
      </c>
      <c r="M912" s="168" t="str">
        <f t="shared" si="15"/>
        <v>OK</v>
      </c>
      <c r="N912" s="169"/>
    </row>
  </sheetData>
  <sheetProtection algorithmName="SHA-512" hashValue="eMoXyOn8yLsuuvRKPZq7TNA3Y+ptRkITXngpt5FFXMV3fqQRNhi6M7TH0NVWv/41NNOCxgP/nMglL+IgQJ2+Ow==" saltValue="snvqIIEb6s81zBBAKkVl4g==" spinCount="100000" sheet="1" objects="1" scenarios="1" formatCells="0" formatColumns="0" formatRows="0" sort="0" autoFilter="0"/>
  <autoFilter ref="A16:M912">
    <filterColumn colId="12">
      <filters>
        <filter val="Check"/>
      </filters>
    </filterColumn>
  </autoFilter>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912">
    <cfRule type="expression" dxfId="4" priority="5">
      <formula>$M17&lt;&gt;"OK"</formula>
    </cfRule>
  </conditionalFormatting>
  <conditionalFormatting sqref="A84:M372">
    <cfRule type="expression" dxfId="3" priority="4">
      <formula>$M84&lt;&gt;"OK"</formula>
    </cfRule>
  </conditionalFormatting>
  <conditionalFormatting sqref="M451:M814">
    <cfRule type="expression" dxfId="2" priority="3">
      <formula>$M451&lt;&gt;"OK"</formula>
    </cfRule>
  </conditionalFormatting>
  <conditionalFormatting sqref="M544:M782">
    <cfRule type="expression" dxfId="1" priority="2">
      <formula>$M544&lt;&gt;"OK"</formula>
    </cfRule>
  </conditionalFormatting>
  <conditionalFormatting sqref="M544:M782">
    <cfRule type="expression" dxfId="0" priority="1">
      <formula>$M544&lt;&gt;"OK"</formula>
    </cfRule>
  </conditionalFormatting>
  <hyperlinks>
    <hyperlink ref="D373" location="'C2'!V23" display="SUM(V23,Y23,AE23,AK23)"/>
    <hyperlink ref="G373" location="'C2'!AN23" display="AN23"/>
    <hyperlink ref="D374" location="'C3'!V14" display="SUM(V14:V24)"/>
    <hyperlink ref="G374" location="'C3'!V25" display="V25"/>
    <hyperlink ref="D375" location="'C3'!V26" display="SUM(V26:V36)"/>
    <hyperlink ref="G375" location="'C3'!V37" display="V37"/>
    <hyperlink ref="D376" location="'C3'!V14" display="SUM(V14,V26)"/>
    <hyperlink ref="G376" location="'C3'!V38" display="V38"/>
    <hyperlink ref="D377" location="'C3'!V15" display="SUM(V15,V27)"/>
    <hyperlink ref="G377" location="'C3'!V39" display="V39"/>
    <hyperlink ref="D378" location="'C3'!V16" display="SUM(V16,V28)"/>
    <hyperlink ref="G378" location="'C3'!V40" display="V40"/>
    <hyperlink ref="D379" location="'C3'!V17" display="SUM(V17,V29)"/>
    <hyperlink ref="G379" location="'C3'!V41" display="V41"/>
    <hyperlink ref="D380" location="'C3'!V18" display="SUM(V18,V30)"/>
    <hyperlink ref="G380" location="'C3'!V42" display="V42"/>
    <hyperlink ref="D381" location="'C3'!V19" display="SUM(V19,V31)"/>
    <hyperlink ref="G381" location="'C3'!V43" display="V43"/>
    <hyperlink ref="D382" location="'C3'!V20" display="SUM(V20,V32)"/>
    <hyperlink ref="G382" location="'C3'!V44" display="V44"/>
    <hyperlink ref="D383" location="'C3'!V21" display="SUM(V21,V33)"/>
    <hyperlink ref="G383" location="'C3'!V45" display="V45"/>
    <hyperlink ref="D384" location="'C3'!V22" display="SUM(V22,V34)"/>
    <hyperlink ref="G384" location="'C3'!V46" display="V46"/>
    <hyperlink ref="D385" location="'C3'!V23" display="SUM(V23,V35)"/>
    <hyperlink ref="G385" location="'C3'!V47" display="V47"/>
    <hyperlink ref="D386" location="'C3'!V24" display="SUM(V24,V36)"/>
    <hyperlink ref="G386" location="'C3'!V48" display="V48"/>
    <hyperlink ref="D387" location="'C3'!V25" display="SUM(V25,V37)"/>
    <hyperlink ref="G387" location="'C3'!V49" display="V49"/>
    <hyperlink ref="D388" location="'C3'!Y14" display="SUM(Y14:Y24)"/>
    <hyperlink ref="G388" location="'C3'!Y25" display="Y25"/>
    <hyperlink ref="D389" location="'C3'!Y26" display="SUM(Y26:Y36)"/>
    <hyperlink ref="G389" location="'C3'!Y37" display="Y37"/>
    <hyperlink ref="D390" location="'C3'!Y14" display="SUM(Y14,Y26)"/>
    <hyperlink ref="G390" location="'C3'!Y38" display="Y38"/>
    <hyperlink ref="D391" location="'C3'!Y15" display="SUM(Y15,Y27)"/>
    <hyperlink ref="G391" location="'C3'!Y39" display="Y39"/>
    <hyperlink ref="D392" location="'C3'!Y16" display="SUM(Y16,Y28)"/>
    <hyperlink ref="G392" location="'C3'!Y40" display="Y40"/>
    <hyperlink ref="D393" location="'C3'!Y17" display="SUM(Y17,Y29)"/>
    <hyperlink ref="G393" location="'C3'!Y41" display="Y41"/>
    <hyperlink ref="D394" location="'C3'!Y18" display="SUM(Y18,Y30)"/>
    <hyperlink ref="G394" location="'C3'!Y42" display="Y42"/>
    <hyperlink ref="D395" location="'C3'!Y19" display="SUM(Y19,Y31)"/>
    <hyperlink ref="G395" location="'C3'!Y43" display="Y43"/>
    <hyperlink ref="D396" location="'C3'!Y20" display="SUM(Y20,Y32)"/>
    <hyperlink ref="G396" location="'C3'!Y44" display="Y44"/>
    <hyperlink ref="D397" location="'C3'!Y21" display="SUM(Y21,Y33)"/>
    <hyperlink ref="G397" location="'C3'!Y45" display="Y45"/>
    <hyperlink ref="D398" location="'C3'!Y22" display="SUM(Y22,Y34)"/>
    <hyperlink ref="G398" location="'C3'!Y46" display="Y46"/>
    <hyperlink ref="D399" location="'C3'!Y23" display="SUM(Y23,Y35)"/>
    <hyperlink ref="G399" location="'C3'!Y47" display="Y47"/>
    <hyperlink ref="D400" location="'C3'!Y24" display="SUM(Y24,Y36)"/>
    <hyperlink ref="G400" location="'C3'!Y48" display="Y48"/>
    <hyperlink ref="D401" location="'C3'!Y25" display="SUM(Y25,Y37)"/>
    <hyperlink ref="G401" location="'C3'!Y49" display="Y49"/>
    <hyperlink ref="D402" location="'C3'!AB14" display="SUM(AB14:AB24)"/>
    <hyperlink ref="G402" location="'C3'!AB25" display="AB25"/>
    <hyperlink ref="D403" location="'C3'!AB26" display="SUM(AB26:AB36)"/>
    <hyperlink ref="G403" location="'C3'!AB37" display="AB37"/>
    <hyperlink ref="D404" location="'C3'!AB14" display="SUM(AB14,AB26)"/>
    <hyperlink ref="G404" location="'C3'!AB38" display="AB38"/>
    <hyperlink ref="D405" location="'C3'!AB15" display="SUM(AB15,AB27)"/>
    <hyperlink ref="G405" location="'C3'!AB39" display="AB39"/>
    <hyperlink ref="D406" location="'C3'!AB16" display="SUM(AB16,AB28)"/>
    <hyperlink ref="G406" location="'C3'!AB40" display="AB40"/>
    <hyperlink ref="D407" location="'C3'!AB17" display="SUM(AB17,AB29)"/>
    <hyperlink ref="G407" location="'C3'!AB41" display="AB41"/>
    <hyperlink ref="D408" location="'C3'!AB18" display="SUM(AB18,AB30)"/>
    <hyperlink ref="G408" location="'C3'!AB42" display="AB42"/>
    <hyperlink ref="D409" location="'C3'!AB19" display="SUM(AB19,AB31)"/>
    <hyperlink ref="G409" location="'C3'!AB43" display="AB43"/>
    <hyperlink ref="D410" location="'C3'!AB20" display="SUM(AB20,AB32)"/>
    <hyperlink ref="G410" location="'C3'!AB44" display="AB44"/>
    <hyperlink ref="D411" location="'C3'!AB21" display="SUM(AB21,AB33)"/>
    <hyperlink ref="G411" location="'C3'!AB45" display="AB45"/>
    <hyperlink ref="D412" location="'C3'!AB22" display="SUM(AB22,AB34)"/>
    <hyperlink ref="G412" location="'C3'!AB46" display="AB46"/>
    <hyperlink ref="D413" location="'C3'!AB23" display="SUM(AB23,AB35)"/>
    <hyperlink ref="G413" location="'C3'!AB47" display="AB47"/>
    <hyperlink ref="D414" location="'C3'!AB24" display="SUM(AB24,AB36)"/>
    <hyperlink ref="G414" location="'C3'!AB48" display="AB48"/>
    <hyperlink ref="D415" location="'C3'!AB25" display="SUM(AB25,AB37)"/>
    <hyperlink ref="G415" location="'C3'!AB49" display="AB49"/>
    <hyperlink ref="D416" location="'C3'!AE14" display="SUM(AE14:AE24)"/>
    <hyperlink ref="G416" location="'C3'!AE25" display="AE25"/>
    <hyperlink ref="D417" location="'C3'!AE26" display="SUM(AE26:AE36)"/>
    <hyperlink ref="G417" location="'C3'!AE37" display="AE37"/>
    <hyperlink ref="D418" location="'C3'!AE14" display="SUM(AE14,AE26)"/>
    <hyperlink ref="G418" location="'C3'!AE38" display="AE38"/>
    <hyperlink ref="D419" location="'C3'!AE15" display="SUM(AE15,AE27)"/>
    <hyperlink ref="G419" location="'C3'!AE39" display="AE39"/>
    <hyperlink ref="D420" location="'C3'!AE16" display="SUM(AE16,AE28)"/>
    <hyperlink ref="G420" location="'C3'!AE40" display="AE40"/>
    <hyperlink ref="D421" location="'C3'!AE17" display="SUM(AE17,AE29)"/>
    <hyperlink ref="G421" location="'C3'!AE41" display="AE41"/>
    <hyperlink ref="D422" location="'C3'!AE18" display="SUM(AE18,AE30)"/>
    <hyperlink ref="G422" location="'C3'!AE42" display="AE42"/>
    <hyperlink ref="D423" location="'C3'!AE19" display="SUM(AE19,AE31)"/>
    <hyperlink ref="G423" location="'C3'!AE43" display="AE43"/>
    <hyperlink ref="D424" location="'C3'!AE20" display="SUM(AE20,AE32)"/>
    <hyperlink ref="G424" location="'C3'!AE44" display="AE44"/>
    <hyperlink ref="D425" location="'C3'!AE21" display="SUM(AE21,AE33)"/>
    <hyperlink ref="G425" location="'C3'!AE45" display="AE45"/>
    <hyperlink ref="D426" location="'C3'!AE22" display="SUM(AE22,AE34)"/>
    <hyperlink ref="G426" location="'C3'!AE46" display="AE46"/>
    <hyperlink ref="D427" location="'C3'!AE23" display="SUM(AE23,AE35)"/>
    <hyperlink ref="G427" location="'C3'!AE47" display="AE47"/>
    <hyperlink ref="D428" location="'C3'!AE24" display="SUM(AE24,AE36)"/>
    <hyperlink ref="G428" location="'C3'!AE48" display="AE48"/>
    <hyperlink ref="D429" location="'C3'!AE25" display="SUM(AE25,AE37)"/>
    <hyperlink ref="G429" location="'C3'!AE49" display="AE49"/>
    <hyperlink ref="D430" location="'C3'!AH14" display="SUM(AH14:AH24)"/>
    <hyperlink ref="G430" location="'C3'!AH25" display="AH25"/>
    <hyperlink ref="D431" location="'C3'!AH26" display="SUM(AH26:AH36)"/>
    <hyperlink ref="G431" location="'C3'!AH37" display="AH37"/>
    <hyperlink ref="D432" location="'C3'!AH14" display="SUM(AH14,AH26)"/>
    <hyperlink ref="G432" location="'C3'!AH38" display="AH38"/>
    <hyperlink ref="D433" location="'C3'!AH15" display="SUM(AH15,AH27)"/>
    <hyperlink ref="G433" location="'C3'!AH39" display="AH39"/>
    <hyperlink ref="D434" location="'C3'!AH16" display="SUM(AH16,AH28)"/>
    <hyperlink ref="G434" location="'C3'!AH40" display="AH40"/>
    <hyperlink ref="D435" location="'C3'!AH17" display="SUM(AH17,AH29)"/>
    <hyperlink ref="G435" location="'C3'!AH41" display="AH41"/>
    <hyperlink ref="D436" location="'C3'!AH18" display="SUM(AH18,AH30)"/>
    <hyperlink ref="G436" location="'C3'!AH42" display="AH42"/>
    <hyperlink ref="D437" location="'C3'!AH19" display="SUM(AH19,AH31)"/>
    <hyperlink ref="G437" location="'C3'!AH43" display="AH43"/>
    <hyperlink ref="D438" location="'C3'!AH20" display="SUM(AH20,AH32)"/>
    <hyperlink ref="G438" location="'C3'!AH44" display="AH44"/>
    <hyperlink ref="D439" location="'C3'!AH21" display="SUM(AH21,AH33)"/>
    <hyperlink ref="G439" location="'C3'!AH45" display="AH45"/>
    <hyperlink ref="D440" location="'C3'!AH22" display="SUM(AH22,AH34)"/>
    <hyperlink ref="G440" location="'C3'!AH46" display="AH46"/>
    <hyperlink ref="D441" location="'C3'!AH23" display="SUM(AH23,AH35)"/>
    <hyperlink ref="G441" location="'C3'!AH47" display="AH47"/>
    <hyperlink ref="D442" location="'C3'!AH24" display="SUM(AH24,AH36)"/>
    <hyperlink ref="G442" location="'C3'!AH48" display="AH48"/>
    <hyperlink ref="D443" location="'C3'!AH25" display="SUM(AH25,AH37)"/>
    <hyperlink ref="G443" location="'C3'!AH49" display="AH49"/>
    <hyperlink ref="D444" location="'C4'!V14" display="SUM(V14,V15)"/>
    <hyperlink ref="G444" location="'C4'!V16" display="V16"/>
    <hyperlink ref="D445" location="'C4'!Y14" display="SUM(Y14,Y15)"/>
    <hyperlink ref="G445" location="'C4'!Y16" display="Y16"/>
    <hyperlink ref="D446" location="'C4'!AB14" display="SUM(AB14,AB15)"/>
    <hyperlink ref="G446" location="'C4'!AB16" display="AB16"/>
    <hyperlink ref="D447" location="'C4'!AE14" display="SUM(AE14,AE15)"/>
    <hyperlink ref="G447" location="'C4'!AE16" display="AE16"/>
    <hyperlink ref="D448" location="'C4'!AH14" display="SUM(AH14,AH15)"/>
    <hyperlink ref="G448" location="'C4'!AH16" display="AH16"/>
    <hyperlink ref="D449" location="'C4'!AK14" display="SUM(AK14,AK15)"/>
    <hyperlink ref="G449" location="'C4'!AK16" display="AK16"/>
    <hyperlink ref="D450" location="'C4'!AN14" display="SUM(AN14,AN15)"/>
    <hyperlink ref="G450" location="'C4'!AN16" display="AN16"/>
    <hyperlink ref="D783" location="'C7'!V14" display="SUM(V14:V24)"/>
    <hyperlink ref="G783" location="'C7'!V25" display="V25"/>
    <hyperlink ref="D784" location="'C7'!V26" display="SUM(V26:V36)"/>
    <hyperlink ref="G784" location="'C7'!V37" display="V37"/>
    <hyperlink ref="D785" location="'C7'!V14" display="SUM(V14,V26)"/>
    <hyperlink ref="G785" location="'C7'!V38" display="V38"/>
    <hyperlink ref="D786" location="'C7'!V15" display="SUM(V15,V27)"/>
    <hyperlink ref="G786" location="'C7'!V39" display="V39"/>
    <hyperlink ref="D787" location="'C7'!V16" display="SUM(V16,V28)"/>
    <hyperlink ref="G787" location="'C7'!V40" display="V40"/>
    <hyperlink ref="D788" location="'C7'!V17" display="SUM(V17,V29)"/>
    <hyperlink ref="G788" location="'C7'!V41" display="V41"/>
    <hyperlink ref="D789" location="'C7'!V18" display="SUM(V18,V30)"/>
    <hyperlink ref="G789" location="'C7'!V42" display="V42"/>
    <hyperlink ref="D790" location="'C7'!V19" display="SUM(V19,V31)"/>
    <hyperlink ref="G790" location="'C7'!V43" display="V43"/>
    <hyperlink ref="D791" location="'C7'!V20" display="SUM(V20,V32)"/>
    <hyperlink ref="G791" location="'C7'!V44" display="V44"/>
    <hyperlink ref="D792" location="'C7'!V21" display="SUM(V21,V33)"/>
    <hyperlink ref="G792" location="'C7'!V45" display="V45"/>
    <hyperlink ref="D793" location="'C7'!V22" display="SUM(V22,V34)"/>
    <hyperlink ref="G793" location="'C7'!V46" display="V46"/>
    <hyperlink ref="D794" location="'C7'!V23" display="SUM(V23,V35)"/>
    <hyperlink ref="G794" location="'C7'!V47" display="V47"/>
    <hyperlink ref="D795" location="'C7'!V24" display="SUM(V24,V36)"/>
    <hyperlink ref="G795" location="'C7'!V48" display="V48"/>
    <hyperlink ref="D796" location="'C7'!V25" display="SUM(V25,V37)"/>
    <hyperlink ref="G796" location="'C7'!V49" display="V49"/>
    <hyperlink ref="D797" location="'C7'!Y14" display="SUM(Y14:Y24)"/>
    <hyperlink ref="G797" location="'C7'!Y25" display="Y25"/>
    <hyperlink ref="D798" location="'C7'!Y26" display="SUM(Y26:Y36)"/>
    <hyperlink ref="G798" location="'C7'!Y37" display="Y37"/>
    <hyperlink ref="D799" location="'C7'!Y14" display="SUM(Y14,Y26)"/>
    <hyperlink ref="G799" location="'C7'!Y38" display="Y38"/>
    <hyperlink ref="D800" location="'C7'!Y15" display="SUM(Y15,Y27)"/>
    <hyperlink ref="G800" location="'C7'!Y39" display="Y39"/>
    <hyperlink ref="D801" location="'C7'!Y16" display="SUM(Y16,Y28)"/>
    <hyperlink ref="G801" location="'C7'!Y40" display="Y40"/>
    <hyperlink ref="D802" location="'C7'!Y17" display="SUM(Y17,Y29)"/>
    <hyperlink ref="G802" location="'C7'!Y41" display="Y41"/>
    <hyperlink ref="D803" location="'C7'!Y18" display="SUM(Y18,Y30)"/>
    <hyperlink ref="G803" location="'C7'!Y42" display="Y42"/>
    <hyperlink ref="D804" location="'C7'!Y19" display="SUM(Y19,Y31)"/>
    <hyperlink ref="G804" location="'C7'!Y43" display="Y43"/>
    <hyperlink ref="D805" location="'C7'!Y20" display="SUM(Y20,Y32)"/>
    <hyperlink ref="G805" location="'C7'!Y44" display="Y44"/>
    <hyperlink ref="D806" location="'C7'!Y21" display="SUM(Y21,Y33)"/>
    <hyperlink ref="G806" location="'C7'!Y45" display="Y45"/>
    <hyperlink ref="D807" location="'C7'!Y22" display="SUM(Y22,Y34)"/>
    <hyperlink ref="G807" location="'C7'!Y46" display="Y46"/>
    <hyperlink ref="D808" location="'C7'!Y23" display="SUM(Y23,Y35)"/>
    <hyperlink ref="G808" location="'C7'!Y47" display="Y47"/>
    <hyperlink ref="D809" location="'C7'!Y24" display="SUM(Y24,Y36)"/>
    <hyperlink ref="G809" location="'C7'!Y48" display="Y48"/>
    <hyperlink ref="D810" location="'C7'!Y25" display="SUM(Y25,Y37)"/>
    <hyperlink ref="G810" location="'C7'!Y49" display="Y49"/>
    <hyperlink ref="D811" location="'C7'!AB14" display="SUM(AB14:AB24)"/>
    <hyperlink ref="G811" location="'C7'!AB25" display="AB25"/>
    <hyperlink ref="D812" location="'C7'!AB26" display="SUM(AB26:AB36)"/>
    <hyperlink ref="G812" location="'C7'!AB37" display="AB37"/>
    <hyperlink ref="D813" location="'C7'!AB14" display="SUM(AB14,AB26)"/>
    <hyperlink ref="G813" location="'C7'!AB38" display="AB38"/>
    <hyperlink ref="D814" location="'C7'!AB15" display="SUM(AB15,AB27)"/>
    <hyperlink ref="G814" location="'C7'!AB39" display="AB39"/>
    <hyperlink ref="D815" location="'C7'!AB16" display="SUM(AB16,AB28)"/>
    <hyperlink ref="G815" location="'C7'!AB40" display="AB40"/>
    <hyperlink ref="D816" location="'C7'!AB17" display="SUM(AB17,AB29)"/>
    <hyperlink ref="G816" location="'C7'!AB41" display="AB41"/>
    <hyperlink ref="D817" location="'C7'!AB18" display="SUM(AB18,AB30)"/>
    <hyperlink ref="G817" location="'C7'!AB42" display="AB42"/>
    <hyperlink ref="D818" location="'C7'!AB19" display="SUM(AB19,AB31)"/>
    <hyperlink ref="G818" location="'C7'!AB43" display="AB43"/>
    <hyperlink ref="D819" location="'C7'!AB20" display="SUM(AB20,AB32)"/>
    <hyperlink ref="G819" location="'C7'!AB44" display="AB44"/>
    <hyperlink ref="D820" location="'C7'!AB21" display="SUM(AB21,AB33)"/>
    <hyperlink ref="G820" location="'C7'!AB45" display="AB45"/>
    <hyperlink ref="D821" location="'C7'!AB22" display="SUM(AB22,AB34)"/>
    <hyperlink ref="G821" location="'C7'!AB46" display="AB46"/>
    <hyperlink ref="D822" location="'C7'!AB23" display="SUM(AB23,AB35)"/>
    <hyperlink ref="G822" location="'C7'!AB47" display="AB47"/>
    <hyperlink ref="D823" location="'C7'!AB24" display="SUM(AB24,AB36)"/>
    <hyperlink ref="G823" location="'C7'!AB48" display="AB48"/>
    <hyperlink ref="D824" location="'C7'!AB25" display="SUM(AB25,AB37)"/>
    <hyperlink ref="G824" location="'C7'!AB49" display="AB49"/>
    <hyperlink ref="D825" location="'C7'!AE14" display="SUM(AE14:AE24)"/>
    <hyperlink ref="G825" location="'C7'!AE25" display="AE25"/>
    <hyperlink ref="D826" location="'C7'!AE26" display="SUM(AE26:AE36)"/>
    <hyperlink ref="G826" location="'C7'!AE37" display="AE37"/>
    <hyperlink ref="D827" location="'C7'!AE14" display="SUM(AE14,AE26)"/>
    <hyperlink ref="G827" location="'C7'!AE38" display="AE38"/>
    <hyperlink ref="D828" location="'C7'!AE15" display="SUM(AE15,AE27)"/>
    <hyperlink ref="G828" location="'C7'!AE39" display="AE39"/>
    <hyperlink ref="D829" location="'C7'!AE16" display="SUM(AE16,AE28)"/>
    <hyperlink ref="G829" location="'C7'!AE40" display="AE40"/>
    <hyperlink ref="D830" location="'C7'!AE17" display="SUM(AE17,AE29)"/>
    <hyperlink ref="G830" location="'C7'!AE41" display="AE41"/>
    <hyperlink ref="D831" location="'C7'!AE18" display="SUM(AE18,AE30)"/>
    <hyperlink ref="G831" location="'C7'!AE42" display="AE42"/>
    <hyperlink ref="D832" location="'C7'!AE19" display="SUM(AE19,AE31)"/>
    <hyperlink ref="G832" location="'C7'!AE43" display="AE43"/>
    <hyperlink ref="D833" location="'C7'!AE20" display="SUM(AE20,AE32)"/>
    <hyperlink ref="G833" location="'C7'!AE44" display="AE44"/>
    <hyperlink ref="D834" location="'C7'!AE21" display="SUM(AE21,AE33)"/>
    <hyperlink ref="G834" location="'C7'!AE45" display="AE45"/>
    <hyperlink ref="D835" location="'C7'!AE22" display="SUM(AE22,AE34)"/>
    <hyperlink ref="G835" location="'C7'!AE46" display="AE46"/>
    <hyperlink ref="D836" location="'C7'!AE23" display="SUM(AE23,AE35)"/>
    <hyperlink ref="G836" location="'C7'!AE47" display="AE47"/>
    <hyperlink ref="D837" location="'C7'!AE24" display="SUM(AE24,AE36)"/>
    <hyperlink ref="G837" location="'C7'!AE48" display="AE48"/>
    <hyperlink ref="D838" location="'C7'!AE25" display="SUM(AE25,AE37)"/>
    <hyperlink ref="G838" location="'C7'!AE49" display="AE49"/>
    <hyperlink ref="D839" location="'C7'!AH14" display="SUM(AH14:AH24)"/>
    <hyperlink ref="G839" location="'C7'!AH25" display="AH25"/>
    <hyperlink ref="D840" location="'C7'!AH26" display="SUM(AH26:AH36)"/>
    <hyperlink ref="G840" location="'C7'!AH37" display="AH37"/>
    <hyperlink ref="D841" location="'C7'!AH14" display="SUM(AH14,AH26)"/>
    <hyperlink ref="G841" location="'C7'!AH38" display="AH38"/>
    <hyperlink ref="D842" location="'C7'!AH15" display="SUM(AH15,AH27)"/>
    <hyperlink ref="G842" location="'C7'!AH39" display="AH39"/>
    <hyperlink ref="D843" location="'C7'!AH16" display="SUM(AH16,AH28)"/>
    <hyperlink ref="G843" location="'C7'!AH40" display="AH40"/>
    <hyperlink ref="D844" location="'C7'!AH17" display="SUM(AH17,AH29)"/>
    <hyperlink ref="G844" location="'C7'!AH41" display="AH41"/>
    <hyperlink ref="D845" location="'C7'!AH18" display="SUM(AH18,AH30)"/>
    <hyperlink ref="G845" location="'C7'!AH42" display="AH42"/>
    <hyperlink ref="D846" location="'C7'!AH19" display="SUM(AH19,AH31)"/>
    <hyperlink ref="G846" location="'C7'!AH43" display="AH43"/>
    <hyperlink ref="D847" location="'C7'!AH20" display="SUM(AH20,AH32)"/>
    <hyperlink ref="G847" location="'C7'!AH44" display="AH44"/>
    <hyperlink ref="D848" location="'C7'!AH21" display="SUM(AH21,AH33)"/>
    <hyperlink ref="G848" location="'C7'!AH45" display="AH45"/>
    <hyperlink ref="D849" location="'C7'!AH22" display="SUM(AH22,AH34)"/>
    <hyperlink ref="G849" location="'C7'!AH46" display="AH46"/>
    <hyperlink ref="D850" location="'C7'!AH23" display="SUM(AH23,AH35)"/>
    <hyperlink ref="G850" location="'C7'!AH47" display="AH47"/>
    <hyperlink ref="D851" location="'C7'!AH24" display="SUM(AH24,AH36)"/>
    <hyperlink ref="G851" location="'C7'!AH48" display="AH48"/>
    <hyperlink ref="D852" location="'C7'!AH25" display="SUM(AH25,AH37)"/>
    <hyperlink ref="G852" location="'C7'!AH49" display="AH49"/>
    <hyperlink ref="D853" location="'C7'!AK14" display="SUM(AK14:AK24)"/>
    <hyperlink ref="G853" location="'C7'!AK25" display="AK25"/>
    <hyperlink ref="D854" location="'C7'!AK26" display="SUM(AK26:AK36)"/>
    <hyperlink ref="G854" location="'C7'!AK37" display="AK37"/>
    <hyperlink ref="D855" location="'C7'!AK14" display="SUM(AK14,AK26)"/>
    <hyperlink ref="G855" location="'C7'!AK38" display="AK38"/>
    <hyperlink ref="D856" location="'C7'!AK15" display="SUM(AK15,AK27)"/>
    <hyperlink ref="G856" location="'C7'!AK39" display="AK39"/>
    <hyperlink ref="D857" location="'C7'!AK16" display="SUM(AK16,AK28)"/>
    <hyperlink ref="G857" location="'C7'!AK40" display="AK40"/>
    <hyperlink ref="D858" location="'C7'!AK17" display="SUM(AK17,AK29)"/>
    <hyperlink ref="G858" location="'C7'!AK41" display="AK41"/>
    <hyperlink ref="D859" location="'C7'!AK18" display="SUM(AK18,AK30)"/>
    <hyperlink ref="G859" location="'C7'!AK42" display="AK42"/>
    <hyperlink ref="D860" location="'C7'!AK19" display="SUM(AK19,AK31)"/>
    <hyperlink ref="G860" location="'C7'!AK43" display="AK43"/>
    <hyperlink ref="D861" location="'C7'!AK20" display="SUM(AK20,AK32)"/>
    <hyperlink ref="G861" location="'C7'!AK44" display="AK44"/>
    <hyperlink ref="D862" location="'C7'!AK21" display="SUM(AK21,AK33)"/>
    <hyperlink ref="G862" location="'C7'!AK45" display="AK45"/>
    <hyperlink ref="D863" location="'C7'!AK22" display="SUM(AK22,AK34)"/>
    <hyperlink ref="G863" location="'C7'!AK46" display="AK46"/>
    <hyperlink ref="D864" location="'C7'!AK23" display="SUM(AK23,AK35)"/>
    <hyperlink ref="G864" location="'C7'!AK47" display="AK47"/>
    <hyperlink ref="D865" location="'C7'!AK24" display="SUM(AK24,AK36)"/>
    <hyperlink ref="G865" location="'C7'!AK48" display="AK48"/>
    <hyperlink ref="D866" location="'C7'!AK25" display="SUM(AK25,AK37)"/>
    <hyperlink ref="G866" location="'C7'!AK49" display="AK49"/>
    <hyperlink ref="D867" location="'C7'!V14" display="SUM(V14,Y14,AE14,AK14)"/>
    <hyperlink ref="G867" location="'C7'!AN14" display="AN14"/>
    <hyperlink ref="D868" location="'C7'!V15" display="SUM(V15,Y15,AE15,AK15)"/>
    <hyperlink ref="G868" location="'C7'!AN15" display="AN15"/>
    <hyperlink ref="D869" location="'C7'!V16" display="SUM(V16,Y16,AE16,AK16)"/>
    <hyperlink ref="G869" location="'C7'!AN16" display="AN16"/>
    <hyperlink ref="D870" location="'C7'!V17" display="SUM(V17,Y17,AE17,AK17)"/>
    <hyperlink ref="G870" location="'C7'!AN17" display="AN17"/>
    <hyperlink ref="D871" location="'C7'!V18" display="SUM(V18,Y18,AE18,AK18)"/>
    <hyperlink ref="G871" location="'C7'!AN18" display="AN18"/>
    <hyperlink ref="D872" location="'C7'!V19" display="SUM(V19,Y19,AE19,AK19)"/>
    <hyperlink ref="G872" location="'C7'!AN19" display="AN19"/>
    <hyperlink ref="D873" location="'C7'!V20" display="SUM(V20,Y20,AE20,AK20)"/>
    <hyperlink ref="G873" location="'C7'!AN20" display="AN20"/>
    <hyperlink ref="D874" location="'C7'!V21" display="SUM(V21,Y21,AE21,AK21)"/>
    <hyperlink ref="G874" location="'C7'!AN21" display="AN21"/>
    <hyperlink ref="D875" location="'C7'!V22" display="SUM(V22,Y22,AE22,AK22)"/>
    <hyperlink ref="G875" location="'C7'!AN22" display="AN22"/>
    <hyperlink ref="D876" location="'C7'!V23" display="SUM(V23,Y23,AE23,AK23)"/>
    <hyperlink ref="G876" location="'C7'!AN23" display="AN23"/>
    <hyperlink ref="D877" location="'C7'!V24" display="SUM(V24,Y24,AE24,AK24)"/>
    <hyperlink ref="G877" location="'C7'!AN24" display="AN24"/>
    <hyperlink ref="D878" location="'C7'!AN14" display="SUM(AN14:AN24)"/>
    <hyperlink ref="G878" location="'C7'!AN25" display="AN25"/>
    <hyperlink ref="D879" location="'C7'!V26" display="SUM(V26,Y26,AE26,AK26)"/>
    <hyperlink ref="G879" location="'C7'!AN26" display="AN26"/>
    <hyperlink ref="D880" location="'C7'!V27" display="SUM(V27,Y27,AE27,AK27)"/>
    <hyperlink ref="G880" location="'C7'!AN27" display="AN27"/>
    <hyperlink ref="D881" location="'C7'!V28" display="SUM(V28,Y28,AE28,AK28)"/>
    <hyperlink ref="G881" location="'C7'!AN28" display="AN28"/>
    <hyperlink ref="D882" location="'C7'!V29" display="SUM(V29,Y29,AE29,AK29)"/>
    <hyperlink ref="G882" location="'C7'!AN29" display="AN29"/>
    <hyperlink ref="D883" location="'C7'!V30" display="SUM(V30,Y30,AE30,AK30)"/>
    <hyperlink ref="G883" location="'C7'!AN30" display="AN30"/>
    <hyperlink ref="D884" location="'C7'!V31" display="SUM(V31,Y31,AE31,AK31)"/>
    <hyperlink ref="G884" location="'C7'!AN31" display="AN31"/>
    <hyperlink ref="D885" location="'C7'!V32" display="SUM(V32,Y32,AE32,AK32)"/>
    <hyperlink ref="G885" location="'C7'!AN32" display="AN32"/>
    <hyperlink ref="D886" location="'C7'!V33" display="SUM(V33,Y33,AE33,AK33)"/>
    <hyperlink ref="G886" location="'C7'!AN33" display="AN33"/>
    <hyperlink ref="D887" location="'C7'!V34" display="SUM(V34,Y34,AE34,AK34)"/>
    <hyperlink ref="G887" location="'C7'!AN34" display="AN34"/>
    <hyperlink ref="D888" location="'C7'!V35" display="SUM(V35,Y35,AE35,AK35)"/>
    <hyperlink ref="G888" location="'C7'!AN35" display="AN35"/>
    <hyperlink ref="D889" location="'C7'!V36" display="SUM(V36,Y36,AE36,AK36)"/>
    <hyperlink ref="G889" location="'C7'!AN36" display="AN36"/>
    <hyperlink ref="D890" location="'C7'!AN26" display="SUM(AN26:AN36)"/>
    <hyperlink ref="G890" location="'C7'!AN37" display="AN37"/>
    <hyperlink ref="D891" location="'C7'!AN14" display="SUM(AN14,AN26)"/>
    <hyperlink ref="G891" location="'C7'!AN38" display="AN38"/>
    <hyperlink ref="D892" location="'C7'!AN15" display="SUM(AN15,AN27)"/>
    <hyperlink ref="G892" location="'C7'!AN39" display="AN39"/>
    <hyperlink ref="D893" location="'C7'!AN16" display="SUM(AN16,AN28)"/>
    <hyperlink ref="G893" location="'C7'!AN40" display="AN40"/>
    <hyperlink ref="D894" location="'C7'!AN17" display="SUM(AN17,AN29)"/>
    <hyperlink ref="G894" location="'C7'!AN41" display="AN41"/>
    <hyperlink ref="D895" location="'C7'!AN18" display="SUM(AN18,AN30)"/>
    <hyperlink ref="G895" location="'C7'!AN42" display="AN42"/>
    <hyperlink ref="D896" location="'C7'!AN19" display="SUM(AN19,AN31)"/>
    <hyperlink ref="G896" location="'C7'!AN43" display="AN43"/>
    <hyperlink ref="D897" location="'C7'!AN20" display="SUM(AN20,AN32)"/>
    <hyperlink ref="G897" location="'C7'!AN44" display="AN44"/>
    <hyperlink ref="D898" location="'C7'!AN21" display="SUM(AN21,AN33)"/>
    <hyperlink ref="G898" location="'C7'!AN45" display="AN45"/>
    <hyperlink ref="D899" location="'C7'!AN22" display="SUM(AN22,AN34)"/>
    <hyperlink ref="G899" location="'C7'!AN46" display="AN46"/>
    <hyperlink ref="D900" location="'C7'!AN23" display="SUM(AN23,AN35)"/>
    <hyperlink ref="G900" location="'C7'!AN47" display="AN47"/>
    <hyperlink ref="D901" location="'C7'!AN24" display="SUM(AN24,AN36)"/>
    <hyperlink ref="G901" location="'C7'!AN48" display="AN48"/>
    <hyperlink ref="D902" location="'C7'!AN25" display="SUM(AN25,AN37)"/>
    <hyperlink ref="G902" location="'C7'!AN49" display="AN49"/>
    <hyperlink ref="D903" location="'C8'!V14" display="SUM(V14,V15)"/>
    <hyperlink ref="G903" location="'C8'!V16" display="V16"/>
    <hyperlink ref="D904" location="'C8'!V17" display="SUM(V17,V18)"/>
    <hyperlink ref="G904" location="'C8'!V19" display="V19"/>
    <hyperlink ref="D905" location="'C8'!V14" display="SUM(V14,V17)"/>
    <hyperlink ref="G905" location="'C8'!V20" display="V20"/>
    <hyperlink ref="D906" location="'C8'!V15" display="SUM(V15,V18)"/>
    <hyperlink ref="G906" location="'C8'!V21" display="V21"/>
    <hyperlink ref="D907" location="'C8'!V16" display="SUM(V16,V19)"/>
    <hyperlink ref="G907" location="'C8'!V22" display="V22"/>
    <hyperlink ref="D908" location="'C8'!Y14" display="SUM(Y14,Y15)"/>
    <hyperlink ref="G908" location="'C8'!Y16" display="Y16"/>
    <hyperlink ref="D909" location="'C8'!Y17" display="SUM(Y17,Y18)"/>
    <hyperlink ref="G909" location="'C8'!Y19" display="Y19"/>
    <hyperlink ref="D910" location="'C8'!Y14" display="SUM(Y14,Y17)"/>
    <hyperlink ref="G910" location="'C8'!Y20" display="Y20"/>
    <hyperlink ref="D911" location="'C8'!Y15" display="SUM(Y15,Y18)"/>
    <hyperlink ref="G911" location="'C8'!Y21" display="Y21"/>
    <hyperlink ref="D912" location="'C8'!Y16" display="SUM(Y16,Y19)"/>
    <hyperlink ref="G912" location="'C8'!Y22" display="Y22"/>
    <hyperlink ref="D17" location="'C2'!V22" display="V22"/>
    <hyperlink ref="G17" location="='C3'!V49" display="V49"/>
    <hyperlink ref="D18" location="'C2'!AQ22" display="AQ22"/>
    <hyperlink ref="G18" location="='C3'!AH49" display="AH49"/>
    <hyperlink ref="D19" location="'C2'!AQ22" display="AQ22"/>
    <hyperlink ref="G19" location="='C5'!V102" display="V102"/>
    <hyperlink ref="D21" location="'C2'!AB22" display="AB22"/>
    <hyperlink ref="G21" location="='C3'!Y49" display="Y49"/>
    <hyperlink ref="D22" location="'C2'!AH22" display="AH22"/>
    <hyperlink ref="G22" location="='C3'!AB49" display="AB49"/>
    <hyperlink ref="D23" location="'C2'!AN22" display="AN22"/>
    <hyperlink ref="G23" location="='C3'!AE49" display="AE49"/>
    <hyperlink ref="D24" location="'C2'!V21" display="V21"/>
    <hyperlink ref="G24" location="='C3'!V37" display="V37"/>
    <hyperlink ref="D25" location="'C2'!AQ21" display="AQ21"/>
    <hyperlink ref="G25" location="='C3'!AH37" display="AH37"/>
    <hyperlink ref="D26" location="'C2'!AQ21" display="AQ21"/>
    <hyperlink ref="G26" location="='C5'!V72" display="V72"/>
    <hyperlink ref="D27" location="'C2'!AB21" display="AB21"/>
    <hyperlink ref="G27" location="='C3'!Y37" display="Y37"/>
    <hyperlink ref="D28" location="'C2'!AH21" display="AH21"/>
    <hyperlink ref="G28" location="='C3'!AB37" display="AB37"/>
    <hyperlink ref="D29" location="'C2'!AN21" display="AN21"/>
    <hyperlink ref="G29" location="='C3'!AE37" display="AE37"/>
    <hyperlink ref="D30" location="'C2'!V20" display="V20"/>
    <hyperlink ref="G30" location="='C3'!V25" display="V25"/>
    <hyperlink ref="D31" location="'C2'!AQ20" display="AQ20"/>
    <hyperlink ref="G31" location="='C3'!AH25" display="AH25"/>
    <hyperlink ref="D32" location="'C2'!AQ20" display="AQ20"/>
    <hyperlink ref="G32" location="='C5'!V42" display="V42"/>
    <hyperlink ref="D33" location="'C2'!AB20" display="AB20"/>
    <hyperlink ref="G33" location="='C3'!Y25" display="Y25"/>
    <hyperlink ref="D34" location="'C2'!AH20" display="AH20"/>
    <hyperlink ref="G34" location="='C3'!AB25" display="AB25"/>
    <hyperlink ref="D35" location="'C2'!AN20" display="AN20"/>
    <hyperlink ref="G35" location="='C3'!AE25" display="AE25"/>
    <hyperlink ref="D40" location="'C2'!AE14" display="AE14"/>
    <hyperlink ref="G40" location="='C2'!AB14" display="AB14"/>
    <hyperlink ref="D41" location="'C2'!AE15" display="AE15"/>
    <hyperlink ref="G41" location="='C2'!AB15" display="AB15"/>
    <hyperlink ref="D42" location="'C2'!AE16" display="AE16"/>
    <hyperlink ref="G42" location="='C2'!AB16" display="AB16"/>
    <hyperlink ref="D43" location="'C2'!AE17" display="AE17"/>
    <hyperlink ref="G43" location="='C2'!AB17" display="AB17"/>
    <hyperlink ref="D44" location="'C2'!AE18" display="AE18"/>
    <hyperlink ref="G44" location="='C2'!AB18" display="AB18"/>
    <hyperlink ref="D45" location="'C2'!AE19" display="AE19"/>
    <hyperlink ref="G45" location="='C2'!AB19" display="AB19"/>
    <hyperlink ref="D46" location="'C2'!AE20" display="AE20"/>
    <hyperlink ref="G46" location="='C2'!AB20" display="AB20"/>
    <hyperlink ref="D47" location="'C2'!AE21" display="AE21"/>
    <hyperlink ref="G47" location="='C2'!AB21" display="AB21"/>
    <hyperlink ref="D48" location="'C2'!AE22" display="AE22"/>
    <hyperlink ref="G48" location="='C2'!AB22" display="AB22"/>
    <hyperlink ref="D49" location="'C2'!AE23" display="AE23"/>
    <hyperlink ref="G49" location="='C2'!AB23" display="AB23"/>
    <hyperlink ref="D50" location="'C2'!AK14" display="AK14"/>
    <hyperlink ref="G50" location="='C2'!AH14" display="AH14"/>
    <hyperlink ref="D51" location="'C2'!AK15" display="AK15"/>
    <hyperlink ref="G51" location="='C2'!AH15" display="AH15"/>
    <hyperlink ref="D52" location="'C2'!AK16" display="AK16"/>
    <hyperlink ref="G52" location="='C2'!AH16" display="AH16"/>
    <hyperlink ref="D53" location="'C2'!AK17" display="AK17"/>
    <hyperlink ref="G53" location="='C2'!AH17" display="AH17"/>
    <hyperlink ref="D54" location="'C2'!AK18" display="AK18"/>
    <hyperlink ref="G54" location="='C2'!AH18" display="AH18"/>
    <hyperlink ref="D55" location="'C2'!AK19" display="AK19"/>
    <hyperlink ref="G55" location="='C2'!AH19" display="AH19"/>
    <hyperlink ref="D56" location="'C2'!AK20" display="AK20"/>
    <hyperlink ref="G56" location="='C2'!AH20" display="AH20"/>
    <hyperlink ref="D57" location="'C2'!AK21" display="AK21"/>
    <hyperlink ref="G57" location="='C2'!AH21" display="AH21"/>
    <hyperlink ref="D58" location="'C2'!AK22" display="AK22"/>
    <hyperlink ref="G58" location="='C2'!AH22" display="AH22"/>
    <hyperlink ref="D59" location="'C2'!AK23" display="AK23"/>
    <hyperlink ref="G59" location="='C2'!AH23" display="AH23"/>
    <hyperlink ref="D60" location="'C2'!V23" display="V23"/>
    <hyperlink ref="G60" location="='C2'!V22" display="V22"/>
    <hyperlink ref="D61" location="'C2'!AB23" display="AB23"/>
    <hyperlink ref="G61" location="='C2'!AB22" display="AB22"/>
    <hyperlink ref="D62" location="'C2'!AE23" display="AE23"/>
    <hyperlink ref="G62" location="='C2'!AE22" display="AE22"/>
    <hyperlink ref="D63" location="'C2'!AH23" display="AH23"/>
    <hyperlink ref="G63" location="='C2'!AH22" display="AH22"/>
    <hyperlink ref="D64" location="'C2'!AK23" display="AK23"/>
    <hyperlink ref="G64" location="='C2'!AK22" display="AK22"/>
    <hyperlink ref="D65" location="'C2'!AN23" display="AN23"/>
    <hyperlink ref="G65" location="='C2'!AN22" display="AN22"/>
    <hyperlink ref="D66" location="'C2'!AQ23" display="AQ23"/>
    <hyperlink ref="G66" location="='C2'!AQ22" display="AQ22"/>
    <hyperlink ref="D67" location="'C4'!AH14" display="AH14"/>
    <hyperlink ref="G67" location="='C4'!V14" display="V14"/>
    <hyperlink ref="D68" location="'C4'!AH15" display="AH15"/>
    <hyperlink ref="G68" location="='C4'!V15" display="V15"/>
    <hyperlink ref="D69" location="'C4'!AH16" display="AH16"/>
    <hyperlink ref="G69" location="='C4'!V16" display="V16"/>
    <hyperlink ref="D70" location="'C4'!AK14" display="AK14"/>
    <hyperlink ref="G70" location="='C4'!Y14" display="Y14"/>
    <hyperlink ref="D71" location="'C4'!AK15" display="AK15"/>
    <hyperlink ref="G71" location="='C4'!Y15" display="Y15"/>
    <hyperlink ref="D72" location="'C4'!AK16" display="AK16"/>
    <hyperlink ref="G72" location="='C4'!Y16" display="Y16"/>
    <hyperlink ref="D73" location="'C4'!AN14" display="AN14"/>
    <hyperlink ref="G73" location="='C4'!AB14" display="AB14"/>
    <hyperlink ref="D74" location="'C4'!AN15" display="AN15"/>
    <hyperlink ref="G74" location="='C4'!AB15" display="AB15"/>
    <hyperlink ref="D75" location="'C4'!AN16" display="AN16"/>
    <hyperlink ref="G75" location="='C4'!AB16" display="AB16"/>
    <hyperlink ref="D76" location="'C4'!V16" display="V16"/>
    <hyperlink ref="G76" location="='C2'!V22" display="V22"/>
    <hyperlink ref="D77" location="'C4'!Y16" display="Y16"/>
    <hyperlink ref="G77" location="='C2'!AE22" display="AE22"/>
    <hyperlink ref="D78" location="'C4'!AB16" display="AB16"/>
    <hyperlink ref="G78" location="='C2'!AH22" display="AH22"/>
    <hyperlink ref="D79" location="'C4'!AE16" display="AE16"/>
    <hyperlink ref="G79" location="='C2'!AN22" display="AN22"/>
    <hyperlink ref="D83" location="'C5'!Y14" display="Y14"/>
    <hyperlink ref="G83" location="='C5'!V14" display="V14"/>
    <hyperlink ref="D84" location="'C5'!Y15" display="Y15"/>
    <hyperlink ref="G84" location="='C5'!V15" display="V15"/>
    <hyperlink ref="D85" location="'C5'!Y16" display="Y16"/>
    <hyperlink ref="G85" location="='C5'!V16" display="V16"/>
    <hyperlink ref="D86" location="'C5'!Y17" display="Y17"/>
    <hyperlink ref="G86" location="='C5'!V17" display="V17"/>
    <hyperlink ref="D87" location="'C5'!Y18" display="Y18"/>
    <hyperlink ref="G87" location="='C5'!V18" display="V18"/>
    <hyperlink ref="D88" location="'C5'!Y19" display="Y19"/>
    <hyperlink ref="G88" location="='C5'!V19" display="V19"/>
    <hyperlink ref="D89" location="'C5'!Y20" display="Y20"/>
    <hyperlink ref="G89" location="='C5'!V20" display="V20"/>
    <hyperlink ref="D90" location="'C5'!Y21" display="Y21"/>
    <hyperlink ref="G90" location="='C5'!V21" display="V21"/>
    <hyperlink ref="D91" location="'C5'!Y22" display="Y22"/>
    <hyperlink ref="G91" location="='C5'!V22" display="V22"/>
    <hyperlink ref="D92" location="'C5'!Y23" display="Y23"/>
    <hyperlink ref="G92" location="='C5'!V23" display="V23"/>
    <hyperlink ref="D93" location="'C5'!Y24" display="Y24"/>
    <hyperlink ref="G93" location="='C5'!V24" display="V24"/>
    <hyperlink ref="D94" location="'C5'!Y25" display="Y25"/>
    <hyperlink ref="G94" location="='C5'!V25" display="V25"/>
    <hyperlink ref="D95" location="'C5'!Y26" display="Y26"/>
    <hyperlink ref="G95" location="='C5'!V26" display="V26"/>
    <hyperlink ref="D96" location="'C5'!Y27" display="Y27"/>
    <hyperlink ref="G96" location="='C5'!V27" display="V27"/>
    <hyperlink ref="D97" location="'C5'!Y28" display="Y28"/>
    <hyperlink ref="G97" location="='C5'!V28" display="V28"/>
    <hyperlink ref="D98" location="'C5'!Y29" display="Y29"/>
    <hyperlink ref="G98" location="='C5'!V29" display="V29"/>
    <hyperlink ref="D99" location="'C5'!Y30" display="Y30"/>
    <hyperlink ref="G99" location="='C5'!V30" display="V30"/>
    <hyperlink ref="D100" location="'C5'!Y31" display="Y31"/>
    <hyperlink ref="G100" location="='C5'!V31" display="V31"/>
    <hyperlink ref="D101" location="'C5'!Y32" display="Y32"/>
    <hyperlink ref="G101" location="='C5'!V32" display="V32"/>
    <hyperlink ref="D102" location="'C5'!Y33" display="Y33"/>
    <hyperlink ref="G102" location="='C5'!V33" display="V33"/>
    <hyperlink ref="D103" location="'C5'!Y34" display="Y34"/>
    <hyperlink ref="G103" location="='C5'!V34" display="V34"/>
    <hyperlink ref="D104" location="'C5'!Y35" display="Y35"/>
    <hyperlink ref="G104" location="='C5'!V35" display="V35"/>
    <hyperlink ref="D105" location="'C5'!Y36" display="Y36"/>
    <hyperlink ref="G105" location="='C5'!V36" display="V36"/>
    <hyperlink ref="D106" location="'C5'!Y37" display="Y37"/>
    <hyperlink ref="G106" location="='C5'!V37" display="V37"/>
    <hyperlink ref="D107" location="'C5'!Y38" display="Y38"/>
    <hyperlink ref="G107" location="='C5'!V38" display="V38"/>
    <hyperlink ref="D108" location="'C5'!Y39" display="Y39"/>
    <hyperlink ref="G108" location="='C5'!V39" display="V39"/>
    <hyperlink ref="D109" location="'C5'!Y40" display="Y40"/>
    <hyperlink ref="G109" location="='C5'!V40" display="V40"/>
    <hyperlink ref="D110" location="'C5'!Y41" display="Y41"/>
    <hyperlink ref="G110" location="='C5'!V41" display="V41"/>
    <hyperlink ref="D111" location="'C5'!Y42" display="Y42"/>
    <hyperlink ref="G111" location="='C5'!V42" display="V42"/>
    <hyperlink ref="D112" location="'C5'!Y44" display="Y44"/>
    <hyperlink ref="G112" location="='C5'!V44" display="V44"/>
    <hyperlink ref="D113" location="'C5'!Y45" display="Y45"/>
    <hyperlink ref="G113" location="='C5'!V45" display="V45"/>
    <hyperlink ref="D114" location="'C5'!Y46" display="Y46"/>
    <hyperlink ref="G114" location="='C5'!V46" display="V46"/>
    <hyperlink ref="D115" location="'C5'!Y47" display="Y47"/>
    <hyperlink ref="G115" location="='C5'!V47" display="V47"/>
    <hyperlink ref="D116" location="'C5'!Y48" display="Y48"/>
    <hyperlink ref="G116" location="='C5'!V48" display="V48"/>
    <hyperlink ref="D117" location="'C5'!Y49" display="Y49"/>
    <hyperlink ref="G117" location="='C5'!V49" display="V49"/>
    <hyperlink ref="D118" location="'C5'!Y50" display="Y50"/>
    <hyperlink ref="G118" location="='C5'!V50" display="V50"/>
    <hyperlink ref="D119" location="'C5'!Y51" display="Y51"/>
    <hyperlink ref="G119" location="='C5'!V51" display="V51"/>
    <hyperlink ref="D120" location="'C5'!Y52" display="Y52"/>
    <hyperlink ref="G120" location="='C5'!V52" display="V52"/>
    <hyperlink ref="D121" location="'C5'!Y53" display="Y53"/>
    <hyperlink ref="G121" location="='C5'!V53" display="V53"/>
    <hyperlink ref="D122" location="'C5'!Y54" display="Y54"/>
    <hyperlink ref="G122" location="='C5'!V54" display="V54"/>
    <hyperlink ref="D123" location="'C5'!Y55" display="Y55"/>
    <hyperlink ref="G123" location="='C5'!V55" display="V55"/>
    <hyperlink ref="D124" location="'C5'!Y56" display="Y56"/>
    <hyperlink ref="G124" location="='C5'!V56" display="V56"/>
    <hyperlink ref="D125" location="'C5'!Y57" display="Y57"/>
    <hyperlink ref="G125" location="='C5'!V57" display="V57"/>
    <hyperlink ref="D126" location="'C5'!Y58" display="Y58"/>
    <hyperlink ref="G126" location="='C5'!V58" display="V58"/>
    <hyperlink ref="D127" location="'C5'!Y59" display="Y59"/>
    <hyperlink ref="G127" location="='C5'!V59" display="V59"/>
    <hyperlink ref="D128" location="'C5'!Y60" display="Y60"/>
    <hyperlink ref="G128" location="='C5'!V60" display="V60"/>
    <hyperlink ref="D129" location="'C5'!Y61" display="Y61"/>
    <hyperlink ref="G129" location="='C5'!V61" display="V61"/>
    <hyperlink ref="D130" location="'C5'!Y62" display="Y62"/>
    <hyperlink ref="G130" location="='C5'!V62" display="V62"/>
    <hyperlink ref="D131" location="'C5'!Y63" display="Y63"/>
    <hyperlink ref="G131" location="='C5'!V63" display="V63"/>
    <hyperlink ref="D132" location="'C5'!Y64" display="Y64"/>
    <hyperlink ref="G132" location="='C5'!V64" display="V64"/>
    <hyperlink ref="D133" location="'C5'!Y65" display="Y65"/>
    <hyperlink ref="G133" location="='C5'!V65" display="V65"/>
    <hyperlink ref="D134" location="'C5'!Y66" display="Y66"/>
    <hyperlink ref="G134" location="='C5'!V66" display="V66"/>
    <hyperlink ref="D135" location="'C5'!Y67" display="Y67"/>
    <hyperlink ref="G135" location="='C5'!V67" display="V67"/>
    <hyperlink ref="D136" location="'C5'!Y68" display="Y68"/>
    <hyperlink ref="G136" location="='C5'!V68" display="V68"/>
    <hyperlink ref="D137" location="'C5'!Y69" display="Y69"/>
    <hyperlink ref="G137" location="='C5'!V69" display="V69"/>
    <hyperlink ref="D138" location="'C5'!Y70" display="Y70"/>
    <hyperlink ref="G138" location="='C5'!V70" display="V70"/>
    <hyperlink ref="D139" location="'C5'!Y71" display="Y71"/>
    <hyperlink ref="G139" location="='C5'!V71" display="V71"/>
    <hyperlink ref="D140" location="'C5'!Y72" display="Y72"/>
    <hyperlink ref="G140" location="='C5'!V72" display="V72"/>
    <hyperlink ref="D141" location="'C5'!Y74" display="Y74"/>
    <hyperlink ref="G141" location="='C5'!V74" display="V74"/>
    <hyperlink ref="D142" location="'C5'!Y75" display="Y75"/>
    <hyperlink ref="G142" location="='C5'!V75" display="V75"/>
    <hyperlink ref="D143" location="'C5'!Y76" display="Y76"/>
    <hyperlink ref="G143" location="='C5'!V76" display="V76"/>
    <hyperlink ref="D144" location="'C5'!Y77" display="Y77"/>
    <hyperlink ref="G144" location="='C5'!V77" display="V77"/>
    <hyperlink ref="D145" location="'C5'!Y78" display="Y78"/>
    <hyperlink ref="G145" location="='C5'!V78" display="V78"/>
    <hyperlink ref="D146" location="'C5'!Y79" display="Y79"/>
    <hyperlink ref="G146" location="='C5'!V79" display="V79"/>
    <hyperlink ref="D147" location="'C5'!Y80" display="Y80"/>
    <hyperlink ref="G147" location="='C5'!V80" display="V80"/>
    <hyperlink ref="D148" location="'C5'!Y81" display="Y81"/>
    <hyperlink ref="G148" location="='C5'!V81" display="V81"/>
    <hyperlink ref="D149" location="'C5'!Y82" display="Y82"/>
    <hyperlink ref="G149" location="='C5'!V82" display="V82"/>
    <hyperlink ref="D150" location="'C5'!Y83" display="Y83"/>
    <hyperlink ref="G150" location="='C5'!V83" display="V83"/>
    <hyperlink ref="D151" location="'C5'!Y84" display="Y84"/>
    <hyperlink ref="G151" location="='C5'!V84" display="V84"/>
    <hyperlink ref="D152" location="'C5'!Y85" display="Y85"/>
    <hyperlink ref="G152" location="='C5'!V85" display="V85"/>
    <hyperlink ref="D153" location="'C5'!Y86" display="Y86"/>
    <hyperlink ref="G153" location="='C5'!V86" display="V86"/>
    <hyperlink ref="D154" location="'C5'!Y87" display="Y87"/>
    <hyperlink ref="G154" location="='C5'!V87" display="V87"/>
    <hyperlink ref="D155" location="'C5'!Y88" display="Y88"/>
    <hyperlink ref="G155" location="='C5'!V88" display="V88"/>
    <hyperlink ref="D156" location="'C5'!Y89" display="Y89"/>
    <hyperlink ref="G156" location="='C5'!V89" display="V89"/>
    <hyperlink ref="D157" location="'C5'!Y90" display="Y90"/>
    <hyperlink ref="G157" location="='C5'!V90" display="V90"/>
    <hyperlink ref="D158" location="'C5'!Y91" display="Y91"/>
    <hyperlink ref="G158" location="='C5'!V91" display="V91"/>
    <hyperlink ref="D159" location="'C5'!Y92" display="Y92"/>
    <hyperlink ref="G159" location="='C5'!V92" display="V92"/>
    <hyperlink ref="D160" location="'C5'!Y93" display="Y93"/>
    <hyperlink ref="G160" location="='C5'!V93" display="V93"/>
    <hyperlink ref="D161" location="'C5'!Y94" display="Y94"/>
    <hyperlink ref="G161" location="='C5'!V94" display="V94"/>
    <hyperlink ref="D162" location="'C5'!Y95" display="Y95"/>
    <hyperlink ref="G162" location="='C5'!V95" display="V95"/>
    <hyperlink ref="D163" location="'C5'!Y96" display="Y96"/>
    <hyperlink ref="G163" location="='C5'!V96" display="V96"/>
    <hyperlink ref="D164" location="'C5'!Y97" display="Y97"/>
    <hyperlink ref="G164" location="='C5'!V97" display="V97"/>
    <hyperlink ref="D165" location="'C5'!Y98" display="Y98"/>
    <hyperlink ref="G165" location="='C5'!V98" display="V98"/>
    <hyperlink ref="D166" location="'C5'!Y99" display="Y99"/>
    <hyperlink ref="G166" location="='C5'!V99" display="V99"/>
    <hyperlink ref="D167" location="'C5'!Y100" display="Y100"/>
    <hyperlink ref="G167" location="='C5'!V100" display="V100"/>
    <hyperlink ref="D168" location="'C5'!Y101" display="Y101"/>
    <hyperlink ref="G168" location="='C5'!V101" display="V101"/>
    <hyperlink ref="D169" location="'C5'!Y102" display="Y102"/>
    <hyperlink ref="G169" location="='C5'!V102" display="V102"/>
    <hyperlink ref="D170" location="'C6'!V238" display="V238"/>
    <hyperlink ref="G170" location="='C2'!AQ20" display="AQ20"/>
    <hyperlink ref="D171" location="'C6'!V464" display="V464"/>
    <hyperlink ref="G171" location="='C2'!AQ21" display="AQ21"/>
    <hyperlink ref="D172" location="'C6'!V690" display="V690"/>
    <hyperlink ref="G172" location="='C2'!AQ22" display="AQ22"/>
    <hyperlink ref="D173" location="'C7'!V14" display="V14"/>
    <hyperlink ref="G173" location="='C3'!V14" display="V14"/>
    <hyperlink ref="D174" location="'C7'!V15" display="V15"/>
    <hyperlink ref="G174" location="='C3'!V15" display="V15"/>
    <hyperlink ref="D175" location="'C7'!V16" display="V16"/>
    <hyperlink ref="G175" location="='C3'!V16" display="V16"/>
    <hyperlink ref="D176" location="'C7'!V17" display="V17"/>
    <hyperlink ref="G176" location="='C3'!V17" display="V17"/>
    <hyperlink ref="D177" location="'C7'!V18" display="V18"/>
    <hyperlink ref="G177" location="='C3'!V18" display="V18"/>
    <hyperlink ref="D178" location="'C7'!V19" display="V19"/>
    <hyperlink ref="G178" location="='C3'!V19" display="V19"/>
    <hyperlink ref="D179" location="'C7'!V20" display="V20"/>
    <hyperlink ref="G179" location="='C3'!V20" display="V20"/>
    <hyperlink ref="D180" location="'C7'!V21" display="V21"/>
    <hyperlink ref="G180" location="='C3'!V21" display="V21"/>
    <hyperlink ref="D181" location="'C7'!V22" display="V22"/>
    <hyperlink ref="G181" location="='C3'!V22" display="V22"/>
    <hyperlink ref="D182" location="'C7'!V23" display="V23"/>
    <hyperlink ref="G182" location="='C3'!V23" display="V23"/>
    <hyperlink ref="D183" location="'C7'!V24" display="V24"/>
    <hyperlink ref="G183" location="='C3'!V24" display="V24"/>
    <hyperlink ref="D184" location="'C7'!V25" display="V25"/>
    <hyperlink ref="G184" location="='C3'!V25" display="V25"/>
    <hyperlink ref="D185" location="'C7'!V26" display="V26"/>
    <hyperlink ref="G185" location="='C3'!V26" display="V26"/>
    <hyperlink ref="D186" location="'C7'!V27" display="V27"/>
    <hyperlink ref="G186" location="='C3'!V27" display="V27"/>
    <hyperlink ref="D187" location="'C7'!V28" display="V28"/>
    <hyperlink ref="G187" location="='C3'!V28" display="V28"/>
    <hyperlink ref="D188" location="'C7'!V29" display="V29"/>
    <hyperlink ref="G188" location="='C3'!V29" display="V29"/>
    <hyperlink ref="D189" location="'C7'!V30" display="V30"/>
    <hyperlink ref="G189" location="='C3'!V30" display="V30"/>
    <hyperlink ref="D190" location="'C7'!V31" display="V31"/>
    <hyperlink ref="G190" location="='C3'!V31" display="V31"/>
    <hyperlink ref="D191" location="'C7'!V32" display="V32"/>
    <hyperlink ref="G191" location="='C3'!V32" display="V32"/>
    <hyperlink ref="D192" location="'C7'!V33" display="V33"/>
    <hyperlink ref="G192" location="='C3'!V33" display="V33"/>
    <hyperlink ref="D193" location="'C7'!V34" display="V34"/>
    <hyperlink ref="G193" location="='C3'!V34" display="V34"/>
    <hyperlink ref="D194" location="'C7'!V35" display="V35"/>
    <hyperlink ref="G194" location="='C3'!V35" display="V35"/>
    <hyperlink ref="D195" location="'C7'!V36" display="V36"/>
    <hyperlink ref="G195" location="='C3'!V36" display="V36"/>
    <hyperlink ref="D196" location="'C7'!V37" display="V37"/>
    <hyperlink ref="G196" location="='C3'!V37" display="V37"/>
    <hyperlink ref="D197" location="'C7'!V38" display="V38"/>
    <hyperlink ref="G197" location="='C3'!V38" display="V38"/>
    <hyperlink ref="D198" location="'C7'!V39" display="V39"/>
    <hyperlink ref="G198" location="='C3'!V39" display="V39"/>
    <hyperlink ref="D199" location="'C7'!V40" display="V40"/>
    <hyperlink ref="G199" location="='C3'!V40" display="V40"/>
    <hyperlink ref="D200" location="'C7'!V41" display="V41"/>
    <hyperlink ref="G200" location="='C3'!V41" display="V41"/>
    <hyperlink ref="D201" location="'C7'!V42" display="V42"/>
    <hyperlink ref="G201" location="='C3'!V42" display="V42"/>
    <hyperlink ref="D202" location="'C7'!V43" display="V43"/>
    <hyperlink ref="G202" location="='C3'!V43" display="V43"/>
    <hyperlink ref="D203" location="'C7'!V44" display="V44"/>
    <hyperlink ref="G203" location="='C3'!V44" display="V44"/>
    <hyperlink ref="D204" location="'C7'!V45" display="V45"/>
    <hyperlink ref="G204" location="='C3'!V45" display="V45"/>
    <hyperlink ref="D205" location="'C7'!V46" display="V46"/>
    <hyperlink ref="G205" location="='C3'!V46" display="V46"/>
    <hyperlink ref="D206" location="'C7'!V47" display="V47"/>
    <hyperlink ref="G206" location="='C3'!V47" display="V47"/>
    <hyperlink ref="D207" location="'C7'!V48" display="V48"/>
    <hyperlink ref="G207" location="='C3'!V48" display="V48"/>
    <hyperlink ref="D208" location="'C7'!V49" display="V49"/>
    <hyperlink ref="G208" location="='C3'!V49" display="V49"/>
    <hyperlink ref="D209" location="'C7'!Y14" display="Y14"/>
    <hyperlink ref="G209" location="='C3'!Y14" display="Y14"/>
    <hyperlink ref="D210" location="'C7'!Y15" display="Y15"/>
    <hyperlink ref="G210" location="='C3'!Y15" display="Y15"/>
    <hyperlink ref="D211" location="'C7'!Y16" display="Y16"/>
    <hyperlink ref="G211" location="='C3'!Y16" display="Y16"/>
    <hyperlink ref="D212" location="'C7'!Y17" display="Y17"/>
    <hyperlink ref="G212" location="='C3'!Y17" display="Y17"/>
    <hyperlink ref="D213" location="'C7'!Y18" display="Y18"/>
    <hyperlink ref="G213" location="='C3'!Y18" display="Y18"/>
    <hyperlink ref="D214" location="'C7'!Y19" display="Y19"/>
    <hyperlink ref="G214" location="='C3'!Y19" display="Y19"/>
    <hyperlink ref="D215" location="'C7'!Y20" display="Y20"/>
    <hyperlink ref="G215" location="='C3'!Y20" display="Y20"/>
    <hyperlink ref="D216" location="'C7'!Y21" display="Y21"/>
    <hyperlink ref="G216" location="='C3'!Y21" display="Y21"/>
    <hyperlink ref="D217" location="'C7'!Y22" display="Y22"/>
    <hyperlink ref="G217" location="='C3'!Y22" display="Y22"/>
    <hyperlink ref="D218" location="'C7'!Y23" display="Y23"/>
    <hyperlink ref="G218" location="='C3'!Y23" display="Y23"/>
    <hyperlink ref="D219" location="'C7'!Y24" display="Y24"/>
    <hyperlink ref="G219" location="='C3'!Y24" display="Y24"/>
    <hyperlink ref="D220" location="'C7'!Y25" display="Y25"/>
    <hyperlink ref="G220" location="='C3'!Y25" display="Y25"/>
    <hyperlink ref="D221" location="'C7'!Y26" display="Y26"/>
    <hyperlink ref="G221" location="='C3'!Y26" display="Y26"/>
    <hyperlink ref="D222" location="'C7'!Y27" display="Y27"/>
    <hyperlink ref="G222" location="='C3'!Y27" display="Y27"/>
    <hyperlink ref="D223" location="'C7'!Y28" display="Y28"/>
    <hyperlink ref="G223" location="='C3'!Y28" display="Y28"/>
    <hyperlink ref="D224" location="'C7'!Y29" display="Y29"/>
    <hyperlink ref="G224" location="='C3'!Y29" display="Y29"/>
    <hyperlink ref="D225" location="'C7'!Y30" display="Y30"/>
    <hyperlink ref="G225" location="='C3'!Y30" display="Y30"/>
    <hyperlink ref="D226" location="'C7'!Y31" display="Y31"/>
    <hyperlink ref="G226" location="='C3'!Y31" display="Y31"/>
    <hyperlink ref="D227" location="'C7'!Y32" display="Y32"/>
    <hyperlink ref="G227" location="='C3'!Y32" display="Y32"/>
    <hyperlink ref="D228" location="'C7'!Y33" display="Y33"/>
    <hyperlink ref="G228" location="='C3'!Y33" display="Y33"/>
    <hyperlink ref="D229" location="'C7'!Y34" display="Y34"/>
    <hyperlink ref="G229" location="='C3'!Y34" display="Y34"/>
    <hyperlink ref="D230" location="'C7'!Y35" display="Y35"/>
    <hyperlink ref="G230" location="='C3'!Y35" display="Y35"/>
    <hyperlink ref="D231" location="'C7'!Y36" display="Y36"/>
    <hyperlink ref="G231" location="='C3'!Y36" display="Y36"/>
    <hyperlink ref="D232" location="'C7'!Y37" display="Y37"/>
    <hyperlink ref="G232" location="='C3'!Y37" display="Y37"/>
    <hyperlink ref="D233" location="'C7'!Y38" display="Y38"/>
    <hyperlink ref="G233" location="='C3'!Y38" display="Y38"/>
    <hyperlink ref="D234" location="'C7'!Y39" display="Y39"/>
    <hyperlink ref="G234" location="='C3'!Y39" display="Y39"/>
    <hyperlink ref="D235" location="'C7'!Y40" display="Y40"/>
    <hyperlink ref="G235" location="='C3'!Y40" display="Y40"/>
    <hyperlink ref="D236" location="'C7'!Y41" display="Y41"/>
    <hyperlink ref="G236" location="='C3'!Y41" display="Y41"/>
    <hyperlink ref="D237" location="'C7'!Y42" display="Y42"/>
    <hyperlink ref="G237" location="='C3'!Y42" display="Y42"/>
    <hyperlink ref="D238" location="'C7'!Y43" display="Y43"/>
    <hyperlink ref="G238" location="='C3'!Y43" display="Y43"/>
    <hyperlink ref="D239" location="'C7'!Y44" display="Y44"/>
    <hyperlink ref="G239" location="='C3'!Y44" display="Y44"/>
    <hyperlink ref="D240" location="'C7'!Y45" display="Y45"/>
    <hyperlink ref="G240" location="='C3'!Y45" display="Y45"/>
    <hyperlink ref="D241" location="'C7'!Y46" display="Y46"/>
    <hyperlink ref="G241" location="='C3'!Y46" display="Y46"/>
    <hyperlink ref="D242" location="'C7'!Y47" display="Y47"/>
    <hyperlink ref="G242" location="='C3'!Y47" display="Y47"/>
    <hyperlink ref="D243" location="'C7'!Y48" display="Y48"/>
    <hyperlink ref="G243" location="='C3'!Y48" display="Y48"/>
    <hyperlink ref="D244" location="'C7'!Y49" display="Y49"/>
    <hyperlink ref="G244" location="='C3'!Y49" display="Y49"/>
    <hyperlink ref="D245" location="'C7'!AE14" display="AE14"/>
    <hyperlink ref="G245" location="='C3'!AB14" display="AB14"/>
    <hyperlink ref="D246" location="'C7'!AE15" display="AE15"/>
    <hyperlink ref="G246" location="='C3'!AB15" display="AB15"/>
    <hyperlink ref="D247" location="'C7'!AE16" display="AE16"/>
    <hyperlink ref="G247" location="='C3'!AB16" display="AB16"/>
    <hyperlink ref="D248" location="'C7'!AE17" display="AE17"/>
    <hyperlink ref="G248" location="='C3'!AB17" display="AB17"/>
    <hyperlink ref="D249" location="'C7'!AE18" display="AE18"/>
    <hyperlink ref="G249" location="='C3'!AB18" display="AB18"/>
    <hyperlink ref="D250" location="'C7'!AE19" display="AE19"/>
    <hyperlink ref="G250" location="='C3'!AB19" display="AB19"/>
    <hyperlink ref="D251" location="'C7'!AE20" display="AE20"/>
    <hyperlink ref="G251" location="='C3'!AB20" display="AB20"/>
    <hyperlink ref="D252" location="'C7'!AE21" display="AE21"/>
    <hyperlink ref="G252" location="='C3'!AB21" display="AB21"/>
    <hyperlink ref="D253" location="'C7'!AE22" display="AE22"/>
    <hyperlink ref="G253" location="='C3'!AB22" display="AB22"/>
    <hyperlink ref="D254" location="'C7'!AE23" display="AE23"/>
    <hyperlink ref="G254" location="='C3'!AB23" display="AB23"/>
    <hyperlink ref="D255" location="'C7'!AE24" display="AE24"/>
    <hyperlink ref="G255" location="='C3'!AB24" display="AB24"/>
    <hyperlink ref="D256" location="'C7'!AE25" display="AE25"/>
    <hyperlink ref="G256" location="='C3'!AB25" display="AB25"/>
    <hyperlink ref="D257" location="'C7'!AE26" display="AE26"/>
    <hyperlink ref="G257" location="='C3'!AB26" display="AB26"/>
    <hyperlink ref="D258" location="'C7'!AE27" display="AE27"/>
    <hyperlink ref="G258" location="='C3'!AB27" display="AB27"/>
    <hyperlink ref="D259" location="'C7'!AE28" display="AE28"/>
    <hyperlink ref="G259" location="='C3'!AB28" display="AB28"/>
    <hyperlink ref="D260" location="'C7'!AE29" display="AE29"/>
    <hyperlink ref="G260" location="='C3'!AB29" display="AB29"/>
    <hyperlink ref="D261" location="'C7'!AE30" display="AE30"/>
    <hyperlink ref="G261" location="='C3'!AB30" display="AB30"/>
    <hyperlink ref="D262" location="'C7'!AE31" display="AE31"/>
    <hyperlink ref="G262" location="='C3'!AB31" display="AB31"/>
    <hyperlink ref="D263" location="'C7'!AE32" display="AE32"/>
    <hyperlink ref="G263" location="='C3'!AB32" display="AB32"/>
    <hyperlink ref="D264" location="'C7'!AE33" display="AE33"/>
    <hyperlink ref="G264" location="='C3'!AB33" display="AB33"/>
    <hyperlink ref="D265" location="'C7'!AE34" display="AE34"/>
    <hyperlink ref="G265" location="='C3'!AB34" display="AB34"/>
    <hyperlink ref="D266" location="'C7'!AE35" display="AE35"/>
    <hyperlink ref="G266" location="='C3'!AB35" display="AB35"/>
    <hyperlink ref="D267" location="'C7'!AE36" display="AE36"/>
    <hyperlink ref="G267" location="='C3'!AB36" display="AB36"/>
    <hyperlink ref="D268" location="'C7'!AE37" display="AE37"/>
    <hyperlink ref="G268" location="='C3'!AB37" display="AB37"/>
    <hyperlink ref="D269" location="'C7'!AE38" display="AE38"/>
    <hyperlink ref="G269" location="='C3'!AB38" display="AB38"/>
    <hyperlink ref="D270" location="'C7'!AE39" display="AE39"/>
    <hyperlink ref="G270" location="='C3'!AB39" display="AB39"/>
    <hyperlink ref="D271" location="'C7'!AE40" display="AE40"/>
    <hyperlink ref="G271" location="='C3'!AB40" display="AB40"/>
    <hyperlink ref="D272" location="'C7'!AE41" display="AE41"/>
    <hyperlink ref="G272" location="='C3'!AB41" display="AB41"/>
    <hyperlink ref="D273" location="'C7'!AE42" display="AE42"/>
    <hyperlink ref="G273" location="='C3'!AB42" display="AB42"/>
    <hyperlink ref="D274" location="'C7'!AE43" display="AE43"/>
    <hyperlink ref="G274" location="='C3'!AB43" display="AB43"/>
    <hyperlink ref="D275" location="'C7'!AE44" display="AE44"/>
    <hyperlink ref="G275" location="='C3'!AB44" display="AB44"/>
    <hyperlink ref="D276" location="'C7'!AE45" display="AE45"/>
    <hyperlink ref="G276" location="='C3'!AB45" display="AB45"/>
    <hyperlink ref="D277" location="'C7'!AE46" display="AE46"/>
    <hyperlink ref="G277" location="='C3'!AB46" display="AB46"/>
    <hyperlink ref="D278" location="'C7'!AE47" display="AE47"/>
    <hyperlink ref="G278" location="='C3'!AB47" display="AB47"/>
    <hyperlink ref="D279" location="'C7'!AE48" display="AE48"/>
    <hyperlink ref="G279" location="='C3'!AB48" display="AB48"/>
    <hyperlink ref="D280" location="'C7'!AE49" display="AE49"/>
    <hyperlink ref="G280" location="='C3'!AB49" display="AB49"/>
    <hyperlink ref="D281" location="'C7'!AK14" display="AK14"/>
    <hyperlink ref="G281" location="='C3'!AE14" display="AE14"/>
    <hyperlink ref="D282" location="'C7'!AK15" display="AK15"/>
    <hyperlink ref="G282" location="='C3'!AE15" display="AE15"/>
    <hyperlink ref="D283" location="'C7'!AK16" display="AK16"/>
    <hyperlink ref="G283" location="='C3'!AE16" display="AE16"/>
    <hyperlink ref="D284" location="'C7'!AK17" display="AK17"/>
    <hyperlink ref="G284" location="='C3'!AE17" display="AE17"/>
    <hyperlink ref="D285" location="'C7'!AK18" display="AK18"/>
    <hyperlink ref="G285" location="='C3'!AE18" display="AE18"/>
    <hyperlink ref="D286" location="'C7'!AK19" display="AK19"/>
    <hyperlink ref="G286" location="='C3'!AE19" display="AE19"/>
    <hyperlink ref="D287" location="'C7'!AK20" display="AK20"/>
    <hyperlink ref="G287" location="='C3'!AE20" display="AE20"/>
    <hyperlink ref="D288" location="'C7'!AK21" display="AK21"/>
    <hyperlink ref="G288" location="='C3'!AE21" display="AE21"/>
    <hyperlink ref="D289" location="'C7'!AK22" display="AK22"/>
    <hyperlink ref="G289" location="='C3'!AE22" display="AE22"/>
    <hyperlink ref="D290" location="'C7'!AK23" display="AK23"/>
    <hyperlink ref="G290" location="='C3'!AE23" display="AE23"/>
    <hyperlink ref="D291" location="'C7'!AK24" display="AK24"/>
    <hyperlink ref="G291" location="='C3'!AE24" display="AE24"/>
    <hyperlink ref="D292" location="'C7'!AK25" display="AK25"/>
    <hyperlink ref="G292" location="='C3'!AE25" display="AE25"/>
    <hyperlink ref="D293" location="'C7'!AK26" display="AK26"/>
    <hyperlink ref="G293" location="='C3'!AE26" display="AE26"/>
    <hyperlink ref="D294" location="'C7'!AK27" display="AK27"/>
    <hyperlink ref="G294" location="='C3'!AE27" display="AE27"/>
    <hyperlink ref="D295" location="'C7'!AK28" display="AK28"/>
    <hyperlink ref="G295" location="='C3'!AE28" display="AE28"/>
    <hyperlink ref="D296" location="'C7'!AK29" display="AK29"/>
    <hyperlink ref="G296" location="='C3'!AE29" display="AE29"/>
    <hyperlink ref="D297" location="'C7'!AK30" display="AK30"/>
    <hyperlink ref="G297" location="='C3'!AE30" display="AE30"/>
    <hyperlink ref="D298" location="'C7'!AK31" display="AK31"/>
    <hyperlink ref="G298" location="='C3'!AE31" display="AE31"/>
    <hyperlink ref="D299" location="'C7'!AK32" display="AK32"/>
    <hyperlink ref="G299" location="='C3'!AE32" display="AE32"/>
    <hyperlink ref="D300" location="'C7'!AK33" display="AK33"/>
    <hyperlink ref="G300" location="='C3'!AE33" display="AE33"/>
    <hyperlink ref="D301" location="'C7'!AK34" display="AK34"/>
    <hyperlink ref="G301" location="='C3'!AE34" display="AE34"/>
    <hyperlink ref="D302" location="'C7'!AK35" display="AK35"/>
    <hyperlink ref="G302" location="='C3'!AE35" display="AE35"/>
    <hyperlink ref="D303" location="'C7'!AK36" display="AK36"/>
    <hyperlink ref="G303" location="='C3'!AE36" display="AE36"/>
    <hyperlink ref="D304" location="'C7'!AK37" display="AK37"/>
    <hyperlink ref="G304" location="='C3'!AE37" display="AE37"/>
    <hyperlink ref="D305" location="'C7'!AK38" display="AK38"/>
    <hyperlink ref="G305" location="='C3'!AE38" display="AE38"/>
    <hyperlink ref="D306" location="'C7'!AK39" display="AK39"/>
    <hyperlink ref="G306" location="='C3'!AE39" display="AE39"/>
    <hyperlink ref="D307" location="'C7'!AK40" display="AK40"/>
    <hyperlink ref="G307" location="='C3'!AE40" display="AE40"/>
    <hyperlink ref="D308" location="'C7'!AK41" display="AK41"/>
    <hyperlink ref="G308" location="='C3'!AE41" display="AE41"/>
    <hyperlink ref="D309" location="'C7'!AK42" display="AK42"/>
    <hyperlink ref="G309" location="='C3'!AE42" display="AE42"/>
    <hyperlink ref="D310" location="'C7'!AK43" display="AK43"/>
    <hyperlink ref="G310" location="='C3'!AE43" display="AE43"/>
    <hyperlink ref="D311" location="'C7'!AK44" display="AK44"/>
    <hyperlink ref="G311" location="='C3'!AE44" display="AE44"/>
    <hyperlink ref="D312" location="'C7'!AK45" display="AK45"/>
    <hyperlink ref="G312" location="='C3'!AE45" display="AE45"/>
    <hyperlink ref="D313" location="'C7'!AK46" display="AK46"/>
    <hyperlink ref="G313" location="='C3'!AE46" display="AE46"/>
    <hyperlink ref="D314" location="'C7'!AK47" display="AK47"/>
    <hyperlink ref="G314" location="='C3'!AE47" display="AE47"/>
    <hyperlink ref="D315" location="'C7'!AK48" display="AK48"/>
    <hyperlink ref="G315" location="='C3'!AE48" display="AE48"/>
    <hyperlink ref="D316" location="'C7'!AK49" display="AK49"/>
    <hyperlink ref="G316" location="='C3'!AE49" display="AE49"/>
    <hyperlink ref="D317" location="'C8'!Y22" display="Y22"/>
    <hyperlink ref="G317" location="='C8'!V22" display="V22"/>
    <hyperlink ref="D318" location="'C8'!Y14" display="Y14"/>
    <hyperlink ref="G318" location="='C8'!V14" display="V14"/>
    <hyperlink ref="D319" location="'C8'!Y15" display="Y15"/>
    <hyperlink ref="G319" location="='C8'!V15" display="V15"/>
    <hyperlink ref="D320" location="'C8'!Y16" display="Y16"/>
    <hyperlink ref="G320" location="='C8'!V16" display="V16"/>
    <hyperlink ref="D321" location="'C8'!Y17" display="Y17"/>
    <hyperlink ref="G321" location="='C8'!V17" display="V17"/>
    <hyperlink ref="D322" location="'C8'!Y18" display="Y18"/>
    <hyperlink ref="G322" location="='C8'!V18" display="V18"/>
    <hyperlink ref="D323" location="'C8'!Y19" display="Y19"/>
    <hyperlink ref="G323" location="='C8'!V19" display="V19"/>
    <hyperlink ref="D324" location="'C8'!Y20" display="Y20"/>
    <hyperlink ref="G324" location="='C8'!V20" display="V20"/>
    <hyperlink ref="D325" location="'C8'!Y21" display="Y21"/>
    <hyperlink ref="G325" location="='C8'!V21" display="V21"/>
    <hyperlink ref="D326" location="'C8'!Y22" display="Y22"/>
    <hyperlink ref="G326" location="='C8'!V22" display="V22"/>
    <hyperlink ref="D327" location="'C8'!Y23" display="Y23"/>
    <hyperlink ref="G327" location="='C8'!V23" display="V23"/>
    <hyperlink ref="D36" location="'C2'!Y16" display="Y16"/>
    <hyperlink ref="G36" location="='C2'!V16" display="V16"/>
    <hyperlink ref="D37" location="'C2'!Y19" display="Y19"/>
    <hyperlink ref="G37" location="='C2'!V19" display="V19"/>
    <hyperlink ref="D38" location="'C2'!Y22" display="Y22"/>
    <hyperlink ref="G38" location="='C2'!V22" display="V22"/>
    <hyperlink ref="D39" location="'C2'!Y23" display="Y23"/>
    <hyperlink ref="G39" location="='C2'!V23" display="V23"/>
    <hyperlink ref="D80" location="'C5'!AB42" display="AB42"/>
    <hyperlink ref="G80" location="='C5'!V42" display="V42"/>
    <hyperlink ref="D81" location="'C5'!AB72" display="AB72"/>
    <hyperlink ref="G81" location="='C5'!V72" display="V72"/>
    <hyperlink ref="D82" location="'C5'!AB102" display="AB102"/>
    <hyperlink ref="G82" location="='C5'!V102" display="V102"/>
    <hyperlink ref="D20" location="'C2'!Y22" display="Y22"/>
    <hyperlink ref="G20" location="='C5'!AB102" display="AB102"/>
    <hyperlink ref="D328" location="'C2'!V14" display="SUM(V14,V15)"/>
    <hyperlink ref="G328" location="'C2'!V16" display="V16"/>
    <hyperlink ref="D329" location="'C2'!V17" display="SUM(V17,V18)"/>
    <hyperlink ref="G329" location="'C2'!V19" display="V19"/>
    <hyperlink ref="D330" location="'C2'!V14" display="SUM(V14,V17)"/>
    <hyperlink ref="G330" location="'C2'!V20" display="V20"/>
    <hyperlink ref="D331" location="'C2'!V15" display="SUM(V15,V18)"/>
    <hyperlink ref="G331" location="'C2'!V21" display="V21"/>
    <hyperlink ref="D332" location="'C2'!V16" display="SUM(V16,V19)"/>
    <hyperlink ref="G332" location="'C2'!V22" display="V22"/>
    <hyperlink ref="D333" location="'C2'!Y14" display="SUM(Y14,Y15)"/>
    <hyperlink ref="G333" location="'C2'!Y16" display="Y16"/>
    <hyperlink ref="D334" location="'C2'!Y17" display="SUM(Y17,Y18)"/>
    <hyperlink ref="G334" location="'C2'!Y19" display="Y19"/>
    <hyperlink ref="D335" location="'C2'!Y14" display="SUM(Y14,Y17)"/>
    <hyperlink ref="G335" location="'C2'!Y20" display="Y20"/>
    <hyperlink ref="D336" location="'C2'!Y15" display="SUM(Y15,Y18)"/>
    <hyperlink ref="G336" location="'C2'!Y21" display="Y21"/>
    <hyperlink ref="D337" location="'C2'!Y16" display="SUM(Y16,Y19)"/>
    <hyperlink ref="G337" location="'C2'!Y22" display="Y22"/>
    <hyperlink ref="D338" location="'C2'!AB14" display="SUM(AB14,AB15)"/>
    <hyperlink ref="G338" location="'C2'!AB16" display="AB16"/>
    <hyperlink ref="D339" location="'C2'!AB17" display="SUM(AB17,AB18)"/>
    <hyperlink ref="G339" location="'C2'!AB19" display="AB19"/>
    <hyperlink ref="D340" location="'C2'!AB14" display="SUM(AB14,AB17)"/>
    <hyperlink ref="G340" location="'C2'!AB20" display="AB20"/>
    <hyperlink ref="D341" location="'C2'!AB15" display="SUM(AB15,AB18)"/>
    <hyperlink ref="G341" location="'C2'!AB21" display="AB21"/>
    <hyperlink ref="D342" location="'C2'!AB16" display="SUM(AB16,AB19)"/>
    <hyperlink ref="G342" location="'C2'!AB22" display="AB22"/>
    <hyperlink ref="D343" location="'C2'!AE14" display="SUM(AE14,AE15)"/>
    <hyperlink ref="G343" location="'C2'!AE16" display="AE16"/>
    <hyperlink ref="D344" location="'C2'!AE17" display="SUM(AE17,AE18)"/>
    <hyperlink ref="G344" location="'C2'!AE19" display="AE19"/>
    <hyperlink ref="D345" location="'C2'!AE14" display="SUM(AE14,AE17)"/>
    <hyperlink ref="G345" location="'C2'!AE20" display="AE20"/>
    <hyperlink ref="D346" location="'C2'!AE15" display="SUM(AE15,AE18)"/>
    <hyperlink ref="G346" location="'C2'!AE21" display="AE21"/>
    <hyperlink ref="D347" location="'C2'!AE16" display="SUM(AE16,AE19)"/>
    <hyperlink ref="G347" location="'C2'!AE22" display="AE22"/>
    <hyperlink ref="D348" location="'C2'!AH14" display="SUM(AH14,AH15)"/>
    <hyperlink ref="G348" location="'C2'!AH16" display="AH16"/>
    <hyperlink ref="D349" location="'C2'!AH17" display="SUM(AH17,AH18)"/>
    <hyperlink ref="G349" location="'C2'!AH19" display="AH19"/>
    <hyperlink ref="D350" location="'C2'!AH14" display="SUM(AH14,AH17)"/>
    <hyperlink ref="G350" location="'C2'!AH20" display="AH20"/>
    <hyperlink ref="D351" location="'C2'!AH15" display="SUM(AH15,AH18)"/>
    <hyperlink ref="G351" location="'C2'!AH21" display="AH21"/>
    <hyperlink ref="D352" location="'C2'!AH16" display="SUM(AH16,AH19)"/>
    <hyperlink ref="G352" location="'C2'!AH22" display="AH22"/>
    <hyperlink ref="D353" location="'C2'!AK14" display="SUM(AK14,AK15)"/>
    <hyperlink ref="G353" location="'C2'!AK16" display="AK16"/>
    <hyperlink ref="D354" location="'C2'!AK17" display="SUM(AK17,AK18)"/>
    <hyperlink ref="G354" location="'C2'!AK19" display="AK19"/>
    <hyperlink ref="D355" location="'C2'!AK14" display="SUM(AK14,AK17)"/>
    <hyperlink ref="G355" location="'C2'!AK20" display="AK20"/>
    <hyperlink ref="D356" location="'C2'!AK15" display="SUM(AK15,AK18)"/>
    <hyperlink ref="G356" location="'C2'!AK21" display="AK21"/>
    <hyperlink ref="D357" location="'C2'!AK16" display="SUM(AK16,AK19)"/>
    <hyperlink ref="G357" location="'C2'!AK22" display="AK22"/>
    <hyperlink ref="D358" location="'C2'!AN14" display="SUM(AN14,AN15)"/>
    <hyperlink ref="G358" location="'C2'!AN16" display="AN16"/>
    <hyperlink ref="D359" location="'C2'!AN17" display="SUM(AN17,AN18)"/>
    <hyperlink ref="G359" location="'C2'!AN19" display="AN19"/>
    <hyperlink ref="D360" location="'C2'!AN14" display="SUM(AN14,AN17)"/>
    <hyperlink ref="G360" location="'C2'!AN20" display="AN20"/>
    <hyperlink ref="D361" location="'C2'!AN15" display="SUM(AN15,AN18)"/>
    <hyperlink ref="G361" location="'C2'!AN21" display="AN21"/>
    <hyperlink ref="D362" location="'C2'!AN16" display="SUM(AN16,AN19)"/>
    <hyperlink ref="G362" location="'C2'!AN22" display="AN22"/>
    <hyperlink ref="D363" location="'C2'!V14" display="SUM(V14,AB14,AH14,AN14)"/>
    <hyperlink ref="G363" location="'C2'!AQ14" display="AQ14"/>
    <hyperlink ref="D364" location="'C2'!V15" display="SUM(V15,AB15,AH15,AN15)"/>
    <hyperlink ref="G364" location="'C2'!AQ15" display="AQ15"/>
    <hyperlink ref="D365" location="'C2'!AQ14" display="SUM(AQ14,AQ15)"/>
    <hyperlink ref="G365" location="'C2'!AQ16" display="AQ16"/>
    <hyperlink ref="D366" location="'C2'!V17" display="SUM(V17,AB17,AH17,AN17)"/>
    <hyperlink ref="G366" location="'C2'!AQ17" display="AQ17"/>
    <hyperlink ref="D367" location="'C2'!V18" display="SUM(V18,AB18,AH18,AN18)"/>
    <hyperlink ref="G367" location="'C2'!AQ18" display="AQ18"/>
    <hyperlink ref="D368" location="'C2'!AQ17" display="SUM(AQ17,AQ18)"/>
    <hyperlink ref="G368" location="'C2'!AQ19" display="AQ19"/>
    <hyperlink ref="D369" location="'C2'!AQ14" display="SUM(AQ14,AQ17)"/>
    <hyperlink ref="G369" location="'C2'!AQ20" display="AQ20"/>
    <hyperlink ref="D370" location="'C2'!AQ15" display="SUM(AQ15,AQ18)"/>
    <hyperlink ref="G370" location="'C2'!AQ21" display="AQ21"/>
    <hyperlink ref="D371" location="'C2'!AQ16" display="SUM(AQ16,AQ19)"/>
    <hyperlink ref="G371" location="'C2'!AQ22" display="AQ22"/>
    <hyperlink ref="D372" location="'C2'!V23" display="SUM(V23,AB23,AH23,AN23)"/>
    <hyperlink ref="G372" location="'C2'!AQ23" display="AQ23"/>
    <hyperlink ref="D451" location="'C5'!V14" display="SUM(V14:V41)"/>
    <hyperlink ref="G451" location="'C5'!V42" display="V42"/>
    <hyperlink ref="D452" location="'C5'!V44" display="SUM(V44:V71)"/>
    <hyperlink ref="G452" location="'C5'!V72" display="V72"/>
    <hyperlink ref="D453" location="'C5'!V14" display="SUM(V14,V44)"/>
    <hyperlink ref="G453" location="'C5'!V74" display="V74"/>
    <hyperlink ref="D454" location="'C5'!V15" display="SUM(V15,V45)"/>
    <hyperlink ref="G454" location="'C5'!V75" display="V75"/>
    <hyperlink ref="D455" location="'C5'!V16" display="SUM(V16,V46)"/>
    <hyperlink ref="G455" location="'C5'!V76" display="V76"/>
    <hyperlink ref="D456" location="'C5'!V17" display="SUM(V17,V47)"/>
    <hyperlink ref="G456" location="'C5'!V77" display="V77"/>
    <hyperlink ref="D457" location="'C5'!V18" display="SUM(V18,V48)"/>
    <hyperlink ref="G457" location="'C5'!V78" display="V78"/>
    <hyperlink ref="D458" location="'C5'!V19" display="SUM(V19,V49)"/>
    <hyperlink ref="G458" location="'C5'!V79" display="V79"/>
    <hyperlink ref="D459" location="'C5'!V20" display="SUM(V20,V50)"/>
    <hyperlink ref="G459" location="'C5'!V80" display="V80"/>
    <hyperlink ref="D460" location="'C5'!V21" display="SUM(V21,V51)"/>
    <hyperlink ref="G460" location="'C5'!V81" display="V81"/>
    <hyperlink ref="D461" location="'C5'!V22" display="SUM(V22,V52)"/>
    <hyperlink ref="G461" location="'C5'!V82" display="V82"/>
    <hyperlink ref="D462" location="'C5'!V23" display="SUM(V23,V53)"/>
    <hyperlink ref="G462" location="'C5'!V83" display="V83"/>
    <hyperlink ref="D463" location="'C5'!V24" display="SUM(V24,V54)"/>
    <hyperlink ref="G463" location="'C5'!V84" display="V84"/>
    <hyperlink ref="D464" location="'C5'!V25" display="SUM(V25,V55)"/>
    <hyperlink ref="G464" location="'C5'!V85" display="V85"/>
    <hyperlink ref="D465" location="'C5'!V26" display="SUM(V26,V56)"/>
    <hyperlink ref="G465" location="'C5'!V86" display="V86"/>
    <hyperlink ref="D466" location="'C5'!V27" display="SUM(V27,V57)"/>
    <hyperlink ref="G466" location="'C5'!V87" display="V87"/>
    <hyperlink ref="D467" location="'C5'!V28" display="SUM(V28,V58)"/>
    <hyperlink ref="G467" location="'C5'!V88" display="V88"/>
    <hyperlink ref="D468" location="'C5'!V29" display="SUM(V29,V59)"/>
    <hyperlink ref="G468" location="'C5'!V89" display="V89"/>
    <hyperlink ref="D469" location="'C5'!V30" display="SUM(V30,V60)"/>
    <hyperlink ref="G469" location="'C5'!V90" display="V90"/>
    <hyperlink ref="D470" location="'C5'!V31" display="SUM(V31,V61)"/>
    <hyperlink ref="G470" location="'C5'!V91" display="V91"/>
    <hyperlink ref="D471" location="'C5'!V32" display="SUM(V32,V62)"/>
    <hyperlink ref="G471" location="'C5'!V92" display="V92"/>
    <hyperlink ref="D472" location="'C5'!V33" display="SUM(V33,V63)"/>
    <hyperlink ref="G472" location="'C5'!V93" display="V93"/>
    <hyperlink ref="D473" location="'C5'!V34" display="SUM(V34,V64)"/>
    <hyperlink ref="G473" location="'C5'!V94" display="V94"/>
    <hyperlink ref="D474" location="'C5'!V35" display="SUM(V35,V65)"/>
    <hyperlink ref="G474" location="'C5'!V95" display="V95"/>
    <hyperlink ref="D475" location="'C5'!V36" display="SUM(V36,V66)"/>
    <hyperlink ref="G475" location="'C5'!V96" display="V96"/>
    <hyperlink ref="D476" location="'C5'!V37" display="SUM(V37,V67)"/>
    <hyperlink ref="G476" location="'C5'!V97" display="V97"/>
    <hyperlink ref="D477" location="'C5'!V38" display="SUM(V38,V68)"/>
    <hyperlink ref="G477" location="'C5'!V98" display="V98"/>
    <hyperlink ref="D478" location="'C5'!V39" display="SUM(V39,V69)"/>
    <hyperlink ref="G478" location="'C5'!V99" display="V99"/>
    <hyperlink ref="D479" location="'C5'!V40" display="SUM(V40,V70)"/>
    <hyperlink ref="G479" location="'C5'!V100" display="V100"/>
    <hyperlink ref="D480" location="'C5'!V41" display="SUM(V41,V71)"/>
    <hyperlink ref="G480" location="'C5'!V101" display="V101"/>
    <hyperlink ref="D481" location="'C5'!V42" display="SUM(V42,V72)"/>
    <hyperlink ref="G481" location="'C5'!V102" display="V102"/>
    <hyperlink ref="D482" location="'C5'!Y14" display="SUM(Y14:Y41)"/>
    <hyperlink ref="G482" location="'C5'!Y42" display="Y42"/>
    <hyperlink ref="D483" location="'C5'!Y44" display="SUM(Y44:Y71)"/>
    <hyperlink ref="G483" location="'C5'!Y72" display="Y72"/>
    <hyperlink ref="D484" location="'C5'!Y14" display="SUM(Y14,Y44)"/>
    <hyperlink ref="G484" location="'C5'!Y74" display="Y74"/>
    <hyperlink ref="D485" location="'C5'!Y15" display="SUM(Y15,Y45)"/>
    <hyperlink ref="G485" location="'C5'!Y75" display="Y75"/>
    <hyperlink ref="D486" location="'C5'!Y16" display="SUM(Y16,Y46)"/>
    <hyperlink ref="G486" location="'C5'!Y76" display="Y76"/>
    <hyperlink ref="D487" location="'C5'!Y17" display="SUM(Y17,Y47)"/>
    <hyperlink ref="G487" location="'C5'!Y77" display="Y77"/>
    <hyperlink ref="D488" location="'C5'!Y18" display="SUM(Y18,Y48)"/>
    <hyperlink ref="G488" location="'C5'!Y78" display="Y78"/>
    <hyperlink ref="D489" location="'C5'!Y19" display="SUM(Y19,Y49)"/>
    <hyperlink ref="G489" location="'C5'!Y79" display="Y79"/>
    <hyperlink ref="D490" location="'C5'!Y20" display="SUM(Y20,Y50)"/>
    <hyperlink ref="G490" location="'C5'!Y80" display="Y80"/>
    <hyperlink ref="D491" location="'C5'!Y21" display="SUM(Y21,Y51)"/>
    <hyperlink ref="G491" location="'C5'!Y81" display="Y81"/>
    <hyperlink ref="D492" location="'C5'!Y22" display="SUM(Y22,Y52)"/>
    <hyperlink ref="G492" location="'C5'!Y82" display="Y82"/>
    <hyperlink ref="D493" location="'C5'!Y23" display="SUM(Y23,Y53)"/>
    <hyperlink ref="G493" location="'C5'!Y83" display="Y83"/>
    <hyperlink ref="D494" location="'C5'!Y24" display="SUM(Y24,Y54)"/>
    <hyperlink ref="G494" location="'C5'!Y84" display="Y84"/>
    <hyperlink ref="D495" location="'C5'!Y25" display="SUM(Y25,Y55)"/>
    <hyperlink ref="G495" location="'C5'!Y85" display="Y85"/>
    <hyperlink ref="D496" location="'C5'!Y26" display="SUM(Y26,Y56)"/>
    <hyperlink ref="G496" location="'C5'!Y86" display="Y86"/>
    <hyperlink ref="D497" location="'C5'!Y27" display="SUM(Y27,Y57)"/>
    <hyperlink ref="G497" location="'C5'!Y87" display="Y87"/>
    <hyperlink ref="D498" location="'C5'!Y28" display="SUM(Y28,Y58)"/>
    <hyperlink ref="G498" location="'C5'!Y88" display="Y88"/>
    <hyperlink ref="D499" location="'C5'!Y29" display="SUM(Y29,Y59)"/>
    <hyperlink ref="G499" location="'C5'!Y89" display="Y89"/>
    <hyperlink ref="D500" location="'C5'!Y30" display="SUM(Y30,Y60)"/>
    <hyperlink ref="G500" location="'C5'!Y90" display="Y90"/>
    <hyperlink ref="D501" location="'C5'!Y31" display="SUM(Y31,Y61)"/>
    <hyperlink ref="G501" location="'C5'!Y91" display="Y91"/>
    <hyperlink ref="D502" location="'C5'!Y32" display="SUM(Y32,Y62)"/>
    <hyperlink ref="G502" location="'C5'!Y92" display="Y92"/>
    <hyperlink ref="D503" location="'C5'!Y33" display="SUM(Y33,Y63)"/>
    <hyperlink ref="G503" location="'C5'!Y93" display="Y93"/>
    <hyperlink ref="D504" location="'C5'!Y34" display="SUM(Y34,Y64)"/>
    <hyperlink ref="G504" location="'C5'!Y94" display="Y94"/>
    <hyperlink ref="D505" location="'C5'!Y35" display="SUM(Y35,Y65)"/>
    <hyperlink ref="G505" location="'C5'!Y95" display="Y95"/>
    <hyperlink ref="D506" location="'C5'!Y36" display="SUM(Y36,Y66)"/>
    <hyperlink ref="G506" location="'C5'!Y96" display="Y96"/>
    <hyperlink ref="D507" location="'C5'!Y37" display="SUM(Y37,Y67)"/>
    <hyperlink ref="G507" location="'C5'!Y97" display="Y97"/>
    <hyperlink ref="D508" location="'C5'!Y38" display="SUM(Y38,Y68)"/>
    <hyperlink ref="G508" location="'C5'!Y98" display="Y98"/>
    <hyperlink ref="D509" location="'C5'!Y39" display="SUM(Y39,Y69)"/>
    <hyperlink ref="G509" location="'C5'!Y99" display="Y99"/>
    <hyperlink ref="D510" location="'C5'!Y40" display="SUM(Y40,Y70)"/>
    <hyperlink ref="G510" location="'C5'!Y100" display="Y100"/>
    <hyperlink ref="D511" location="'C5'!Y41" display="SUM(Y41,Y71)"/>
    <hyperlink ref="G511" location="'C5'!Y101" display="Y101"/>
    <hyperlink ref="D512" location="'C5'!Y42" display="SUM(Y42,Y72)"/>
    <hyperlink ref="G512" location="'C5'!Y102" display="Y102"/>
    <hyperlink ref="D513" location="'C5'!AB14" display="SUM(AB14:AB41)"/>
    <hyperlink ref="G513" location="'C5'!AB42" display="AB42"/>
    <hyperlink ref="D514" location="'C5'!AB44" display="SUM(AB44:AB71)"/>
    <hyperlink ref="G514" location="'C5'!AB72" display="AB72"/>
    <hyperlink ref="D515" location="'C5'!AB14" display="SUM(AB14,AB44)"/>
    <hyperlink ref="G515" location="'C5'!AB74" display="AB74"/>
    <hyperlink ref="D516" location="'C5'!AB15" display="SUM(AB15,AB45)"/>
    <hyperlink ref="G516" location="'C5'!AB75" display="AB75"/>
    <hyperlink ref="D517" location="'C5'!AB16" display="SUM(AB16,AB46)"/>
    <hyperlink ref="G517" location="'C5'!AB76" display="AB76"/>
    <hyperlink ref="D518" location="'C5'!AB17" display="SUM(AB17,AB47)"/>
    <hyperlink ref="G518" location="'C5'!AB77" display="AB77"/>
    <hyperlink ref="D519" location="'C5'!AB18" display="SUM(AB18,AB48)"/>
    <hyperlink ref="G519" location="'C5'!AB78" display="AB78"/>
    <hyperlink ref="D520" location="'C5'!AB19" display="SUM(AB19,AB49)"/>
    <hyperlink ref="G520" location="'C5'!AB79" display="AB79"/>
    <hyperlink ref="D521" location="'C5'!AB20" display="SUM(AB20,AB50)"/>
    <hyperlink ref="G521" location="'C5'!AB80" display="AB80"/>
    <hyperlink ref="D522" location="'C5'!AB21" display="SUM(AB21,AB51)"/>
    <hyperlink ref="G522" location="'C5'!AB81" display="AB81"/>
    <hyperlink ref="D523" location="'C5'!AB22" display="SUM(AB22,AB52)"/>
    <hyperlink ref="G523" location="'C5'!AB82" display="AB82"/>
    <hyperlink ref="D524" location="'C5'!AB23" display="SUM(AB23,AB53)"/>
    <hyperlink ref="G524" location="'C5'!AB83" display="AB83"/>
    <hyperlink ref="D525" location="'C5'!AB24" display="SUM(AB24,AB54)"/>
    <hyperlink ref="G525" location="'C5'!AB84" display="AB84"/>
    <hyperlink ref="D526" location="'C5'!AB25" display="SUM(AB25,AB55)"/>
    <hyperlink ref="G526" location="'C5'!AB85" display="AB85"/>
    <hyperlink ref="D527" location="'C5'!AB26" display="SUM(AB26,AB56)"/>
    <hyperlink ref="G527" location="'C5'!AB86" display="AB86"/>
    <hyperlink ref="D528" location="'C5'!AB27" display="SUM(AB27,AB57)"/>
    <hyperlink ref="G528" location="'C5'!AB87" display="AB87"/>
    <hyperlink ref="D529" location="'C5'!AB28" display="SUM(AB28,AB58)"/>
    <hyperlink ref="G529" location="'C5'!AB88" display="AB88"/>
    <hyperlink ref="D530" location="'C5'!AB29" display="SUM(AB29,AB59)"/>
    <hyperlink ref="G530" location="'C5'!AB89" display="AB89"/>
    <hyperlink ref="D531" location="'C5'!AB30" display="SUM(AB30,AB60)"/>
    <hyperlink ref="G531" location="'C5'!AB90" display="AB90"/>
    <hyperlink ref="D532" location="'C5'!AB31" display="SUM(AB31,AB61)"/>
    <hyperlink ref="G532" location="'C5'!AB91" display="AB91"/>
    <hyperlink ref="D533" location="'C5'!AB32" display="SUM(AB32,AB62)"/>
    <hyperlink ref="G533" location="'C5'!AB92" display="AB92"/>
    <hyperlink ref="D534" location="'C5'!AB33" display="SUM(AB33,AB63)"/>
    <hyperlink ref="G534" location="'C5'!AB93" display="AB93"/>
    <hyperlink ref="D535" location="'C5'!AB34" display="SUM(AB34,AB64)"/>
    <hyperlink ref="G535" location="'C5'!AB94" display="AB94"/>
    <hyperlink ref="D536" location="'C5'!AB35" display="SUM(AB35,AB65)"/>
    <hyperlink ref="G536" location="'C5'!AB95" display="AB95"/>
    <hyperlink ref="D537" location="'C5'!AB36" display="SUM(AB36,AB66)"/>
    <hyperlink ref="G537" location="'C5'!AB96" display="AB96"/>
    <hyperlink ref="D538" location="'C5'!AB37" display="SUM(AB37,AB67)"/>
    <hyperlink ref="G538" location="'C5'!AB97" display="AB97"/>
    <hyperlink ref="D539" location="'C5'!AB38" display="SUM(AB38,AB68)"/>
    <hyperlink ref="G539" location="'C5'!AB98" display="AB98"/>
    <hyperlink ref="D540" location="'C5'!AB39" display="SUM(AB39,AB69)"/>
    <hyperlink ref="G540" location="'C5'!AB99" display="AB99"/>
    <hyperlink ref="D541" location="'C5'!AB40" display="SUM(AB40,AB70)"/>
    <hyperlink ref="G541" location="'C5'!AB100" display="AB100"/>
    <hyperlink ref="D542" location="'C5'!AB41" display="SUM(AB41,AB71)"/>
    <hyperlink ref="G542" location="'C5'!AB101" display="AB101"/>
    <hyperlink ref="D543" location="'C5'!AB42" display="SUM(AB42,AB72)"/>
    <hyperlink ref="G543" location="'C5'!AB102" display="AB102"/>
    <hyperlink ref="D544" location="'C6'!V14" display="SUM(V14:V68)"/>
    <hyperlink ref="G544" location="'C6'!V69" display="V69"/>
    <hyperlink ref="D545" location="'C6'!V70" display="SUM(V70:V73)"/>
    <hyperlink ref="G545" location="'C6'!V74" display="V74"/>
    <hyperlink ref="D546" location="'C6'!V75" display="SUM(V75:V117)"/>
    <hyperlink ref="G546" location="'C6'!V118" display="V118"/>
    <hyperlink ref="D547" location="'C6'!V119" display="SUM(V119:V169)"/>
    <hyperlink ref="G547" location="'C6'!V170" display="V170"/>
    <hyperlink ref="D548" location="'C6'!V171" display="SUM(V171:V216)"/>
    <hyperlink ref="G548" location="'C6'!V217" display="V217"/>
    <hyperlink ref="D549" location="'C6'!V218" display="SUM(V218:V235)"/>
    <hyperlink ref="G549" location="'C6'!V236" display="V236"/>
    <hyperlink ref="D550" location="'C6'!V69" display="SUM(V69,V74,V118,V170,V217,V236,V237)"/>
    <hyperlink ref="G550" location="'C6'!V238" display="V238"/>
    <hyperlink ref="D551" location="'C6'!V240" display="SUM(V240:V294)"/>
    <hyperlink ref="G551" location="'C6'!V295" display="V295"/>
    <hyperlink ref="D552" location="'C6'!V296" display="SUM(V296:V299)"/>
    <hyperlink ref="G552" location="'C6'!V300" display="V300"/>
    <hyperlink ref="D553" location="'C6'!V301" display="SUM(V301:V343)"/>
    <hyperlink ref="G553" location="'C6'!V344" display="V344"/>
    <hyperlink ref="D554" location="'C6'!V345" display="SUM(V345:V395)"/>
    <hyperlink ref="G554" location="'C6'!V396" display="V396"/>
    <hyperlink ref="D555" location="'C6'!V397" display="SUM(V397:V442)"/>
    <hyperlink ref="G555" location="'C6'!V443" display="V443"/>
    <hyperlink ref="D556" location="'C6'!V444" display="SUM(V444:V461)"/>
    <hyperlink ref="G556" location="'C6'!V462" display="V462"/>
    <hyperlink ref="D557" location="'C6'!V295" display="SUM(V295,V300,V344,V396,V443,V462,V463)"/>
    <hyperlink ref="G557" location="'C6'!V464" display="V464"/>
    <hyperlink ref="D558" location="'C6'!V14" display="SUM(V14,V240)"/>
    <hyperlink ref="G558" location="'C6'!V466" display="V466"/>
    <hyperlink ref="D559" location="'C6'!V15" display="SUM(V15,V241)"/>
    <hyperlink ref="G559" location="'C6'!V467" display="V467"/>
    <hyperlink ref="D560" location="'C6'!V16" display="SUM(V16,V242)"/>
    <hyperlink ref="G560" location="'C6'!V468" display="V468"/>
    <hyperlink ref="D561" location="'C6'!V17" display="SUM(V17,V243)"/>
    <hyperlink ref="G561" location="'C6'!V469" display="V469"/>
    <hyperlink ref="D562" location="'C6'!V18" display="SUM(V18,V244)"/>
    <hyperlink ref="G562" location="'C6'!V470" display="V470"/>
    <hyperlink ref="D563" location="'C6'!V19" display="SUM(V19,V245)"/>
    <hyperlink ref="G563" location="'C6'!V471" display="V471"/>
    <hyperlink ref="D564" location="'C6'!V20" display="SUM(V20,V246)"/>
    <hyperlink ref="G564" location="'C6'!V472" display="V472"/>
    <hyperlink ref="D565" location="'C6'!V21" display="SUM(V21,V247)"/>
    <hyperlink ref="G565" location="'C6'!V473" display="V473"/>
    <hyperlink ref="D566" location="'C6'!V22" display="SUM(V22,V248)"/>
    <hyperlink ref="G566" location="'C6'!V474" display="V474"/>
    <hyperlink ref="D567" location="'C6'!V23" display="SUM(V23,V249)"/>
    <hyperlink ref="G567" location="'C6'!V475" display="V475"/>
    <hyperlink ref="D568" location="'C6'!V24" display="SUM(V24,V250)"/>
    <hyperlink ref="G568" location="'C6'!V476" display="V476"/>
    <hyperlink ref="D569" location="'C6'!V25" display="SUM(V25,V251)"/>
    <hyperlink ref="G569" location="'C6'!V477" display="V477"/>
    <hyperlink ref="D570" location="'C6'!V26" display="SUM(V26,V252)"/>
    <hyperlink ref="G570" location="'C6'!V478" display="V478"/>
    <hyperlink ref="D571" location="'C6'!V27" display="SUM(V27,V253)"/>
    <hyperlink ref="G571" location="'C6'!V479" display="V479"/>
    <hyperlink ref="D572" location="'C6'!V28" display="SUM(V28,V254)"/>
    <hyperlink ref="G572" location="'C6'!V480" display="V480"/>
    <hyperlink ref="D573" location="'C6'!V29" display="SUM(V29,V255)"/>
    <hyperlink ref="G573" location="'C6'!V481" display="V481"/>
    <hyperlink ref="D574" location="'C6'!V30" display="SUM(V30,V256)"/>
    <hyperlink ref="G574" location="'C6'!V482" display="V482"/>
    <hyperlink ref="D575" location="'C6'!V31" display="SUM(V31,V257)"/>
    <hyperlink ref="G575" location="'C6'!V483" display="V483"/>
    <hyperlink ref="D576" location="'C6'!V32" display="SUM(V32,V258)"/>
    <hyperlink ref="G576" location="'C6'!V484" display="V484"/>
    <hyperlink ref="D577" location="'C6'!V33" display="SUM(V33,V259)"/>
    <hyperlink ref="G577" location="'C6'!V485" display="V485"/>
    <hyperlink ref="D578" location="'C6'!V34" display="SUM(V34,V260)"/>
    <hyperlink ref="G578" location="'C6'!V486" display="V486"/>
    <hyperlink ref="D579" location="'C6'!V35" display="SUM(V35,V261)"/>
    <hyperlink ref="G579" location="'C6'!V487" display="V487"/>
    <hyperlink ref="D580" location="'C6'!V36" display="SUM(V36,V262)"/>
    <hyperlink ref="G580" location="'C6'!V488" display="V488"/>
    <hyperlink ref="D581" location="'C6'!V37" display="SUM(V37,V263)"/>
    <hyperlink ref="G581" location="'C6'!V489" display="V489"/>
    <hyperlink ref="D582" location="'C6'!V38" display="SUM(V38,V264)"/>
    <hyperlink ref="G582" location="'C6'!V490" display="V490"/>
    <hyperlink ref="D583" location="'C6'!V39" display="SUM(V39,V265)"/>
    <hyperlink ref="G583" location="'C6'!V491" display="V491"/>
    <hyperlink ref="D584" location="'C6'!V40" display="SUM(V40,V266)"/>
    <hyperlink ref="G584" location="'C6'!V492" display="V492"/>
    <hyperlink ref="D585" location="'C6'!V41" display="SUM(V41,V267)"/>
    <hyperlink ref="G585" location="'C6'!V493" display="V493"/>
    <hyperlink ref="D586" location="'C6'!V42" display="SUM(V42,V268)"/>
    <hyperlink ref="G586" location="'C6'!V494" display="V494"/>
    <hyperlink ref="D587" location="'C6'!V43" display="SUM(V43,V269)"/>
    <hyperlink ref="G587" location="'C6'!V495" display="V495"/>
    <hyperlink ref="D588" location="'C6'!V44" display="SUM(V44,V270)"/>
    <hyperlink ref="G588" location="'C6'!V496" display="V496"/>
    <hyperlink ref="D589" location="'C6'!V45" display="SUM(V45,V271)"/>
    <hyperlink ref="G589" location="'C6'!V497" display="V497"/>
    <hyperlink ref="D590" location="'C6'!V46" display="SUM(V46,V272)"/>
    <hyperlink ref="G590" location="'C6'!V498" display="V498"/>
    <hyperlink ref="D591" location="'C6'!V47" display="SUM(V47,V273)"/>
    <hyperlink ref="G591" location="'C6'!V499" display="V499"/>
    <hyperlink ref="D592" location="'C6'!V48" display="SUM(V48,V274)"/>
    <hyperlink ref="G592" location="'C6'!V500" display="V500"/>
    <hyperlink ref="D593" location="'C6'!V49" display="SUM(V49,V275)"/>
    <hyperlink ref="G593" location="'C6'!V501" display="V501"/>
    <hyperlink ref="D594" location="'C6'!V50" display="SUM(V50,V276)"/>
    <hyperlink ref="G594" location="'C6'!V502" display="V502"/>
    <hyperlink ref="D595" location="'C6'!V51" display="SUM(V51,V277)"/>
    <hyperlink ref="G595" location="'C6'!V503" display="V503"/>
    <hyperlink ref="D596" location="'C6'!V52" display="SUM(V52,V278)"/>
    <hyperlink ref="G596" location="'C6'!V504" display="V504"/>
    <hyperlink ref="D597" location="'C6'!V53" display="SUM(V53,V279)"/>
    <hyperlink ref="G597" location="'C6'!V505" display="V505"/>
    <hyperlink ref="D598" location="'C6'!V54" display="SUM(V54,V280)"/>
    <hyperlink ref="G598" location="'C6'!V506" display="V506"/>
    <hyperlink ref="D599" location="'C6'!V55" display="SUM(V55,V281)"/>
    <hyperlink ref="G599" location="'C6'!V507" display="V507"/>
    <hyperlink ref="D600" location="'C6'!V56" display="SUM(V56,V282)"/>
    <hyperlink ref="G600" location="'C6'!V508" display="V508"/>
    <hyperlink ref="D601" location="'C6'!V57" display="SUM(V57,V283)"/>
    <hyperlink ref="G601" location="'C6'!V509" display="V509"/>
    <hyperlink ref="D602" location="'C6'!V58" display="SUM(V58,V284)"/>
    <hyperlink ref="G602" location="'C6'!V510" display="V510"/>
    <hyperlink ref="D603" location="'C6'!V59" display="SUM(V59,V285)"/>
    <hyperlink ref="G603" location="'C6'!V511" display="V511"/>
    <hyperlink ref="D604" location="'C6'!V60" display="SUM(V60,V286)"/>
    <hyperlink ref="G604" location="'C6'!V512" display="V512"/>
    <hyperlink ref="D605" location="'C6'!V61" display="SUM(V61,V287)"/>
    <hyperlink ref="G605" location="'C6'!V513" display="V513"/>
    <hyperlink ref="D606" location="'C6'!V62" display="SUM(V62,V288)"/>
    <hyperlink ref="G606" location="'C6'!V514" display="V514"/>
    <hyperlink ref="D607" location="'C6'!V63" display="SUM(V63,V289)"/>
    <hyperlink ref="G607" location="'C6'!V515" display="V515"/>
    <hyperlink ref="D608" location="'C6'!V64" display="SUM(V64,V290)"/>
    <hyperlink ref="G608" location="'C6'!V516" display="V516"/>
    <hyperlink ref="D609" location="'C6'!V65" display="SUM(V65,V291)"/>
    <hyperlink ref="G609" location="'C6'!V517" display="V517"/>
    <hyperlink ref="D610" location="'C6'!V66" display="SUM(V66,V292)"/>
    <hyperlink ref="G610" location="'C6'!V518" display="V518"/>
    <hyperlink ref="D611" location="'C6'!V67" display="SUM(V67,V293)"/>
    <hyperlink ref="G611" location="'C6'!V519" display="V519"/>
    <hyperlink ref="D612" location="'C6'!V68" display="SUM(V68,V294)"/>
    <hyperlink ref="G612" location="'C6'!V520" display="V520"/>
    <hyperlink ref="D613" location="'C6'!V69" display="SUM(V69,V295)"/>
    <hyperlink ref="G613" location="'C6'!V521" display="V521"/>
    <hyperlink ref="D614" location="'C6'!V70" display="SUM(V70,V296)"/>
    <hyperlink ref="G614" location="'C6'!V522" display="V522"/>
    <hyperlink ref="D615" location="'C6'!V71" display="SUM(V71,V297)"/>
    <hyperlink ref="G615" location="'C6'!V523" display="V523"/>
    <hyperlink ref="D616" location="'C6'!V72" display="SUM(V72,V298)"/>
    <hyperlink ref="G616" location="'C6'!V524" display="V524"/>
    <hyperlink ref="D617" location="'C6'!V73" display="SUM(V73,V299)"/>
    <hyperlink ref="G617" location="'C6'!V525" display="V525"/>
    <hyperlink ref="D618" location="'C6'!V74" display="SUM(V74,V300)"/>
    <hyperlink ref="G618" location="'C6'!V526" display="V526"/>
    <hyperlink ref="D619" location="'C6'!V75" display="SUM(V75,V301)"/>
    <hyperlink ref="G619" location="'C6'!V527" display="V527"/>
    <hyperlink ref="D620" location="'C6'!V76" display="SUM(V76,V302)"/>
    <hyperlink ref="G620" location="'C6'!V528" display="V528"/>
    <hyperlink ref="D621" location="'C6'!V77" display="SUM(V77,V303)"/>
    <hyperlink ref="G621" location="'C6'!V529" display="V529"/>
    <hyperlink ref="D622" location="'C6'!V78" display="SUM(V78,V304)"/>
    <hyperlink ref="G622" location="'C6'!V530" display="V530"/>
    <hyperlink ref="D623" location="'C6'!V79" display="SUM(V79,V305)"/>
    <hyperlink ref="G623" location="'C6'!V531" display="V531"/>
    <hyperlink ref="D624" location="'C6'!V80" display="SUM(V80,V306)"/>
    <hyperlink ref="G624" location="'C6'!V532" display="V532"/>
    <hyperlink ref="D625" location="'C6'!V81" display="SUM(V81,V307)"/>
    <hyperlink ref="G625" location="'C6'!V533" display="V533"/>
    <hyperlink ref="D626" location="'C6'!V82" display="SUM(V82,V308)"/>
    <hyperlink ref="G626" location="'C6'!V534" display="V534"/>
    <hyperlink ref="D627" location="'C6'!V83" display="SUM(V83,V309)"/>
    <hyperlink ref="G627" location="'C6'!V535" display="V535"/>
    <hyperlink ref="D628" location="'C6'!V84" display="SUM(V84,V310)"/>
    <hyperlink ref="G628" location="'C6'!V536" display="V536"/>
    <hyperlink ref="D629" location="'C6'!V85" display="SUM(V85,V311)"/>
    <hyperlink ref="G629" location="'C6'!V537" display="V537"/>
    <hyperlink ref="D630" location="'C6'!V86" display="SUM(V86,V312)"/>
    <hyperlink ref="G630" location="'C6'!V538" display="V538"/>
    <hyperlink ref="D631" location="'C6'!V87" display="SUM(V87,V313)"/>
    <hyperlink ref="G631" location="'C6'!V539" display="V539"/>
    <hyperlink ref="D632" location="'C6'!V88" display="SUM(V88,V314)"/>
    <hyperlink ref="G632" location="'C6'!V540" display="V540"/>
    <hyperlink ref="D633" location="'C6'!V89" display="SUM(V89,V315)"/>
    <hyperlink ref="G633" location="'C6'!V541" display="V541"/>
    <hyperlink ref="D634" location="'C6'!V90" display="SUM(V90,V316)"/>
    <hyperlink ref="G634" location="'C6'!V542" display="V542"/>
    <hyperlink ref="D635" location="'C6'!V91" display="SUM(V91,V317)"/>
    <hyperlink ref="G635" location="'C6'!V543" display="V543"/>
    <hyperlink ref="D636" location="'C6'!V92" display="SUM(V92,V318)"/>
    <hyperlink ref="G636" location="'C6'!V544" display="V544"/>
    <hyperlink ref="D637" location="'C6'!V93" display="SUM(V93,V319)"/>
    <hyperlink ref="G637" location="'C6'!V545" display="V545"/>
    <hyperlink ref="D638" location="'C6'!V94" display="SUM(V94,V320)"/>
    <hyperlink ref="G638" location="'C6'!V546" display="V546"/>
    <hyperlink ref="D639" location="'C6'!V95" display="SUM(V95,V321)"/>
    <hyperlink ref="G639" location="'C6'!V547" display="V547"/>
    <hyperlink ref="D640" location="'C6'!V96" display="SUM(V96,V322)"/>
    <hyperlink ref="G640" location="'C6'!V548" display="V548"/>
    <hyperlink ref="D641" location="'C6'!V97" display="SUM(V97,V323)"/>
    <hyperlink ref="G641" location="'C6'!V549" display="V549"/>
    <hyperlink ref="D642" location="'C6'!V98" display="SUM(V98,V324)"/>
    <hyperlink ref="G642" location="'C6'!V550" display="V550"/>
    <hyperlink ref="D643" location="'C6'!V99" display="SUM(V99,V325)"/>
    <hyperlink ref="G643" location="'C6'!V551" display="V551"/>
    <hyperlink ref="D644" location="'C6'!V100" display="SUM(V100,V326)"/>
    <hyperlink ref="G644" location="'C6'!V552" display="V552"/>
    <hyperlink ref="D645" location="'C6'!V101" display="SUM(V101,V327)"/>
    <hyperlink ref="G645" location="'C6'!V553" display="V553"/>
    <hyperlink ref="D646" location="'C6'!V102" display="SUM(V102,V328)"/>
    <hyperlink ref="G646" location="'C6'!V554" display="V554"/>
    <hyperlink ref="D647" location="'C6'!V103" display="SUM(V103,V329)"/>
    <hyperlink ref="G647" location="'C6'!V555" display="V555"/>
    <hyperlink ref="D648" location="'C6'!V104" display="SUM(V104,V330)"/>
    <hyperlink ref="G648" location="'C6'!V556" display="V556"/>
    <hyperlink ref="D649" location="'C6'!V105" display="SUM(V105,V331)"/>
    <hyperlink ref="G649" location="'C6'!V557" display="V557"/>
    <hyperlink ref="D650" location="'C6'!V106" display="SUM(V106,V332)"/>
    <hyperlink ref="G650" location="'C6'!V558" display="V558"/>
    <hyperlink ref="D651" location="'C6'!V107" display="SUM(V107,V333)"/>
    <hyperlink ref="G651" location="'C6'!V559" display="V559"/>
    <hyperlink ref="D652" location="'C6'!V108" display="SUM(V108,V334)"/>
    <hyperlink ref="G652" location="'C6'!V560" display="V560"/>
    <hyperlink ref="D653" location="'C6'!V109" display="SUM(V109,V335)"/>
    <hyperlink ref="G653" location="'C6'!V561" display="V561"/>
    <hyperlink ref="D654" location="'C6'!V110" display="SUM(V110,V336)"/>
    <hyperlink ref="G654" location="'C6'!V562" display="V562"/>
    <hyperlink ref="D655" location="'C6'!V111" display="SUM(V111,V337)"/>
    <hyperlink ref="G655" location="'C6'!V563" display="V563"/>
    <hyperlink ref="D656" location="'C6'!V112" display="SUM(V112,V338)"/>
    <hyperlink ref="G656" location="'C6'!V564" display="V564"/>
    <hyperlink ref="D657" location="'C6'!V113" display="SUM(V113,V339)"/>
    <hyperlink ref="G657" location="'C6'!V565" display="V565"/>
    <hyperlink ref="D658" location="'C6'!V114" display="SUM(V114,V340)"/>
    <hyperlink ref="G658" location="'C6'!V566" display="V566"/>
    <hyperlink ref="D659" location="'C6'!V115" display="SUM(V115,V341)"/>
    <hyperlink ref="G659" location="'C6'!V567" display="V567"/>
    <hyperlink ref="D660" location="'C6'!V116" display="SUM(V116,V342)"/>
    <hyperlink ref="G660" location="'C6'!V568" display="V568"/>
    <hyperlink ref="D661" location="'C6'!V117" display="SUM(V117,V343)"/>
    <hyperlink ref="G661" location="'C6'!V569" display="V569"/>
    <hyperlink ref="D662" location="'C6'!V118" display="SUM(V118,V344)"/>
    <hyperlink ref="G662" location="'C6'!V570" display="V570"/>
    <hyperlink ref="D663" location="'C6'!V119" display="SUM(V119,V345)"/>
    <hyperlink ref="G663" location="'C6'!V571" display="V571"/>
    <hyperlink ref="D664" location="'C6'!V120" display="SUM(V120,V346)"/>
    <hyperlink ref="G664" location="'C6'!V572" display="V572"/>
    <hyperlink ref="D665" location="'C6'!V121" display="SUM(V121,V347)"/>
    <hyperlink ref="G665" location="'C6'!V573" display="V573"/>
    <hyperlink ref="D666" location="'C6'!V122" display="SUM(V122,V348)"/>
    <hyperlink ref="G666" location="'C6'!V574" display="V574"/>
    <hyperlink ref="D667" location="'C6'!V123" display="SUM(V123,V349)"/>
    <hyperlink ref="G667" location="'C6'!V575" display="V575"/>
    <hyperlink ref="D668" location="'C6'!V124" display="SUM(V124,V350)"/>
    <hyperlink ref="G668" location="'C6'!V576" display="V576"/>
    <hyperlink ref="D669" location="'C6'!V125" display="SUM(V125,V351)"/>
    <hyperlink ref="G669" location="'C6'!V577" display="V577"/>
    <hyperlink ref="D670" location="'C6'!V126" display="SUM(V126,V352)"/>
    <hyperlink ref="G670" location="'C6'!V578" display="V578"/>
    <hyperlink ref="D671" location="'C6'!V127" display="SUM(V127,V353)"/>
    <hyperlink ref="G671" location="'C6'!V579" display="V579"/>
    <hyperlink ref="D672" location="'C6'!V128" display="SUM(V128,V354)"/>
    <hyperlink ref="G672" location="'C6'!V580" display="V580"/>
    <hyperlink ref="D673" location="'C6'!V129" display="SUM(V129,V355)"/>
    <hyperlink ref="G673" location="'C6'!V581" display="V581"/>
    <hyperlink ref="D674" location="'C6'!V130" display="SUM(V130,V356)"/>
    <hyperlink ref="G674" location="'C6'!V582" display="V582"/>
    <hyperlink ref="D675" location="'C6'!V131" display="SUM(V131,V357)"/>
    <hyperlink ref="G675" location="'C6'!V583" display="V583"/>
    <hyperlink ref="D676" location="'C6'!V132" display="SUM(V132,V358)"/>
    <hyperlink ref="G676" location="'C6'!V584" display="V584"/>
    <hyperlink ref="D677" location="'C6'!V133" display="SUM(V133,V359)"/>
    <hyperlink ref="G677" location="'C6'!V585" display="V585"/>
    <hyperlink ref="D678" location="'C6'!V134" display="SUM(V134,V360)"/>
    <hyperlink ref="G678" location="'C6'!V586" display="V586"/>
    <hyperlink ref="D679" location="'C6'!V135" display="SUM(V135,V361)"/>
    <hyperlink ref="G679" location="'C6'!V587" display="V587"/>
    <hyperlink ref="D680" location="'C6'!V136" display="SUM(V136,V362)"/>
    <hyperlink ref="G680" location="'C6'!V588" display="V588"/>
    <hyperlink ref="D681" location="'C6'!V137" display="SUM(V137,V363)"/>
    <hyperlink ref="G681" location="'C6'!V589" display="V589"/>
    <hyperlink ref="D682" location="'C6'!V138" display="SUM(V138,V364)"/>
    <hyperlink ref="G682" location="'C6'!V590" display="V590"/>
    <hyperlink ref="D683" location="'C6'!V139" display="SUM(V139,V365)"/>
    <hyperlink ref="G683" location="'C6'!V591" display="V591"/>
    <hyperlink ref="D684" location="'C6'!V140" display="SUM(V140,V366)"/>
    <hyperlink ref="G684" location="'C6'!V592" display="V592"/>
    <hyperlink ref="D685" location="'C6'!V141" display="SUM(V141,V367)"/>
    <hyperlink ref="G685" location="'C6'!V593" display="V593"/>
    <hyperlink ref="D686" location="'C6'!V142" display="SUM(V142,V368)"/>
    <hyperlink ref="G686" location="'C6'!V594" display="V594"/>
    <hyperlink ref="D687" location="'C6'!V143" display="SUM(V143,V369)"/>
    <hyperlink ref="G687" location="'C6'!V595" display="V595"/>
    <hyperlink ref="D688" location="'C6'!V144" display="SUM(V144,V370)"/>
    <hyperlink ref="G688" location="'C6'!V596" display="V596"/>
    <hyperlink ref="D689" location="'C6'!V145" display="SUM(V145,V371)"/>
    <hyperlink ref="G689" location="'C6'!V597" display="V597"/>
    <hyperlink ref="D690" location="'C6'!V146" display="SUM(V146,V372)"/>
    <hyperlink ref="G690" location="'C6'!V598" display="V598"/>
    <hyperlink ref="D691" location="'C6'!V147" display="SUM(V147,V373)"/>
    <hyperlink ref="G691" location="'C6'!V599" display="V599"/>
    <hyperlink ref="D692" location="'C6'!V148" display="SUM(V148,V374)"/>
    <hyperlink ref="G692" location="'C6'!V600" display="V600"/>
    <hyperlink ref="D693" location="'C6'!V149" display="SUM(V149,V375)"/>
    <hyperlink ref="G693" location="'C6'!V601" display="V601"/>
    <hyperlink ref="D694" location="'C6'!V150" display="SUM(V150,V376)"/>
    <hyperlink ref="G694" location="'C6'!V602" display="V602"/>
    <hyperlink ref="D695" location="'C6'!V151" display="SUM(V151,V377)"/>
    <hyperlink ref="G695" location="'C6'!V603" display="V603"/>
    <hyperlink ref="D696" location="'C6'!V152" display="SUM(V152,V378)"/>
    <hyperlink ref="G696" location="'C6'!V604" display="V604"/>
    <hyperlink ref="D697" location="'C6'!V153" display="SUM(V153,V379)"/>
    <hyperlink ref="G697" location="'C6'!V605" display="V605"/>
    <hyperlink ref="D698" location="'C6'!V154" display="SUM(V154,V380)"/>
    <hyperlink ref="G698" location="'C6'!V606" display="V606"/>
    <hyperlink ref="D699" location="'C6'!V155" display="SUM(V155,V381)"/>
    <hyperlink ref="G699" location="'C6'!V607" display="V607"/>
    <hyperlink ref="D700" location="'C6'!V156" display="SUM(V156,V382)"/>
    <hyperlink ref="G700" location="'C6'!V608" display="V608"/>
    <hyperlink ref="D701" location="'C6'!V157" display="SUM(V157,V383)"/>
    <hyperlink ref="G701" location="'C6'!V609" display="V609"/>
    <hyperlink ref="D702" location="'C6'!V158" display="SUM(V158,V384)"/>
    <hyperlink ref="G702" location="'C6'!V610" display="V610"/>
    <hyperlink ref="D703" location="'C6'!V159" display="SUM(V159,V385)"/>
    <hyperlink ref="G703" location="'C6'!V611" display="V611"/>
    <hyperlink ref="D704" location="'C6'!V160" display="SUM(V160,V386)"/>
    <hyperlink ref="G704" location="'C6'!V612" display="V612"/>
    <hyperlink ref="D705" location="'C6'!V161" display="SUM(V161,V387)"/>
    <hyperlink ref="G705" location="'C6'!V613" display="V613"/>
    <hyperlink ref="D706" location="'C6'!V162" display="SUM(V162,V388)"/>
    <hyperlink ref="G706" location="'C6'!V614" display="V614"/>
    <hyperlink ref="D707" location="'C6'!V163" display="SUM(V163,V389)"/>
    <hyperlink ref="G707" location="'C6'!V615" display="V615"/>
    <hyperlink ref="D708" location="'C6'!V164" display="SUM(V164,V390)"/>
    <hyperlink ref="G708" location="'C6'!V616" display="V616"/>
    <hyperlink ref="D709" location="'C6'!V165" display="SUM(V165,V391)"/>
    <hyperlink ref="G709" location="'C6'!V617" display="V617"/>
    <hyperlink ref="D710" location="'C6'!V166" display="SUM(V166,V392)"/>
    <hyperlink ref="G710" location="'C6'!V618" display="V618"/>
    <hyperlink ref="D711" location="'C6'!V167" display="SUM(V167,V393)"/>
    <hyperlink ref="G711" location="'C6'!V619" display="V619"/>
    <hyperlink ref="D712" location="'C6'!V168" display="SUM(V168,V394)"/>
    <hyperlink ref="G712" location="'C6'!V620" display="V620"/>
    <hyperlink ref="D713" location="'C6'!V169" display="SUM(V169,V395)"/>
    <hyperlink ref="G713" location="'C6'!V621" display="V621"/>
    <hyperlink ref="D714" location="'C6'!V170" display="SUM(V170,V396)"/>
    <hyperlink ref="G714" location="'C6'!V622" display="V622"/>
    <hyperlink ref="D715" location="'C6'!V171" display="SUM(V171,V397)"/>
    <hyperlink ref="G715" location="'C6'!V623" display="V623"/>
    <hyperlink ref="D716" location="'C6'!V172" display="SUM(V172,V398)"/>
    <hyperlink ref="G716" location="'C6'!V624" display="V624"/>
    <hyperlink ref="D717" location="'C6'!V173" display="SUM(V173,V399)"/>
    <hyperlink ref="G717" location="'C6'!V625" display="V625"/>
    <hyperlink ref="D718" location="'C6'!V174" display="SUM(V174,V400)"/>
    <hyperlink ref="G718" location="'C6'!V626" display="V626"/>
    <hyperlink ref="D719" location="'C6'!V175" display="SUM(V175,V401)"/>
    <hyperlink ref="G719" location="'C6'!V627" display="V627"/>
    <hyperlink ref="D720" location="'C6'!V176" display="SUM(V176,V402)"/>
    <hyperlink ref="G720" location="'C6'!V628" display="V628"/>
    <hyperlink ref="D721" location="'C6'!V177" display="SUM(V177,V403)"/>
    <hyperlink ref="G721" location="'C6'!V629" display="V629"/>
    <hyperlink ref="D722" location="'C6'!V178" display="SUM(V178,V404)"/>
    <hyperlink ref="G722" location="'C6'!V630" display="V630"/>
    <hyperlink ref="D723" location="'C6'!V179" display="SUM(V179,V405)"/>
    <hyperlink ref="G723" location="'C6'!V631" display="V631"/>
    <hyperlink ref="D724" location="'C6'!V180" display="SUM(V180,V406)"/>
    <hyperlink ref="G724" location="'C6'!V632" display="V632"/>
    <hyperlink ref="D725" location="'C6'!V181" display="SUM(V181,V407)"/>
    <hyperlink ref="G725" location="'C6'!V633" display="V633"/>
    <hyperlink ref="D726" location="'C6'!V182" display="SUM(V182,V408)"/>
    <hyperlink ref="G726" location="'C6'!V634" display="V634"/>
    <hyperlink ref="D727" location="'C6'!V183" display="SUM(V183,V409)"/>
    <hyperlink ref="G727" location="'C6'!V635" display="V635"/>
    <hyperlink ref="D728" location="'C6'!V184" display="SUM(V184,V410)"/>
    <hyperlink ref="G728" location="'C6'!V636" display="V636"/>
    <hyperlink ref="D729" location="'C6'!V185" display="SUM(V185,V411)"/>
    <hyperlink ref="G729" location="'C6'!V637" display="V637"/>
    <hyperlink ref="D730" location="'C6'!V186" display="SUM(V186,V412)"/>
    <hyperlink ref="G730" location="'C6'!V638" display="V638"/>
    <hyperlink ref="D731" location="'C6'!V187" display="SUM(V187,V413)"/>
    <hyperlink ref="G731" location="'C6'!V639" display="V639"/>
    <hyperlink ref="D732" location="'C6'!V188" display="SUM(V188,V414)"/>
    <hyperlink ref="G732" location="'C6'!V640" display="V640"/>
    <hyperlink ref="D733" location="'C6'!V189" display="SUM(V189,V415)"/>
    <hyperlink ref="G733" location="'C6'!V641" display="V641"/>
    <hyperlink ref="D734" location="'C6'!V190" display="SUM(V190,V416)"/>
    <hyperlink ref="G734" location="'C6'!V642" display="V642"/>
    <hyperlink ref="D735" location="'C6'!V191" display="SUM(V191,V417)"/>
    <hyperlink ref="G735" location="'C6'!V643" display="V643"/>
    <hyperlink ref="D736" location="'C6'!V192" display="SUM(V192,V418)"/>
    <hyperlink ref="G736" location="'C6'!V644" display="V644"/>
    <hyperlink ref="D737" location="'C6'!V193" display="SUM(V193,V419)"/>
    <hyperlink ref="G737" location="'C6'!V645" display="V645"/>
    <hyperlink ref="D738" location="'C6'!V194" display="SUM(V194,V420)"/>
    <hyperlink ref="G738" location="'C6'!V646" display="V646"/>
    <hyperlink ref="D739" location="'C6'!V195" display="SUM(V195,V421)"/>
    <hyperlink ref="G739" location="'C6'!V647" display="V647"/>
    <hyperlink ref="D740" location="'C6'!V196" display="SUM(V196,V422)"/>
    <hyperlink ref="G740" location="'C6'!V648" display="V648"/>
    <hyperlink ref="D741" location="'C6'!V197" display="SUM(V197,V423)"/>
    <hyperlink ref="G741" location="'C6'!V649" display="V649"/>
    <hyperlink ref="D742" location="'C6'!V198" display="SUM(V198,V424)"/>
    <hyperlink ref="G742" location="'C6'!V650" display="V650"/>
    <hyperlink ref="D743" location="'C6'!V199" display="SUM(V199,V425)"/>
    <hyperlink ref="G743" location="'C6'!V651" display="V651"/>
    <hyperlink ref="D744" location="'C6'!V200" display="SUM(V200,V426)"/>
    <hyperlink ref="G744" location="'C6'!V652" display="V652"/>
    <hyperlink ref="D745" location="'C6'!V201" display="SUM(V201,V427)"/>
    <hyperlink ref="G745" location="'C6'!V653" display="V653"/>
    <hyperlink ref="D746" location="'C6'!V202" display="SUM(V202,V428)"/>
    <hyperlink ref="G746" location="'C6'!V654" display="V654"/>
    <hyperlink ref="D747" location="'C6'!V203" display="SUM(V203,V429)"/>
    <hyperlink ref="G747" location="'C6'!V655" display="V655"/>
    <hyperlink ref="D748" location="'C6'!V204" display="SUM(V204,V430)"/>
    <hyperlink ref="G748" location="'C6'!V656" display="V656"/>
    <hyperlink ref="D749" location="'C6'!V205" display="SUM(V205,V431)"/>
    <hyperlink ref="G749" location="'C6'!V657" display="V657"/>
    <hyperlink ref="D750" location="'C6'!V206" display="SUM(V206,V432)"/>
    <hyperlink ref="G750" location="'C6'!V658" display="V658"/>
    <hyperlink ref="D751" location="'C6'!V207" display="SUM(V207,V433)"/>
    <hyperlink ref="G751" location="'C6'!V659" display="V659"/>
    <hyperlink ref="D752" location="'C6'!V208" display="SUM(V208,V434)"/>
    <hyperlink ref="G752" location="'C6'!V660" display="V660"/>
    <hyperlink ref="D753" location="'C6'!V209" display="SUM(V209,V435)"/>
    <hyperlink ref="G753" location="'C6'!V661" display="V661"/>
    <hyperlink ref="D754" location="'C6'!V210" display="SUM(V210,V436)"/>
    <hyperlink ref="G754" location="'C6'!V662" display="V662"/>
    <hyperlink ref="D755" location="'C6'!V211" display="SUM(V211,V437)"/>
    <hyperlink ref="G755" location="'C6'!V663" display="V663"/>
    <hyperlink ref="D756" location="'C6'!V212" display="SUM(V212,V438)"/>
    <hyperlink ref="G756" location="'C6'!V664" display="V664"/>
    <hyperlink ref="D757" location="'C6'!V213" display="SUM(V213,V439)"/>
    <hyperlink ref="G757" location="'C6'!V665" display="V665"/>
    <hyperlink ref="D758" location="'C6'!V214" display="SUM(V214,V440)"/>
    <hyperlink ref="G758" location="'C6'!V666" display="V666"/>
    <hyperlink ref="D759" location="'C6'!V215" display="SUM(V215,V441)"/>
    <hyperlink ref="G759" location="'C6'!V667" display="V667"/>
    <hyperlink ref="D760" location="'C6'!V216" display="SUM(V216,V442)"/>
    <hyperlink ref="G760" location="'C6'!V668" display="V668"/>
    <hyperlink ref="D761" location="'C6'!V217" display="SUM(V217,V443)"/>
    <hyperlink ref="G761" location="'C6'!V669" display="V669"/>
    <hyperlink ref="D762" location="'C6'!V218" display="SUM(V218,V444)"/>
    <hyperlink ref="G762" location="'C6'!V670" display="V670"/>
    <hyperlink ref="D763" location="'C6'!V219" display="SUM(V219,V445)"/>
    <hyperlink ref="G763" location="'C6'!V671" display="V671"/>
    <hyperlink ref="D764" location="'C6'!V220" display="SUM(V220,V446)"/>
    <hyperlink ref="G764" location="'C6'!V672" display="V672"/>
    <hyperlink ref="D765" location="'C6'!V221" display="SUM(V221,V447)"/>
    <hyperlink ref="G765" location="'C6'!V673" display="V673"/>
    <hyperlink ref="D766" location="'C6'!V222" display="SUM(V222,V448)"/>
    <hyperlink ref="G766" location="'C6'!V674" display="V674"/>
    <hyperlink ref="D767" location="'C6'!V223" display="SUM(V223,V449)"/>
    <hyperlink ref="G767" location="'C6'!V675" display="V675"/>
    <hyperlink ref="D768" location="'C6'!V224" display="SUM(V224,V450)"/>
    <hyperlink ref="G768" location="'C6'!V676" display="V676"/>
    <hyperlink ref="D769" location="'C6'!V225" display="SUM(V225,V451)"/>
    <hyperlink ref="G769" location="'C6'!V677" display="V677"/>
    <hyperlink ref="D770" location="'C6'!V226" display="SUM(V226,V452)"/>
    <hyperlink ref="G770" location="'C6'!V678" display="V678"/>
    <hyperlink ref="D771" location="'C6'!V227" display="SUM(V227,V453)"/>
    <hyperlink ref="G771" location="'C6'!V679" display="V679"/>
    <hyperlink ref="D772" location="'C6'!V228" display="SUM(V228,V454)"/>
    <hyperlink ref="G772" location="'C6'!V680" display="V680"/>
    <hyperlink ref="D773" location="'C6'!V229" display="SUM(V229,V455)"/>
    <hyperlink ref="G773" location="'C6'!V681" display="V681"/>
    <hyperlink ref="D774" location="'C6'!V230" display="SUM(V230,V456)"/>
    <hyperlink ref="G774" location="'C6'!V682" display="V682"/>
    <hyperlink ref="D775" location="'C6'!V231" display="SUM(V231,V457)"/>
    <hyperlink ref="G775" location="'C6'!V683" display="V683"/>
    <hyperlink ref="D776" location="'C6'!V232" display="SUM(V232,V458)"/>
    <hyperlink ref="G776" location="'C6'!V684" display="V684"/>
    <hyperlink ref="D777" location="'C6'!V233" display="SUM(V233,V459)"/>
    <hyperlink ref="G777" location="'C6'!V685" display="V685"/>
    <hyperlink ref="D778" location="'C6'!V234" display="SUM(V234,V460)"/>
    <hyperlink ref="G778" location="'C6'!V686" display="V686"/>
    <hyperlink ref="D779" location="'C6'!V235" display="SUM(V235,V461)"/>
    <hyperlink ref="G779" location="'C6'!V687" display="V687"/>
    <hyperlink ref="D780" location="'C6'!V236" display="SUM(V236,V462)"/>
    <hyperlink ref="G780" location="'C6'!V688" display="V688"/>
    <hyperlink ref="D781" location="'C6'!V237" display="SUM(V237,V463)"/>
    <hyperlink ref="G781" location="'C6'!V689" display="V689"/>
    <hyperlink ref="D782" location="'C6'!V238" display="SUM(V238,V464)"/>
    <hyperlink ref="G782" location="'C6'!V690" display="V69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cols>
    <col min="1" max="1" width="3.7109375" customWidth="1"/>
    <col min="16" max="16" width="4" customWidth="1"/>
  </cols>
  <sheetData>
    <row r="1" spans="1:16" ht="23.25">
      <c r="A1" s="334"/>
      <c r="B1" s="290" t="s">
        <v>2785</v>
      </c>
      <c r="C1" s="290"/>
      <c r="D1" s="290"/>
      <c r="E1" s="290"/>
      <c r="F1" s="291"/>
      <c r="G1" s="292"/>
      <c r="H1" s="290"/>
      <c r="I1" s="290"/>
      <c r="J1" s="290"/>
      <c r="K1" s="291"/>
      <c r="L1" s="290"/>
      <c r="M1" s="290"/>
      <c r="N1" s="290"/>
      <c r="O1" s="290"/>
      <c r="P1" s="334"/>
    </row>
    <row r="2" spans="1:16">
      <c r="A2" s="334"/>
      <c r="B2" s="293"/>
      <c r="C2" s="293"/>
      <c r="D2" s="293"/>
      <c r="E2" s="294"/>
      <c r="F2" s="295"/>
      <c r="G2" s="296"/>
      <c r="H2" s="293"/>
      <c r="I2" s="293"/>
      <c r="J2" s="294"/>
      <c r="K2" s="295"/>
      <c r="L2" s="293"/>
      <c r="M2" s="293"/>
      <c r="N2" s="293"/>
      <c r="O2" s="293"/>
      <c r="P2" s="334"/>
    </row>
    <row r="3" spans="1:16" ht="15" customHeight="1">
      <c r="A3" s="334"/>
      <c r="B3" s="452" t="s">
        <v>2786</v>
      </c>
      <c r="C3" s="452"/>
      <c r="D3" s="452"/>
      <c r="E3" s="452"/>
      <c r="F3" s="452"/>
      <c r="G3" s="452"/>
      <c r="H3" s="452"/>
      <c r="I3" s="452"/>
      <c r="J3" s="452"/>
      <c r="K3" s="452"/>
      <c r="L3" s="452"/>
      <c r="M3" s="452"/>
      <c r="N3" s="452"/>
      <c r="O3" s="452"/>
      <c r="P3" s="334"/>
    </row>
    <row r="4" spans="1:16">
      <c r="A4" s="334"/>
      <c r="B4" s="293"/>
      <c r="C4" s="293"/>
      <c r="D4" s="293"/>
      <c r="E4" s="294"/>
      <c r="F4" s="295"/>
      <c r="G4" s="296"/>
      <c r="H4" s="293"/>
      <c r="I4" s="293"/>
      <c r="J4" s="294"/>
      <c r="K4" s="295"/>
      <c r="L4" s="293"/>
      <c r="M4" s="293"/>
      <c r="N4" s="293"/>
      <c r="O4" s="293"/>
      <c r="P4" s="334"/>
    </row>
    <row r="5" spans="1:16">
      <c r="A5" s="334"/>
      <c r="B5" s="335" t="s">
        <v>2787</v>
      </c>
      <c r="C5" s="465" t="s">
        <v>2788</v>
      </c>
      <c r="D5" s="465"/>
      <c r="E5" s="465"/>
      <c r="F5" s="465"/>
      <c r="G5" s="465"/>
      <c r="H5" s="465"/>
      <c r="I5" s="465" t="s">
        <v>2789</v>
      </c>
      <c r="J5" s="465"/>
      <c r="K5" s="465"/>
      <c r="L5" s="465"/>
      <c r="M5" s="465"/>
      <c r="N5" s="465"/>
      <c r="O5" s="465"/>
      <c r="P5" s="334"/>
    </row>
    <row r="6" spans="1:16" ht="15" customHeight="1">
      <c r="A6" s="334"/>
      <c r="B6" s="336" t="s">
        <v>2790</v>
      </c>
      <c r="C6" s="466" t="s">
        <v>2791</v>
      </c>
      <c r="D6" s="466"/>
      <c r="E6" s="466"/>
      <c r="F6" s="466"/>
      <c r="G6" s="466"/>
      <c r="H6" s="466"/>
      <c r="I6" s="466" t="s">
        <v>2792</v>
      </c>
      <c r="J6" s="466"/>
      <c r="K6" s="466"/>
      <c r="L6" s="466"/>
      <c r="M6" s="466"/>
      <c r="N6" s="466"/>
      <c r="O6" s="466"/>
      <c r="P6" s="334"/>
    </row>
    <row r="7" spans="1:16" ht="15" customHeight="1">
      <c r="A7" s="334"/>
      <c r="B7" s="334"/>
      <c r="C7" s="334"/>
      <c r="D7" s="334"/>
      <c r="E7" s="334"/>
      <c r="F7" s="334"/>
      <c r="G7" s="334"/>
      <c r="H7" s="334"/>
      <c r="I7" s="334"/>
      <c r="J7" s="334"/>
      <c r="K7" s="334"/>
      <c r="L7" s="334"/>
      <c r="M7" s="334"/>
      <c r="N7" s="334"/>
      <c r="O7" s="334"/>
      <c r="P7" s="334"/>
    </row>
  </sheetData>
  <sheetProtection algorithmName="SHA-512" hashValue="swgPyFbbCsAZPQftr90AH7XQN8heNliKsA3LFYRX9+sqdEyc92xwMQ+DIDQvKeusEUO3qy4FottVbVC5R62MIQ==" saltValue="1bFfjcPS1GfTqnb26R8KVA==" spinCount="100000" sheet="1" objects="1" scenarios="1" formatCells="0" formatColumns="0" formatRows="0" sort="0" autoFilter="0"/>
  <mergeCells count="5">
    <mergeCell ref="B3:O3"/>
    <mergeCell ref="C5:H5"/>
    <mergeCell ref="I5:O5"/>
    <mergeCell ref="C6:H6"/>
    <mergeCell ref="I6:O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9"/>
  <sheetViews>
    <sheetView showGridLines="0" zoomScaleNormal="100" workbookViewId="0">
      <selection sqref="A1:C1"/>
    </sheetView>
  </sheetViews>
  <sheetFormatPr defaultColWidth="11.42578125" defaultRowHeight="12.75"/>
  <cols>
    <col min="1" max="1" width="22.28515625" style="14" bestFit="1" customWidth="1"/>
    <col min="2" max="2" width="11.42578125" style="14"/>
    <col min="3" max="3" width="11.7109375" style="14" bestFit="1" customWidth="1"/>
    <col min="4" max="4" width="7.7109375" style="14" bestFit="1" customWidth="1"/>
    <col min="5" max="5" width="11.42578125" style="14"/>
    <col min="6" max="6" width="14.7109375" style="14" bestFit="1" customWidth="1"/>
    <col min="7" max="16384" width="11.42578125" style="14"/>
  </cols>
  <sheetData>
    <row r="1" spans="1:14">
      <c r="A1" s="171" t="s">
        <v>686</v>
      </c>
      <c r="B1" s="171" t="s">
        <v>275</v>
      </c>
      <c r="C1" s="171" t="s">
        <v>276</v>
      </c>
      <c r="D1" s="172" t="s">
        <v>277</v>
      </c>
      <c r="E1" s="171"/>
      <c r="F1" s="171" t="s">
        <v>278</v>
      </c>
      <c r="G1" s="173" t="s">
        <v>761</v>
      </c>
      <c r="I1" s="14" t="s">
        <v>669</v>
      </c>
      <c r="J1" s="241">
        <v>1</v>
      </c>
    </row>
    <row r="2" spans="1:14" ht="15">
      <c r="A2" s="16" t="s">
        <v>729</v>
      </c>
      <c r="B2" s="12" t="s">
        <v>280</v>
      </c>
      <c r="C2" s="13" t="s">
        <v>730</v>
      </c>
      <c r="D2" s="17" t="s">
        <v>731</v>
      </c>
      <c r="E2" s="171"/>
      <c r="F2" s="171" t="s">
        <v>283</v>
      </c>
      <c r="G2" s="174" t="s">
        <v>284</v>
      </c>
      <c r="I2" s="14" t="s">
        <v>670</v>
      </c>
      <c r="J2" s="15" t="s">
        <v>702</v>
      </c>
    </row>
    <row r="3" spans="1:14" ht="15">
      <c r="A3" s="16" t="s">
        <v>279</v>
      </c>
      <c r="B3" s="12" t="s">
        <v>280</v>
      </c>
      <c r="C3" s="13" t="s">
        <v>281</v>
      </c>
      <c r="D3" s="17" t="s">
        <v>282</v>
      </c>
      <c r="E3" s="171"/>
      <c r="F3" s="171" t="s">
        <v>287</v>
      </c>
      <c r="G3" s="173">
        <v>1</v>
      </c>
    </row>
    <row r="4" spans="1:14" ht="15">
      <c r="A4" s="16" t="s">
        <v>285</v>
      </c>
      <c r="B4" s="12" t="s">
        <v>280</v>
      </c>
      <c r="C4" s="13" t="s">
        <v>281</v>
      </c>
      <c r="D4" s="17" t="s">
        <v>286</v>
      </c>
      <c r="E4" s="171"/>
      <c r="F4" s="171" t="s">
        <v>691</v>
      </c>
      <c r="G4" s="175" t="s">
        <v>692</v>
      </c>
    </row>
    <row r="5" spans="1:14" ht="15">
      <c r="A5" s="16" t="s">
        <v>289</v>
      </c>
      <c r="B5" s="12" t="s">
        <v>290</v>
      </c>
      <c r="C5" s="13" t="s">
        <v>281</v>
      </c>
      <c r="D5" s="17" t="s">
        <v>288</v>
      </c>
      <c r="E5" s="176"/>
      <c r="F5" s="176"/>
      <c r="G5" s="171"/>
    </row>
    <row r="6" spans="1:14" ht="15">
      <c r="A6" s="16" t="s">
        <v>292</v>
      </c>
      <c r="B6" s="12" t="s">
        <v>290</v>
      </c>
      <c r="C6" s="13" t="s">
        <v>281</v>
      </c>
      <c r="D6" s="17" t="s">
        <v>291</v>
      </c>
      <c r="E6" s="171"/>
      <c r="F6" s="171"/>
      <c r="G6" s="171"/>
    </row>
    <row r="7" spans="1:14" ht="15">
      <c r="A7" s="16" t="s">
        <v>294</v>
      </c>
      <c r="B7" s="12" t="s">
        <v>280</v>
      </c>
      <c r="C7" s="13" t="s">
        <v>281</v>
      </c>
      <c r="D7" s="17" t="s">
        <v>293</v>
      </c>
      <c r="E7" s="171"/>
      <c r="F7" s="171"/>
      <c r="G7" s="171"/>
    </row>
    <row r="8" spans="1:14" ht="15">
      <c r="A8" s="16" t="s">
        <v>296</v>
      </c>
      <c r="B8" s="12" t="s">
        <v>290</v>
      </c>
      <c r="C8" s="13" t="s">
        <v>281</v>
      </c>
      <c r="D8" s="17" t="s">
        <v>295</v>
      </c>
      <c r="E8" s="171"/>
      <c r="F8" s="171"/>
      <c r="G8" s="171"/>
      <c r="H8" s="18"/>
      <c r="I8" s="18"/>
      <c r="K8" s="18"/>
    </row>
    <row r="9" spans="1:14" ht="15">
      <c r="A9" s="16" t="s">
        <v>298</v>
      </c>
      <c r="B9" s="12" t="s">
        <v>280</v>
      </c>
      <c r="C9" s="13" t="s">
        <v>281</v>
      </c>
      <c r="D9" s="17" t="s">
        <v>297</v>
      </c>
      <c r="E9" s="171"/>
      <c r="F9" s="171"/>
      <c r="G9" s="171"/>
      <c r="H9" s="18"/>
      <c r="I9" s="18"/>
      <c r="K9" s="18"/>
    </row>
    <row r="10" spans="1:14" ht="15">
      <c r="A10" s="16" t="s">
        <v>300</v>
      </c>
      <c r="B10" s="12" t="s">
        <v>290</v>
      </c>
      <c r="C10" s="13" t="s">
        <v>281</v>
      </c>
      <c r="D10" s="17" t="s">
        <v>299</v>
      </c>
      <c r="E10" s="171"/>
      <c r="F10" s="171"/>
      <c r="G10" s="171"/>
      <c r="H10" s="18"/>
      <c r="I10" s="16"/>
      <c r="K10" s="19"/>
    </row>
    <row r="11" spans="1:14" ht="15">
      <c r="A11" s="16" t="s">
        <v>302</v>
      </c>
      <c r="B11" s="12" t="s">
        <v>290</v>
      </c>
      <c r="C11" s="13" t="s">
        <v>281</v>
      </c>
      <c r="D11" s="17" t="s">
        <v>301</v>
      </c>
      <c r="E11" s="171"/>
      <c r="F11" s="171"/>
      <c r="G11" s="171"/>
      <c r="H11" s="18"/>
      <c r="I11" s="16"/>
      <c r="K11" s="19"/>
    </row>
    <row r="12" spans="1:14" ht="15">
      <c r="A12" s="16" t="s">
        <v>304</v>
      </c>
      <c r="B12" s="12" t="s">
        <v>290</v>
      </c>
      <c r="C12" s="13" t="s">
        <v>281</v>
      </c>
      <c r="D12" s="17" t="s">
        <v>303</v>
      </c>
      <c r="E12" s="171"/>
      <c r="F12" s="171"/>
      <c r="G12" s="171"/>
      <c r="H12" s="12"/>
      <c r="I12" s="12"/>
      <c r="J12" s="12"/>
      <c r="K12" s="12"/>
      <c r="L12" s="12"/>
      <c r="M12" s="12"/>
      <c r="N12" s="12"/>
    </row>
    <row r="13" spans="1:14" ht="15">
      <c r="A13" s="16" t="s">
        <v>306</v>
      </c>
      <c r="B13" s="12" t="s">
        <v>290</v>
      </c>
      <c r="C13" s="13" t="s">
        <v>281</v>
      </c>
      <c r="D13" s="17" t="s">
        <v>305</v>
      </c>
      <c r="E13" s="171"/>
      <c r="F13" s="171"/>
      <c r="G13" s="177"/>
      <c r="H13" s="12"/>
      <c r="I13" s="12"/>
      <c r="J13" s="12"/>
      <c r="K13" s="12"/>
      <c r="L13" s="12"/>
      <c r="M13" s="12"/>
      <c r="N13" s="12"/>
    </row>
    <row r="14" spans="1:14" ht="15">
      <c r="A14" s="16" t="s">
        <v>307</v>
      </c>
      <c r="B14" s="12" t="s">
        <v>280</v>
      </c>
      <c r="C14" s="13" t="s">
        <v>308</v>
      </c>
      <c r="D14" s="17" t="s">
        <v>309</v>
      </c>
      <c r="E14" s="171"/>
      <c r="F14" s="171"/>
      <c r="G14" s="177"/>
      <c r="H14" s="12"/>
      <c r="I14" s="12"/>
      <c r="J14" s="12"/>
      <c r="K14" s="12"/>
      <c r="L14" s="12"/>
      <c r="M14" s="12"/>
      <c r="N14" s="12"/>
    </row>
    <row r="15" spans="1:14" ht="15">
      <c r="A15" s="16" t="s">
        <v>310</v>
      </c>
      <c r="B15" s="12" t="s">
        <v>280</v>
      </c>
      <c r="C15" s="13" t="s">
        <v>308</v>
      </c>
      <c r="D15" s="17" t="s">
        <v>311</v>
      </c>
      <c r="E15" s="171"/>
      <c r="F15" s="171"/>
      <c r="G15" s="177"/>
      <c r="H15" s="12"/>
      <c r="I15" s="12"/>
      <c r="J15" s="12"/>
      <c r="K15" s="12"/>
      <c r="L15" s="12"/>
      <c r="M15" s="12"/>
      <c r="N15" s="12"/>
    </row>
    <row r="16" spans="1:14" ht="15">
      <c r="A16" s="16" t="s">
        <v>312</v>
      </c>
      <c r="B16" s="12" t="s">
        <v>280</v>
      </c>
      <c r="C16" s="13" t="s">
        <v>308</v>
      </c>
      <c r="D16" s="17" t="s">
        <v>313</v>
      </c>
      <c r="E16" s="171"/>
      <c r="F16" s="171"/>
      <c r="G16" s="177"/>
      <c r="H16" s="12"/>
      <c r="I16" s="12"/>
      <c r="J16" s="12"/>
      <c r="K16" s="12"/>
      <c r="L16" s="12"/>
      <c r="M16" s="12"/>
      <c r="N16" s="12"/>
    </row>
    <row r="17" spans="1:14" ht="15">
      <c r="A17" s="16" t="s">
        <v>314</v>
      </c>
      <c r="B17" s="12" t="s">
        <v>280</v>
      </c>
      <c r="C17" s="13" t="s">
        <v>308</v>
      </c>
      <c r="D17" s="27">
        <v>11</v>
      </c>
      <c r="E17" s="177"/>
      <c r="F17" s="177"/>
      <c r="G17" s="177"/>
      <c r="H17" s="12"/>
      <c r="I17" s="12"/>
      <c r="J17" s="12"/>
      <c r="K17" s="12"/>
      <c r="L17" s="12"/>
      <c r="M17" s="12"/>
      <c r="N17" s="12"/>
    </row>
    <row r="18" spans="1:14" ht="15">
      <c r="A18" s="16" t="s">
        <v>315</v>
      </c>
      <c r="B18" s="12" t="s">
        <v>280</v>
      </c>
      <c r="C18" s="13" t="s">
        <v>308</v>
      </c>
      <c r="D18" s="27">
        <v>12</v>
      </c>
      <c r="E18" s="177"/>
      <c r="F18" s="177"/>
      <c r="G18" s="177"/>
      <c r="H18" s="12"/>
      <c r="I18" s="12"/>
      <c r="J18" s="12"/>
      <c r="K18" s="12"/>
      <c r="L18" s="12"/>
      <c r="M18" s="12"/>
      <c r="N18" s="12"/>
    </row>
    <row r="19" spans="1:14" ht="15">
      <c r="A19" s="16" t="s">
        <v>316</v>
      </c>
      <c r="B19" s="12" t="s">
        <v>280</v>
      </c>
      <c r="C19" s="13" t="s">
        <v>308</v>
      </c>
      <c r="D19" s="27">
        <v>13</v>
      </c>
      <c r="E19" s="177"/>
      <c r="F19" s="177"/>
      <c r="G19" s="177"/>
      <c r="H19" s="12"/>
      <c r="I19" s="12"/>
      <c r="J19" s="12"/>
      <c r="K19" s="12"/>
      <c r="L19" s="12"/>
      <c r="M19" s="12"/>
      <c r="N19" s="12"/>
    </row>
    <row r="20" spans="1:14" ht="15">
      <c r="A20" s="16" t="s">
        <v>317</v>
      </c>
      <c r="B20" s="12" t="s">
        <v>280</v>
      </c>
      <c r="C20" s="13" t="s">
        <v>308</v>
      </c>
      <c r="D20" s="27">
        <v>14</v>
      </c>
      <c r="E20" s="177"/>
      <c r="F20" s="177"/>
      <c r="G20" s="177"/>
      <c r="H20" s="12"/>
      <c r="I20" s="12"/>
      <c r="J20" s="12"/>
      <c r="K20" s="12"/>
      <c r="L20" s="12"/>
      <c r="M20" s="12"/>
      <c r="N20" s="12"/>
    </row>
    <row r="21" spans="1:14" ht="15">
      <c r="A21" s="16" t="s">
        <v>762</v>
      </c>
      <c r="B21" s="171" t="s">
        <v>280</v>
      </c>
      <c r="C21" s="178" t="s">
        <v>308</v>
      </c>
      <c r="D21" s="179" t="s">
        <v>318</v>
      </c>
      <c r="E21" s="177"/>
      <c r="F21" s="177"/>
      <c r="G21" s="177"/>
      <c r="H21" s="12"/>
      <c r="I21" s="12"/>
      <c r="J21" s="12"/>
      <c r="K21" s="12"/>
      <c r="L21" s="12"/>
      <c r="M21" s="12"/>
      <c r="N21" s="12"/>
    </row>
    <row r="22" spans="1:14" ht="15">
      <c r="A22" s="16" t="s">
        <v>764</v>
      </c>
      <c r="B22" s="171" t="s">
        <v>280</v>
      </c>
      <c r="C22" s="178" t="s">
        <v>308</v>
      </c>
      <c r="D22" s="179" t="s">
        <v>763</v>
      </c>
      <c r="E22" s="177"/>
      <c r="F22" s="177"/>
      <c r="G22" s="177"/>
      <c r="H22" s="12"/>
      <c r="I22" s="12"/>
      <c r="J22" s="12"/>
      <c r="K22" s="12"/>
      <c r="L22" s="12"/>
      <c r="M22" s="12"/>
      <c r="N22" s="12"/>
    </row>
    <row r="23" spans="1:14" ht="15">
      <c r="A23" s="16" t="s">
        <v>3</v>
      </c>
      <c r="B23" s="12" t="s">
        <v>280</v>
      </c>
      <c r="C23" s="13" t="s">
        <v>319</v>
      </c>
      <c r="D23" s="27">
        <v>6</v>
      </c>
      <c r="E23" s="177"/>
      <c r="F23" s="177"/>
      <c r="G23" s="177"/>
      <c r="H23" s="12"/>
      <c r="K23" s="12"/>
      <c r="L23" s="12"/>
      <c r="M23" s="12"/>
      <c r="N23" s="12"/>
    </row>
    <row r="24" spans="1:14" ht="15">
      <c r="A24" s="16" t="s">
        <v>320</v>
      </c>
      <c r="B24" s="12" t="s">
        <v>280</v>
      </c>
      <c r="C24" s="13" t="s">
        <v>319</v>
      </c>
      <c r="D24" s="27">
        <v>7</v>
      </c>
      <c r="E24" s="177"/>
      <c r="F24" s="177"/>
      <c r="G24" s="177"/>
      <c r="H24" s="12"/>
      <c r="M24" s="12"/>
      <c r="N24" s="12"/>
    </row>
    <row r="25" spans="1:14" ht="15">
      <c r="A25" s="16" t="s">
        <v>321</v>
      </c>
      <c r="B25" s="12" t="s">
        <v>280</v>
      </c>
      <c r="C25" s="13" t="s">
        <v>319</v>
      </c>
      <c r="D25" s="27">
        <v>8</v>
      </c>
      <c r="E25" s="177"/>
      <c r="F25" s="177"/>
      <c r="G25" s="177"/>
      <c r="H25" s="12"/>
      <c r="I25" s="12"/>
      <c r="J25" s="12"/>
      <c r="M25" s="12"/>
      <c r="N25" s="12"/>
    </row>
    <row r="26" spans="1:14" ht="15">
      <c r="A26" s="16" t="s">
        <v>322</v>
      </c>
      <c r="B26" s="12" t="s">
        <v>280</v>
      </c>
      <c r="C26" s="13" t="s">
        <v>319</v>
      </c>
      <c r="D26" s="27">
        <v>9</v>
      </c>
      <c r="E26" s="177"/>
      <c r="F26" s="177"/>
      <c r="G26" s="177"/>
      <c r="H26" s="12"/>
      <c r="I26" s="12"/>
      <c r="J26" s="12"/>
      <c r="K26" s="12"/>
      <c r="L26" s="12"/>
      <c r="M26" s="12"/>
      <c r="N26" s="12"/>
    </row>
    <row r="27" spans="1:14" ht="15">
      <c r="A27" s="16" t="s">
        <v>6</v>
      </c>
      <c r="B27" s="12" t="s">
        <v>280</v>
      </c>
      <c r="C27" s="13" t="s">
        <v>319</v>
      </c>
      <c r="D27" s="27">
        <v>10</v>
      </c>
      <c r="E27" s="177"/>
      <c r="F27" s="177"/>
      <c r="G27" s="177"/>
      <c r="K27" s="12"/>
      <c r="L27" s="12"/>
      <c r="M27" s="12"/>
      <c r="N27" s="12"/>
    </row>
    <row r="28" spans="1:14">
      <c r="A28" s="20" t="s">
        <v>323</v>
      </c>
      <c r="B28" s="20" t="s">
        <v>290</v>
      </c>
      <c r="C28" s="20" t="s">
        <v>324</v>
      </c>
      <c r="D28" s="20">
        <v>1</v>
      </c>
      <c r="E28" s="177"/>
      <c r="F28" s="177"/>
      <c r="G28" s="177"/>
    </row>
    <row r="29" spans="1:14">
      <c r="A29" s="20" t="s">
        <v>325</v>
      </c>
      <c r="B29" s="20" t="s">
        <v>290</v>
      </c>
      <c r="C29" s="20" t="s">
        <v>324</v>
      </c>
      <c r="D29" s="20">
        <v>2</v>
      </c>
      <c r="E29" s="177"/>
      <c r="F29" s="177"/>
      <c r="G29" s="177"/>
    </row>
  </sheetData>
  <sheetProtection algorithmName="SHA-512" hashValue="MWE3skLmeZtGf2MHrh9Qu5p2S8yH/Y0q5RFu723AfO34qW5dNd96AevZP0TMp7tJiQZrrWjbNUXbtzuggbSwWA==" saltValue="BeX3ERwbdrYT2ISkn2e/+w==" spinCount="100000" sheet="1" objects="1" scenarios="1" formatCells="0" formatColumns="0" formatRows="0" sort="0" autoFilter="0"/>
  <pageMargins left="0.78749999999999998" right="0.78749999999999998" top="1.05277777777778" bottom="1.05277777777778" header="0.78749999999999998" footer="0.78749999999999998"/>
  <pageSetup paperSize="9" firstPageNumber="0" orientation="portrait" horizontalDpi="4294967292" verticalDpi="4294967292" r:id="rId1"/>
  <headerFooter>
    <oddHeader>&amp;C&amp;"Times New Roman,Normal"&amp;12&amp;A</oddHeader>
    <oddFooter>&amp;C&amp;P&amp;R&amp;F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16"/>
  <sheetViews>
    <sheetView showGridLines="0" topLeftCell="A40" zoomScaleNormal="100" workbookViewId="0">
      <selection sqref="A1:C1"/>
    </sheetView>
  </sheetViews>
  <sheetFormatPr defaultColWidth="9.140625" defaultRowHeight="15"/>
  <cols>
    <col min="1" max="2" width="20.5703125" style="11" customWidth="1"/>
    <col min="3" max="4" width="13.42578125" style="3" customWidth="1"/>
    <col min="5" max="5" width="9.140625" style="3"/>
    <col min="6" max="6" width="29.85546875" style="3" customWidth="1"/>
    <col min="7" max="16384" width="9.140625" style="3"/>
  </cols>
  <sheetData>
    <row r="1" spans="1:11" ht="14.45" customHeight="1">
      <c r="A1" s="467" t="s">
        <v>765</v>
      </c>
      <c r="B1" s="467"/>
      <c r="C1" s="467"/>
      <c r="D1" s="467" t="s">
        <v>628</v>
      </c>
      <c r="E1" s="467"/>
      <c r="F1" s="467"/>
      <c r="K1" s="3" t="s">
        <v>702</v>
      </c>
    </row>
    <row r="2" spans="1:11" ht="14.45" customHeight="1">
      <c r="A2" s="5" t="s">
        <v>632</v>
      </c>
      <c r="B2" s="5" t="s">
        <v>603</v>
      </c>
      <c r="C2" s="5" t="s">
        <v>604</v>
      </c>
      <c r="D2" s="5" t="s">
        <v>632</v>
      </c>
      <c r="E2" s="2"/>
      <c r="F2" s="2"/>
    </row>
    <row r="3" spans="1:11" ht="15" customHeight="1">
      <c r="A3" s="6">
        <v>1</v>
      </c>
      <c r="B3" s="7" t="s">
        <v>333</v>
      </c>
      <c r="C3" s="7" t="s">
        <v>627</v>
      </c>
      <c r="D3" s="6">
        <v>1</v>
      </c>
      <c r="E3" s="7" t="s">
        <v>333</v>
      </c>
      <c r="F3" s="7" t="s">
        <v>629</v>
      </c>
      <c r="G3" s="8"/>
      <c r="H3" s="8"/>
    </row>
    <row r="4" spans="1:11" ht="15" customHeight="1">
      <c r="A4" s="3">
        <v>2</v>
      </c>
      <c r="B4" s="8" t="s">
        <v>480</v>
      </c>
      <c r="C4" s="327" t="s">
        <v>143</v>
      </c>
      <c r="D4" s="3">
        <v>2</v>
      </c>
      <c r="E4" s="8" t="s">
        <v>595</v>
      </c>
      <c r="F4" s="8" t="s">
        <v>622</v>
      </c>
      <c r="G4" s="8"/>
      <c r="H4" s="8"/>
    </row>
    <row r="5" spans="1:11" ht="15" customHeight="1">
      <c r="A5" s="3">
        <v>3</v>
      </c>
      <c r="B5" s="8" t="s">
        <v>531</v>
      </c>
      <c r="C5" s="327" t="s">
        <v>196</v>
      </c>
      <c r="D5" s="3">
        <v>3</v>
      </c>
      <c r="E5" s="8" t="s">
        <v>623</v>
      </c>
      <c r="F5" s="8" t="s">
        <v>624</v>
      </c>
      <c r="G5" s="8"/>
      <c r="H5" s="8"/>
    </row>
    <row r="6" spans="1:11" ht="15" customHeight="1">
      <c r="A6" s="3">
        <v>4</v>
      </c>
      <c r="B6" s="8" t="s">
        <v>377</v>
      </c>
      <c r="C6" s="327" t="s">
        <v>38</v>
      </c>
      <c r="D6" s="3">
        <v>4</v>
      </c>
      <c r="E6" s="8" t="s">
        <v>625</v>
      </c>
      <c r="F6" s="8" t="s">
        <v>626</v>
      </c>
      <c r="G6" s="8"/>
      <c r="H6" s="8"/>
    </row>
    <row r="7" spans="1:11" ht="15" customHeight="1">
      <c r="A7" s="3">
        <v>5</v>
      </c>
      <c r="B7" s="8" t="s">
        <v>532</v>
      </c>
      <c r="C7" s="327" t="s">
        <v>197</v>
      </c>
      <c r="D7" s="3">
        <v>5</v>
      </c>
      <c r="E7" s="8" t="s">
        <v>641</v>
      </c>
      <c r="F7" s="8" t="s">
        <v>642</v>
      </c>
      <c r="G7" s="8"/>
      <c r="H7" s="8"/>
    </row>
    <row r="8" spans="1:11" ht="15" customHeight="1">
      <c r="A8" s="3">
        <v>6</v>
      </c>
      <c r="B8" s="8" t="s">
        <v>378</v>
      </c>
      <c r="C8" s="327" t="s">
        <v>39</v>
      </c>
      <c r="D8" s="9"/>
      <c r="E8" s="8"/>
      <c r="F8" s="8"/>
      <c r="G8" s="8"/>
      <c r="H8" s="8"/>
    </row>
    <row r="9" spans="1:11" ht="14.45" customHeight="1">
      <c r="A9" s="3">
        <v>7</v>
      </c>
      <c r="B9" s="8" t="s">
        <v>436</v>
      </c>
      <c r="C9" s="327" t="s">
        <v>99</v>
      </c>
      <c r="D9" s="9"/>
      <c r="E9" s="8"/>
      <c r="F9" s="8"/>
      <c r="G9" s="8"/>
      <c r="H9" s="8"/>
    </row>
    <row r="10" spans="1:11" ht="14.45" customHeight="1">
      <c r="A10" s="3">
        <v>8</v>
      </c>
      <c r="B10" s="8" t="s">
        <v>437</v>
      </c>
      <c r="C10" s="327" t="s">
        <v>100</v>
      </c>
      <c r="D10" s="9"/>
      <c r="E10" s="8"/>
      <c r="F10" s="8"/>
      <c r="G10" s="8"/>
      <c r="H10" s="8"/>
    </row>
    <row r="11" spans="1:11" ht="14.45" customHeight="1">
      <c r="A11" s="3">
        <v>9</v>
      </c>
      <c r="B11" s="8" t="s">
        <v>438</v>
      </c>
      <c r="C11" s="327" t="s">
        <v>101</v>
      </c>
      <c r="D11" s="9"/>
    </row>
    <row r="12" spans="1:11" ht="14.45" customHeight="1">
      <c r="A12" s="3">
        <v>10</v>
      </c>
      <c r="B12" s="8" t="s">
        <v>481</v>
      </c>
      <c r="C12" s="327" t="s">
        <v>144</v>
      </c>
      <c r="D12" s="9"/>
    </row>
    <row r="13" spans="1:11" ht="14.45" customHeight="1">
      <c r="A13" s="3">
        <v>11</v>
      </c>
      <c r="B13" s="8" t="s">
        <v>439</v>
      </c>
      <c r="C13" s="327" t="s">
        <v>102</v>
      </c>
      <c r="D13" s="9"/>
    </row>
    <row r="14" spans="1:11" ht="14.45" customHeight="1">
      <c r="A14" s="3">
        <v>12</v>
      </c>
      <c r="B14" s="8" t="s">
        <v>576</v>
      </c>
      <c r="C14" s="327" t="s">
        <v>242</v>
      </c>
      <c r="D14" s="9"/>
    </row>
    <row r="15" spans="1:11" ht="14.45" customHeight="1">
      <c r="A15" s="3">
        <v>13</v>
      </c>
      <c r="B15" s="8" t="s">
        <v>341</v>
      </c>
      <c r="C15" s="327" t="s">
        <v>198</v>
      </c>
      <c r="D15" s="9"/>
    </row>
    <row r="16" spans="1:11" ht="14.45" customHeight="1">
      <c r="A16" s="3">
        <v>14</v>
      </c>
      <c r="B16" s="8" t="s">
        <v>482</v>
      </c>
      <c r="C16" s="327" t="s">
        <v>145</v>
      </c>
      <c r="D16" s="9"/>
    </row>
    <row r="17" spans="1:4" ht="14.45" customHeight="1">
      <c r="A17" s="3">
        <v>15</v>
      </c>
      <c r="B17" s="8" t="s">
        <v>440</v>
      </c>
      <c r="C17" s="327" t="s">
        <v>103</v>
      </c>
      <c r="D17" s="9"/>
    </row>
    <row r="18" spans="1:4" ht="14.45" customHeight="1">
      <c r="A18" s="3">
        <v>16</v>
      </c>
      <c r="B18" s="8" t="s">
        <v>483</v>
      </c>
      <c r="C18" s="327" t="s">
        <v>146</v>
      </c>
      <c r="D18" s="9"/>
    </row>
    <row r="19" spans="1:4">
      <c r="A19" s="3">
        <v>17</v>
      </c>
      <c r="B19" s="8" t="s">
        <v>484</v>
      </c>
      <c r="C19" s="327" t="s">
        <v>147</v>
      </c>
      <c r="D19" s="9"/>
    </row>
    <row r="20" spans="1:4">
      <c r="A20" s="3">
        <v>18</v>
      </c>
      <c r="B20" s="8" t="s">
        <v>441</v>
      </c>
      <c r="C20" s="327" t="s">
        <v>104</v>
      </c>
      <c r="D20" s="9"/>
    </row>
    <row r="21" spans="1:4">
      <c r="A21" s="3">
        <v>19</v>
      </c>
      <c r="B21" s="8" t="s">
        <v>533</v>
      </c>
      <c r="C21" s="327" t="s">
        <v>199</v>
      </c>
      <c r="D21" s="9"/>
    </row>
    <row r="22" spans="1:4">
      <c r="A22" s="3">
        <v>20</v>
      </c>
      <c r="B22" s="8" t="s">
        <v>534</v>
      </c>
      <c r="C22" s="327" t="s">
        <v>200</v>
      </c>
      <c r="D22" s="9"/>
    </row>
    <row r="23" spans="1:4">
      <c r="A23" s="3">
        <v>21</v>
      </c>
      <c r="B23" s="8" t="s">
        <v>442</v>
      </c>
      <c r="C23" s="327" t="s">
        <v>105</v>
      </c>
      <c r="D23" s="9"/>
    </row>
    <row r="24" spans="1:4">
      <c r="A24" s="3">
        <v>22</v>
      </c>
      <c r="B24" s="8" t="s">
        <v>379</v>
      </c>
      <c r="C24" s="327" t="s">
        <v>40</v>
      </c>
      <c r="D24" s="9"/>
    </row>
    <row r="25" spans="1:4">
      <c r="A25" s="3">
        <v>23</v>
      </c>
      <c r="B25" s="8" t="s">
        <v>432</v>
      </c>
      <c r="C25" s="327" t="s">
        <v>93</v>
      </c>
      <c r="D25" s="9"/>
    </row>
    <row r="26" spans="1:4">
      <c r="A26" s="3">
        <v>24</v>
      </c>
      <c r="B26" s="8" t="s">
        <v>485</v>
      </c>
      <c r="C26" s="327" t="s">
        <v>148</v>
      </c>
      <c r="D26" s="9"/>
    </row>
    <row r="27" spans="1:4">
      <c r="A27" s="3">
        <v>25</v>
      </c>
      <c r="B27" s="8" t="s">
        <v>443</v>
      </c>
      <c r="C27" s="327" t="s">
        <v>106</v>
      </c>
      <c r="D27" s="9"/>
    </row>
    <row r="28" spans="1:4">
      <c r="A28" s="3">
        <v>26</v>
      </c>
      <c r="B28" s="8" t="s">
        <v>535</v>
      </c>
      <c r="C28" s="327" t="s">
        <v>201</v>
      </c>
      <c r="D28" s="9"/>
    </row>
    <row r="29" spans="1:4">
      <c r="A29" s="3">
        <v>27</v>
      </c>
      <c r="B29" s="8" t="s">
        <v>380</v>
      </c>
      <c r="C29" s="327" t="s">
        <v>41</v>
      </c>
      <c r="D29" s="9"/>
    </row>
    <row r="30" spans="1:4">
      <c r="A30" s="3">
        <v>28</v>
      </c>
      <c r="B30" s="8" t="s">
        <v>444</v>
      </c>
      <c r="C30" s="327" t="s">
        <v>107</v>
      </c>
      <c r="D30" s="9"/>
    </row>
    <row r="31" spans="1:4">
      <c r="A31" s="3">
        <v>29</v>
      </c>
      <c r="B31" s="8" t="s">
        <v>445</v>
      </c>
      <c r="C31" s="327" t="s">
        <v>108</v>
      </c>
      <c r="D31" s="9"/>
    </row>
    <row r="32" spans="1:4">
      <c r="A32" s="3">
        <v>30</v>
      </c>
      <c r="B32" s="8" t="s">
        <v>486</v>
      </c>
      <c r="C32" s="327" t="s">
        <v>149</v>
      </c>
      <c r="D32" s="9"/>
    </row>
    <row r="33" spans="1:4">
      <c r="A33" s="3">
        <v>31</v>
      </c>
      <c r="B33" s="8" t="s">
        <v>536</v>
      </c>
      <c r="C33" s="327" t="s">
        <v>202</v>
      </c>
      <c r="D33" s="9"/>
    </row>
    <row r="34" spans="1:4">
      <c r="A34" s="3">
        <v>32</v>
      </c>
      <c r="B34" s="8" t="s">
        <v>381</v>
      </c>
      <c r="C34" s="327" t="s">
        <v>42</v>
      </c>
      <c r="D34" s="9"/>
    </row>
    <row r="35" spans="1:4">
      <c r="A35" s="3">
        <v>33</v>
      </c>
      <c r="B35" s="8" t="s">
        <v>382</v>
      </c>
      <c r="C35" s="327" t="s">
        <v>43</v>
      </c>
      <c r="D35" s="9"/>
    </row>
    <row r="36" spans="1:4">
      <c r="A36" s="3">
        <v>34</v>
      </c>
      <c r="B36" s="8" t="s">
        <v>384</v>
      </c>
      <c r="C36" s="327" t="s">
        <v>605</v>
      </c>
      <c r="D36" s="9"/>
    </row>
    <row r="37" spans="1:4">
      <c r="A37" s="3">
        <v>35</v>
      </c>
      <c r="B37" s="8" t="s">
        <v>487</v>
      </c>
      <c r="C37" s="327" t="s">
        <v>150</v>
      </c>
      <c r="D37" s="9"/>
    </row>
    <row r="38" spans="1:4">
      <c r="A38" s="3">
        <v>36</v>
      </c>
      <c r="B38" s="8" t="s">
        <v>383</v>
      </c>
      <c r="C38" s="327" t="s">
        <v>44</v>
      </c>
      <c r="D38" s="9"/>
    </row>
    <row r="39" spans="1:4">
      <c r="A39" s="3">
        <v>37</v>
      </c>
      <c r="B39" s="8" t="s">
        <v>433</v>
      </c>
      <c r="C39" s="327" t="s">
        <v>94</v>
      </c>
      <c r="D39" s="9"/>
    </row>
    <row r="40" spans="1:4">
      <c r="A40" s="3">
        <v>38</v>
      </c>
      <c r="B40" s="8" t="s">
        <v>446</v>
      </c>
      <c r="C40" s="327" t="s">
        <v>109</v>
      </c>
      <c r="D40" s="9"/>
    </row>
    <row r="41" spans="1:4">
      <c r="A41" s="3">
        <v>39</v>
      </c>
      <c r="B41" s="8" t="s">
        <v>385</v>
      </c>
      <c r="C41" s="327" t="s">
        <v>45</v>
      </c>
      <c r="D41" s="9"/>
    </row>
    <row r="42" spans="1:4">
      <c r="A42" s="3">
        <v>40</v>
      </c>
      <c r="B42" s="8" t="s">
        <v>386</v>
      </c>
      <c r="C42" s="327" t="s">
        <v>46</v>
      </c>
      <c r="D42" s="9"/>
    </row>
    <row r="43" spans="1:4">
      <c r="A43" s="3">
        <v>41</v>
      </c>
      <c r="B43" s="8" t="s">
        <v>447</v>
      </c>
      <c r="C43" s="327" t="s">
        <v>110</v>
      </c>
      <c r="D43" s="9"/>
    </row>
    <row r="44" spans="1:4">
      <c r="A44" s="3">
        <v>42</v>
      </c>
      <c r="B44" s="8" t="s">
        <v>488</v>
      </c>
      <c r="C44" s="327" t="s">
        <v>151</v>
      </c>
      <c r="D44" s="9"/>
    </row>
    <row r="45" spans="1:4">
      <c r="A45" s="3">
        <v>43</v>
      </c>
      <c r="B45" s="8" t="s">
        <v>489</v>
      </c>
      <c r="C45" s="327" t="s">
        <v>152</v>
      </c>
      <c r="D45" s="9"/>
    </row>
    <row r="46" spans="1:4">
      <c r="A46" s="3">
        <v>44</v>
      </c>
      <c r="B46" s="8" t="s">
        <v>490</v>
      </c>
      <c r="C46" s="327" t="s">
        <v>153</v>
      </c>
      <c r="D46" s="9"/>
    </row>
    <row r="47" spans="1:4">
      <c r="A47" s="3">
        <v>45</v>
      </c>
      <c r="B47" s="8" t="s">
        <v>448</v>
      </c>
      <c r="C47" s="327" t="s">
        <v>111</v>
      </c>
      <c r="D47" s="9"/>
    </row>
    <row r="48" spans="1:4">
      <c r="A48" s="3">
        <v>46</v>
      </c>
      <c r="B48" s="8" t="s">
        <v>387</v>
      </c>
      <c r="C48" s="327" t="s">
        <v>47</v>
      </c>
      <c r="D48" s="9"/>
    </row>
    <row r="49" spans="1:4">
      <c r="A49" s="3">
        <v>47</v>
      </c>
      <c r="B49" s="8" t="s">
        <v>388</v>
      </c>
      <c r="C49" s="327" t="s">
        <v>48</v>
      </c>
      <c r="D49" s="9"/>
    </row>
    <row r="50" spans="1:4">
      <c r="A50" s="3">
        <v>48</v>
      </c>
      <c r="B50" s="8" t="s">
        <v>577</v>
      </c>
      <c r="C50" s="327" t="s">
        <v>243</v>
      </c>
      <c r="D50" s="9"/>
    </row>
    <row r="51" spans="1:4">
      <c r="A51" s="3">
        <v>49</v>
      </c>
      <c r="B51" s="8" t="s">
        <v>449</v>
      </c>
      <c r="C51" s="327" t="s">
        <v>112</v>
      </c>
      <c r="D51" s="9"/>
    </row>
    <row r="52" spans="1:4">
      <c r="A52" s="3">
        <v>50</v>
      </c>
      <c r="B52" s="8" t="s">
        <v>389</v>
      </c>
      <c r="C52" s="327" t="s">
        <v>49</v>
      </c>
      <c r="D52" s="9"/>
    </row>
    <row r="53" spans="1:4">
      <c r="A53" s="3">
        <v>51</v>
      </c>
      <c r="B53" s="8" t="s">
        <v>537</v>
      </c>
      <c r="C53" s="327" t="s">
        <v>203</v>
      </c>
      <c r="D53" s="9"/>
    </row>
    <row r="54" spans="1:4">
      <c r="A54" s="3">
        <v>52</v>
      </c>
      <c r="B54" s="8" t="s">
        <v>450</v>
      </c>
      <c r="C54" s="327" t="s">
        <v>113</v>
      </c>
      <c r="D54" s="9"/>
    </row>
    <row r="55" spans="1:4">
      <c r="A55" s="3">
        <v>53</v>
      </c>
      <c r="B55" s="8" t="s">
        <v>451</v>
      </c>
      <c r="C55" s="327" t="s">
        <v>114</v>
      </c>
      <c r="D55" s="9"/>
    </row>
    <row r="56" spans="1:4">
      <c r="A56" s="3">
        <v>54</v>
      </c>
      <c r="B56" s="8" t="s">
        <v>491</v>
      </c>
      <c r="C56" s="327" t="s">
        <v>154</v>
      </c>
      <c r="D56" s="9"/>
    </row>
    <row r="57" spans="1:4">
      <c r="A57" s="3">
        <v>55</v>
      </c>
      <c r="B57" s="8" t="s">
        <v>538</v>
      </c>
      <c r="C57" s="327" t="s">
        <v>766</v>
      </c>
      <c r="D57" s="9"/>
    </row>
    <row r="58" spans="1:4">
      <c r="A58" s="3">
        <v>56</v>
      </c>
      <c r="B58" s="8" t="s">
        <v>501</v>
      </c>
      <c r="C58" s="327" t="s">
        <v>164</v>
      </c>
      <c r="D58" s="9"/>
    </row>
    <row r="59" spans="1:4">
      <c r="A59" s="3">
        <v>57</v>
      </c>
      <c r="B59" s="8" t="s">
        <v>606</v>
      </c>
      <c r="C59" s="327" t="s">
        <v>50</v>
      </c>
      <c r="D59" s="9"/>
    </row>
    <row r="60" spans="1:4">
      <c r="A60" s="3">
        <v>58</v>
      </c>
      <c r="B60" s="8" t="s">
        <v>539</v>
      </c>
      <c r="C60" s="327" t="s">
        <v>204</v>
      </c>
      <c r="D60" s="9"/>
    </row>
    <row r="61" spans="1:4">
      <c r="A61" s="3">
        <v>59</v>
      </c>
      <c r="B61" s="8" t="s">
        <v>390</v>
      </c>
      <c r="C61" s="327" t="s">
        <v>51</v>
      </c>
      <c r="D61" s="9"/>
    </row>
    <row r="62" spans="1:4">
      <c r="A62" s="3">
        <v>60</v>
      </c>
      <c r="B62" s="8" t="s">
        <v>452</v>
      </c>
      <c r="C62" s="327" t="s">
        <v>115</v>
      </c>
      <c r="D62" s="9"/>
    </row>
    <row r="63" spans="1:4">
      <c r="A63" s="3">
        <v>61</v>
      </c>
      <c r="B63" s="8" t="s">
        <v>453</v>
      </c>
      <c r="C63" s="327" t="s">
        <v>116</v>
      </c>
      <c r="D63" s="9"/>
    </row>
    <row r="64" spans="1:4">
      <c r="A64" s="3">
        <v>62</v>
      </c>
      <c r="B64" s="8" t="s">
        <v>454</v>
      </c>
      <c r="C64" s="327" t="s">
        <v>117</v>
      </c>
      <c r="D64" s="9"/>
    </row>
    <row r="65" spans="1:4">
      <c r="A65" s="3">
        <v>63</v>
      </c>
      <c r="B65" s="8" t="s">
        <v>391</v>
      </c>
      <c r="C65" s="327" t="s">
        <v>52</v>
      </c>
      <c r="D65" s="9"/>
    </row>
    <row r="66" spans="1:4">
      <c r="A66" s="3">
        <v>64</v>
      </c>
      <c r="B66" s="8" t="s">
        <v>455</v>
      </c>
      <c r="C66" s="327" t="s">
        <v>118</v>
      </c>
      <c r="D66" s="9"/>
    </row>
    <row r="67" spans="1:4">
      <c r="A67" s="3">
        <v>65</v>
      </c>
      <c r="B67" s="8" t="s">
        <v>392</v>
      </c>
      <c r="C67" s="327" t="s">
        <v>53</v>
      </c>
      <c r="D67" s="9"/>
    </row>
    <row r="68" spans="1:4">
      <c r="A68" s="3">
        <v>66</v>
      </c>
      <c r="B68" s="8" t="s">
        <v>393</v>
      </c>
      <c r="C68" s="327" t="s">
        <v>54</v>
      </c>
      <c r="D68" s="9"/>
    </row>
    <row r="69" spans="1:4">
      <c r="A69" s="3">
        <v>67</v>
      </c>
      <c r="B69" s="8" t="s">
        <v>540</v>
      </c>
      <c r="C69" s="327" t="s">
        <v>205</v>
      </c>
      <c r="D69" s="9"/>
    </row>
    <row r="70" spans="1:4">
      <c r="A70" s="3">
        <v>68</v>
      </c>
      <c r="B70" s="8" t="s">
        <v>423</v>
      </c>
      <c r="C70" s="327" t="s">
        <v>2602</v>
      </c>
      <c r="D70" s="9"/>
    </row>
    <row r="71" spans="1:4">
      <c r="A71" s="3">
        <v>69</v>
      </c>
      <c r="B71" s="8" t="s">
        <v>394</v>
      </c>
      <c r="C71" s="327" t="s">
        <v>55</v>
      </c>
      <c r="D71" s="9"/>
    </row>
    <row r="72" spans="1:4">
      <c r="A72" s="3">
        <v>70</v>
      </c>
      <c r="B72" s="8" t="s">
        <v>578</v>
      </c>
      <c r="C72" s="327" t="s">
        <v>244</v>
      </c>
      <c r="D72" s="9"/>
    </row>
    <row r="73" spans="1:4">
      <c r="A73" s="3">
        <v>71</v>
      </c>
      <c r="B73" s="8" t="s">
        <v>541</v>
      </c>
      <c r="C73" s="327" t="s">
        <v>206</v>
      </c>
      <c r="D73" s="9"/>
    </row>
    <row r="74" spans="1:4">
      <c r="A74" s="3">
        <v>72</v>
      </c>
      <c r="B74" s="8" t="s">
        <v>542</v>
      </c>
      <c r="C74" s="327" t="s">
        <v>207</v>
      </c>
      <c r="D74" s="9"/>
    </row>
    <row r="75" spans="1:4">
      <c r="A75" s="3">
        <v>73</v>
      </c>
      <c r="B75" s="8" t="s">
        <v>395</v>
      </c>
      <c r="C75" s="327" t="s">
        <v>56</v>
      </c>
      <c r="D75" s="9"/>
    </row>
    <row r="76" spans="1:4">
      <c r="A76" s="3">
        <v>74</v>
      </c>
      <c r="B76" s="8" t="s">
        <v>396</v>
      </c>
      <c r="C76" s="327" t="s">
        <v>57</v>
      </c>
      <c r="D76" s="9"/>
    </row>
    <row r="77" spans="1:4">
      <c r="A77" s="3">
        <v>75</v>
      </c>
      <c r="B77" s="8" t="s">
        <v>492</v>
      </c>
      <c r="C77" s="327" t="s">
        <v>155</v>
      </c>
      <c r="D77" s="9"/>
    </row>
    <row r="78" spans="1:4">
      <c r="A78" s="3">
        <v>76</v>
      </c>
      <c r="B78" s="8" t="s">
        <v>543</v>
      </c>
      <c r="C78" s="327" t="s">
        <v>208</v>
      </c>
      <c r="D78" s="9"/>
    </row>
    <row r="79" spans="1:4">
      <c r="A79" s="3">
        <v>77</v>
      </c>
      <c r="B79" s="8" t="s">
        <v>397</v>
      </c>
      <c r="C79" s="327" t="s">
        <v>58</v>
      </c>
      <c r="D79" s="9"/>
    </row>
    <row r="80" spans="1:4">
      <c r="A80" s="3">
        <v>78</v>
      </c>
      <c r="B80" s="8" t="s">
        <v>544</v>
      </c>
      <c r="C80" s="327" t="s">
        <v>209</v>
      </c>
      <c r="D80" s="9"/>
    </row>
    <row r="81" spans="1:4">
      <c r="A81" s="3">
        <v>79</v>
      </c>
      <c r="B81" s="8" t="s">
        <v>545</v>
      </c>
      <c r="C81" s="327" t="s">
        <v>210</v>
      </c>
      <c r="D81" s="9"/>
    </row>
    <row r="82" spans="1:4">
      <c r="A82" s="3">
        <v>80</v>
      </c>
      <c r="B82" s="8" t="s">
        <v>456</v>
      </c>
      <c r="C82" s="327" t="s">
        <v>119</v>
      </c>
      <c r="D82" s="9"/>
    </row>
    <row r="83" spans="1:4">
      <c r="A83" s="3">
        <v>81</v>
      </c>
      <c r="B83" s="8" t="s">
        <v>457</v>
      </c>
      <c r="C83" s="327" t="s">
        <v>120</v>
      </c>
      <c r="D83" s="9"/>
    </row>
    <row r="84" spans="1:4">
      <c r="A84" s="3">
        <v>82</v>
      </c>
      <c r="B84" s="8" t="s">
        <v>398</v>
      </c>
      <c r="C84" s="327" t="s">
        <v>59</v>
      </c>
      <c r="D84" s="9"/>
    </row>
    <row r="85" spans="1:4">
      <c r="A85" s="3">
        <v>83</v>
      </c>
      <c r="B85" s="8" t="s">
        <v>399</v>
      </c>
      <c r="C85" s="327" t="s">
        <v>60</v>
      </c>
      <c r="D85" s="9"/>
    </row>
    <row r="86" spans="1:4">
      <c r="A86" s="3">
        <v>84</v>
      </c>
      <c r="B86" s="8" t="s">
        <v>458</v>
      </c>
      <c r="C86" s="327" t="s">
        <v>121</v>
      </c>
      <c r="D86" s="9"/>
    </row>
    <row r="87" spans="1:4">
      <c r="A87" s="3">
        <v>85</v>
      </c>
      <c r="B87" s="8" t="s">
        <v>459</v>
      </c>
      <c r="C87" s="327" t="s">
        <v>122</v>
      </c>
      <c r="D87" s="9"/>
    </row>
    <row r="88" spans="1:4">
      <c r="A88" s="3">
        <v>86</v>
      </c>
      <c r="B88" s="8" t="s">
        <v>546</v>
      </c>
      <c r="C88" s="327" t="s">
        <v>211</v>
      </c>
      <c r="D88" s="9"/>
    </row>
    <row r="89" spans="1:4">
      <c r="A89" s="3">
        <v>87</v>
      </c>
      <c r="B89" s="8" t="s">
        <v>460</v>
      </c>
      <c r="C89" s="327" t="s">
        <v>123</v>
      </c>
      <c r="D89" s="9"/>
    </row>
    <row r="90" spans="1:4">
      <c r="A90" s="3">
        <v>88</v>
      </c>
      <c r="B90" s="8" t="s">
        <v>547</v>
      </c>
      <c r="C90" s="327" t="s">
        <v>212</v>
      </c>
      <c r="D90" s="9"/>
    </row>
    <row r="91" spans="1:4">
      <c r="A91" s="3">
        <v>89</v>
      </c>
      <c r="B91" s="8" t="s">
        <v>548</v>
      </c>
      <c r="C91" s="327" t="s">
        <v>213</v>
      </c>
      <c r="D91" s="9"/>
    </row>
    <row r="92" spans="1:4">
      <c r="A92" s="3">
        <v>90</v>
      </c>
      <c r="B92" s="8" t="s">
        <v>493</v>
      </c>
      <c r="C92" s="327" t="s">
        <v>156</v>
      </c>
      <c r="D92" s="9"/>
    </row>
    <row r="93" spans="1:4">
      <c r="A93" s="3">
        <v>91</v>
      </c>
      <c r="B93" s="8" t="s">
        <v>494</v>
      </c>
      <c r="C93" s="327" t="s">
        <v>157</v>
      </c>
      <c r="D93" s="9"/>
    </row>
    <row r="94" spans="1:4">
      <c r="A94" s="3">
        <v>92</v>
      </c>
      <c r="B94" s="8" t="s">
        <v>495</v>
      </c>
      <c r="C94" s="327" t="s">
        <v>158</v>
      </c>
      <c r="D94" s="9"/>
    </row>
    <row r="95" spans="1:4">
      <c r="A95" s="3">
        <v>93</v>
      </c>
      <c r="B95" s="8" t="s">
        <v>496</v>
      </c>
      <c r="C95" s="327" t="s">
        <v>159</v>
      </c>
      <c r="D95" s="9"/>
    </row>
    <row r="96" spans="1:4">
      <c r="A96" s="3">
        <v>94</v>
      </c>
      <c r="B96" s="8" t="s">
        <v>549</v>
      </c>
      <c r="C96" s="327" t="s">
        <v>214</v>
      </c>
      <c r="D96" s="9"/>
    </row>
    <row r="97" spans="1:4">
      <c r="A97" s="3">
        <v>95</v>
      </c>
      <c r="B97" s="8" t="s">
        <v>497</v>
      </c>
      <c r="C97" s="327" t="s">
        <v>160</v>
      </c>
      <c r="D97" s="9"/>
    </row>
    <row r="98" spans="1:4">
      <c r="A98" s="3">
        <v>96</v>
      </c>
      <c r="B98" s="8" t="s">
        <v>550</v>
      </c>
      <c r="C98" s="327" t="s">
        <v>215</v>
      </c>
      <c r="D98" s="9"/>
    </row>
    <row r="99" spans="1:4">
      <c r="A99" s="3">
        <v>97</v>
      </c>
      <c r="B99" s="8" t="s">
        <v>461</v>
      </c>
      <c r="C99" s="327" t="s">
        <v>124</v>
      </c>
      <c r="D99" s="9"/>
    </row>
    <row r="100" spans="1:4">
      <c r="A100" s="3">
        <v>98</v>
      </c>
      <c r="B100" s="8" t="s">
        <v>498</v>
      </c>
      <c r="C100" s="327" t="s">
        <v>161</v>
      </c>
      <c r="D100" s="9"/>
    </row>
    <row r="101" spans="1:4">
      <c r="A101" s="3">
        <v>99</v>
      </c>
      <c r="B101" s="8" t="s">
        <v>499</v>
      </c>
      <c r="C101" s="327" t="s">
        <v>162</v>
      </c>
      <c r="D101" s="9"/>
    </row>
    <row r="102" spans="1:4">
      <c r="A102" s="3">
        <v>100</v>
      </c>
      <c r="B102" s="8" t="s">
        <v>500</v>
      </c>
      <c r="C102" s="327" t="s">
        <v>163</v>
      </c>
      <c r="D102" s="9"/>
    </row>
    <row r="103" spans="1:4">
      <c r="A103" s="3">
        <v>101</v>
      </c>
      <c r="B103" s="8" t="s">
        <v>400</v>
      </c>
      <c r="C103" s="327" t="s">
        <v>61</v>
      </c>
      <c r="D103" s="9"/>
    </row>
    <row r="104" spans="1:4">
      <c r="A104" s="3">
        <v>102</v>
      </c>
      <c r="B104" s="8" t="s">
        <v>579</v>
      </c>
      <c r="C104" s="327" t="s">
        <v>245</v>
      </c>
      <c r="D104" s="9"/>
    </row>
    <row r="105" spans="1:4">
      <c r="A105" s="3">
        <v>103</v>
      </c>
      <c r="B105" s="8" t="s">
        <v>503</v>
      </c>
      <c r="C105" s="327" t="s">
        <v>166</v>
      </c>
      <c r="D105" s="9"/>
    </row>
    <row r="106" spans="1:4">
      <c r="A106" s="3">
        <v>104</v>
      </c>
      <c r="B106" s="8" t="s">
        <v>504</v>
      </c>
      <c r="C106" s="327" t="s">
        <v>167</v>
      </c>
      <c r="D106" s="9"/>
    </row>
    <row r="107" spans="1:4">
      <c r="A107" s="3">
        <v>105</v>
      </c>
      <c r="B107" s="8" t="s">
        <v>505</v>
      </c>
      <c r="C107" s="327" t="s">
        <v>168</v>
      </c>
      <c r="D107" s="9"/>
    </row>
    <row r="108" spans="1:4">
      <c r="A108" s="3">
        <v>106</v>
      </c>
      <c r="B108" s="8" t="s">
        <v>551</v>
      </c>
      <c r="C108" s="327" t="s">
        <v>216</v>
      </c>
      <c r="D108" s="9"/>
    </row>
    <row r="109" spans="1:4">
      <c r="A109" s="3">
        <v>107</v>
      </c>
      <c r="B109" s="8" t="s">
        <v>506</v>
      </c>
      <c r="C109" s="327" t="s">
        <v>169</v>
      </c>
      <c r="D109" s="9"/>
    </row>
    <row r="110" spans="1:4">
      <c r="A110" s="3">
        <v>108</v>
      </c>
      <c r="B110" s="8" t="s">
        <v>401</v>
      </c>
      <c r="C110" s="327" t="s">
        <v>62</v>
      </c>
      <c r="D110" s="9"/>
    </row>
    <row r="111" spans="1:4">
      <c r="A111" s="3">
        <v>109</v>
      </c>
      <c r="B111" s="8" t="s">
        <v>402</v>
      </c>
      <c r="C111" s="327" t="s">
        <v>63</v>
      </c>
      <c r="D111" s="9"/>
    </row>
    <row r="112" spans="1:4">
      <c r="A112" s="3">
        <v>110</v>
      </c>
      <c r="B112" s="8" t="s">
        <v>403</v>
      </c>
      <c r="C112" s="327" t="s">
        <v>64</v>
      </c>
      <c r="D112" s="9"/>
    </row>
    <row r="113" spans="1:4">
      <c r="A113" s="3">
        <v>111</v>
      </c>
      <c r="B113" s="327" t="s">
        <v>552</v>
      </c>
      <c r="C113" s="327" t="s">
        <v>217</v>
      </c>
      <c r="D113" s="9"/>
    </row>
    <row r="114" spans="1:4">
      <c r="A114" s="3">
        <v>112</v>
      </c>
      <c r="B114" s="8" t="s">
        <v>553</v>
      </c>
      <c r="C114" s="327" t="s">
        <v>218</v>
      </c>
      <c r="D114" s="9"/>
    </row>
    <row r="115" spans="1:4">
      <c r="A115" s="3">
        <v>113</v>
      </c>
      <c r="B115" s="8" t="s">
        <v>554</v>
      </c>
      <c r="C115" s="327" t="s">
        <v>219</v>
      </c>
      <c r="D115" s="9"/>
    </row>
    <row r="116" spans="1:4">
      <c r="A116" s="3">
        <v>114</v>
      </c>
      <c r="B116" s="8" t="s">
        <v>404</v>
      </c>
      <c r="C116" s="327" t="s">
        <v>65</v>
      </c>
      <c r="D116" s="9"/>
    </row>
    <row r="117" spans="1:4">
      <c r="A117" s="3">
        <v>115</v>
      </c>
      <c r="B117" s="8" t="s">
        <v>405</v>
      </c>
      <c r="C117" s="327" t="s">
        <v>66</v>
      </c>
      <c r="D117" s="9"/>
    </row>
    <row r="118" spans="1:4">
      <c r="A118" s="3">
        <v>116</v>
      </c>
      <c r="B118" s="8" t="s">
        <v>507</v>
      </c>
      <c r="C118" s="327" t="s">
        <v>170</v>
      </c>
      <c r="D118" s="9"/>
    </row>
    <row r="119" spans="1:4">
      <c r="A119" s="3">
        <v>117</v>
      </c>
      <c r="B119" s="8" t="s">
        <v>508</v>
      </c>
      <c r="C119" s="327" t="s">
        <v>171</v>
      </c>
      <c r="D119" s="9"/>
    </row>
    <row r="120" spans="1:4">
      <c r="A120" s="3">
        <v>118</v>
      </c>
      <c r="B120" s="8" t="s">
        <v>406</v>
      </c>
      <c r="C120" s="327" t="s">
        <v>67</v>
      </c>
      <c r="D120" s="9"/>
    </row>
    <row r="121" spans="1:4">
      <c r="A121" s="3">
        <v>119</v>
      </c>
      <c r="B121" s="8" t="s">
        <v>556</v>
      </c>
      <c r="C121" s="327" t="s">
        <v>221</v>
      </c>
      <c r="D121" s="9"/>
    </row>
    <row r="122" spans="1:4">
      <c r="A122" s="3">
        <v>120</v>
      </c>
      <c r="B122" s="8" t="s">
        <v>580</v>
      </c>
      <c r="C122" s="327" t="s">
        <v>246</v>
      </c>
      <c r="D122" s="9"/>
    </row>
    <row r="123" spans="1:4">
      <c r="A123" s="3">
        <v>121</v>
      </c>
      <c r="B123" s="8" t="s">
        <v>407</v>
      </c>
      <c r="C123" s="327" t="s">
        <v>68</v>
      </c>
      <c r="D123" s="9"/>
    </row>
    <row r="124" spans="1:4">
      <c r="A124" s="3">
        <v>122</v>
      </c>
      <c r="B124" s="8" t="s">
        <v>408</v>
      </c>
      <c r="C124" s="327" t="s">
        <v>69</v>
      </c>
      <c r="D124" s="9"/>
    </row>
    <row r="125" spans="1:4">
      <c r="A125" s="3">
        <v>123</v>
      </c>
      <c r="B125" s="8" t="s">
        <v>462</v>
      </c>
      <c r="C125" s="327" t="s">
        <v>125</v>
      </c>
      <c r="D125" s="9"/>
    </row>
    <row r="126" spans="1:4">
      <c r="A126" s="3">
        <v>124</v>
      </c>
      <c r="B126" s="8" t="s">
        <v>581</v>
      </c>
      <c r="C126" s="327" t="s">
        <v>247</v>
      </c>
      <c r="D126" s="9"/>
    </row>
    <row r="127" spans="1:4">
      <c r="A127" s="3">
        <v>125</v>
      </c>
      <c r="B127" s="8" t="s">
        <v>558</v>
      </c>
      <c r="C127" s="327" t="s">
        <v>223</v>
      </c>
      <c r="D127" s="9"/>
    </row>
    <row r="128" spans="1:4">
      <c r="A128" s="3">
        <v>126</v>
      </c>
      <c r="B128" s="8" t="s">
        <v>509</v>
      </c>
      <c r="C128" s="327" t="s">
        <v>172</v>
      </c>
      <c r="D128" s="9"/>
    </row>
    <row r="129" spans="1:4">
      <c r="A129" s="3">
        <v>127</v>
      </c>
      <c r="B129" s="8" t="s">
        <v>559</v>
      </c>
      <c r="C129" s="327" t="s">
        <v>224</v>
      </c>
      <c r="D129" s="9"/>
    </row>
    <row r="130" spans="1:4">
      <c r="A130" s="3">
        <v>128</v>
      </c>
      <c r="B130" s="8" t="s">
        <v>463</v>
      </c>
      <c r="C130" s="327" t="s">
        <v>126</v>
      </c>
      <c r="D130" s="9"/>
    </row>
    <row r="131" spans="1:4">
      <c r="A131" s="3">
        <v>129</v>
      </c>
      <c r="B131" s="8" t="s">
        <v>409</v>
      </c>
      <c r="C131" s="327" t="s">
        <v>70</v>
      </c>
      <c r="D131" s="9"/>
    </row>
    <row r="132" spans="1:4">
      <c r="A132" s="3">
        <v>130</v>
      </c>
      <c r="B132" s="8" t="s">
        <v>410</v>
      </c>
      <c r="C132" s="327" t="s">
        <v>71</v>
      </c>
      <c r="D132" s="9"/>
    </row>
    <row r="133" spans="1:4">
      <c r="A133" s="3">
        <v>131</v>
      </c>
      <c r="B133" s="8" t="s">
        <v>510</v>
      </c>
      <c r="C133" s="327" t="s">
        <v>173</v>
      </c>
      <c r="D133" s="9"/>
    </row>
    <row r="134" spans="1:4">
      <c r="A134" s="3">
        <v>132</v>
      </c>
      <c r="B134" s="8" t="s">
        <v>411</v>
      </c>
      <c r="C134" s="327" t="s">
        <v>72</v>
      </c>
      <c r="D134" s="9"/>
    </row>
    <row r="135" spans="1:4">
      <c r="A135" s="3">
        <v>133</v>
      </c>
      <c r="B135" s="8" t="s">
        <v>582</v>
      </c>
      <c r="C135" s="327" t="s">
        <v>248</v>
      </c>
      <c r="D135" s="9"/>
    </row>
    <row r="136" spans="1:4">
      <c r="A136" s="3">
        <v>134</v>
      </c>
      <c r="B136" s="8" t="s">
        <v>511</v>
      </c>
      <c r="C136" s="327" t="s">
        <v>174</v>
      </c>
      <c r="D136" s="9"/>
    </row>
    <row r="137" spans="1:4">
      <c r="A137" s="3">
        <v>135</v>
      </c>
      <c r="B137" s="8" t="s">
        <v>560</v>
      </c>
      <c r="C137" s="327" t="s">
        <v>225</v>
      </c>
      <c r="D137" s="9"/>
    </row>
    <row r="138" spans="1:4">
      <c r="A138" s="3">
        <v>136</v>
      </c>
      <c r="B138" s="8" t="s">
        <v>583</v>
      </c>
      <c r="C138" s="327" t="s">
        <v>249</v>
      </c>
      <c r="D138" s="9"/>
    </row>
    <row r="139" spans="1:4">
      <c r="A139" s="3">
        <v>137</v>
      </c>
      <c r="B139" s="8" t="s">
        <v>464</v>
      </c>
      <c r="C139" s="327" t="s">
        <v>127</v>
      </c>
      <c r="D139" s="9"/>
    </row>
    <row r="140" spans="1:4">
      <c r="A140" s="3">
        <v>138</v>
      </c>
      <c r="B140" s="8" t="s">
        <v>412</v>
      </c>
      <c r="C140" s="327" t="s">
        <v>73</v>
      </c>
      <c r="D140" s="9"/>
    </row>
    <row r="141" spans="1:4">
      <c r="A141" s="3">
        <v>139</v>
      </c>
      <c r="B141" s="8" t="s">
        <v>413</v>
      </c>
      <c r="C141" s="327" t="s">
        <v>74</v>
      </c>
      <c r="D141" s="9"/>
    </row>
    <row r="142" spans="1:4">
      <c r="A142" s="3">
        <v>140</v>
      </c>
      <c r="B142" s="8" t="s">
        <v>584</v>
      </c>
      <c r="C142" s="327" t="s">
        <v>250</v>
      </c>
      <c r="D142" s="9"/>
    </row>
    <row r="143" spans="1:4">
      <c r="A143" s="3">
        <v>141</v>
      </c>
      <c r="B143" s="8" t="s">
        <v>561</v>
      </c>
      <c r="C143" s="327" t="s">
        <v>226</v>
      </c>
      <c r="D143" s="9"/>
    </row>
    <row r="144" spans="1:4">
      <c r="A144" s="3">
        <v>142</v>
      </c>
      <c r="B144" s="8" t="s">
        <v>512</v>
      </c>
      <c r="C144" s="327" t="s">
        <v>175</v>
      </c>
      <c r="D144" s="9"/>
    </row>
    <row r="145" spans="1:4">
      <c r="A145" s="3">
        <v>143</v>
      </c>
      <c r="B145" s="8" t="s">
        <v>513</v>
      </c>
      <c r="C145" s="327" t="s">
        <v>176</v>
      </c>
      <c r="D145" s="9"/>
    </row>
    <row r="146" spans="1:4">
      <c r="A146" s="3">
        <v>144</v>
      </c>
      <c r="B146" s="8" t="s">
        <v>585</v>
      </c>
      <c r="C146" s="327" t="s">
        <v>251</v>
      </c>
      <c r="D146" s="9"/>
    </row>
    <row r="147" spans="1:4">
      <c r="A147" s="3">
        <v>145</v>
      </c>
      <c r="B147" s="8" t="s">
        <v>514</v>
      </c>
      <c r="C147" s="327" t="s">
        <v>177</v>
      </c>
      <c r="D147" s="9"/>
    </row>
    <row r="148" spans="1:4">
      <c r="A148" s="3">
        <v>146</v>
      </c>
      <c r="B148" s="8" t="s">
        <v>465</v>
      </c>
      <c r="C148" s="327" t="s">
        <v>128</v>
      </c>
      <c r="D148" s="9"/>
    </row>
    <row r="149" spans="1:4">
      <c r="A149" s="3">
        <v>147</v>
      </c>
      <c r="B149" s="8" t="s">
        <v>586</v>
      </c>
      <c r="C149" s="327" t="s">
        <v>252</v>
      </c>
      <c r="D149" s="9"/>
    </row>
    <row r="150" spans="1:4">
      <c r="A150" s="3">
        <v>148</v>
      </c>
      <c r="B150" s="8" t="s">
        <v>466</v>
      </c>
      <c r="C150" s="327" t="s">
        <v>129</v>
      </c>
      <c r="D150" s="9"/>
    </row>
    <row r="151" spans="1:4">
      <c r="A151" s="3">
        <v>149</v>
      </c>
      <c r="B151" s="8" t="s">
        <v>467</v>
      </c>
      <c r="C151" s="327" t="s">
        <v>130</v>
      </c>
      <c r="D151" s="9"/>
    </row>
    <row r="152" spans="1:4">
      <c r="A152" s="3">
        <v>150</v>
      </c>
      <c r="B152" s="8" t="s">
        <v>515</v>
      </c>
      <c r="C152" s="327" t="s">
        <v>178</v>
      </c>
      <c r="D152" s="9"/>
    </row>
    <row r="153" spans="1:4">
      <c r="A153" s="3">
        <v>151</v>
      </c>
      <c r="B153" s="8" t="s">
        <v>562</v>
      </c>
      <c r="C153" s="327" t="s">
        <v>227</v>
      </c>
      <c r="D153" s="9"/>
    </row>
    <row r="154" spans="1:4">
      <c r="A154" s="3">
        <v>152</v>
      </c>
      <c r="B154" s="8" t="s">
        <v>563</v>
      </c>
      <c r="C154" s="327" t="s">
        <v>228</v>
      </c>
      <c r="D154" s="9"/>
    </row>
    <row r="155" spans="1:4">
      <c r="A155" s="3">
        <v>153</v>
      </c>
      <c r="B155" s="8" t="s">
        <v>468</v>
      </c>
      <c r="C155" s="327" t="s">
        <v>131</v>
      </c>
      <c r="D155" s="9"/>
    </row>
    <row r="156" spans="1:4">
      <c r="A156" s="3">
        <v>154</v>
      </c>
      <c r="B156" s="8" t="s">
        <v>516</v>
      </c>
      <c r="C156" s="327" t="s">
        <v>179</v>
      </c>
      <c r="D156" s="9"/>
    </row>
    <row r="157" spans="1:4">
      <c r="A157" s="3">
        <v>155</v>
      </c>
      <c r="B157" s="8" t="s">
        <v>502</v>
      </c>
      <c r="C157" s="327" t="s">
        <v>165</v>
      </c>
      <c r="D157" s="9"/>
    </row>
    <row r="158" spans="1:4">
      <c r="A158" s="3">
        <v>156</v>
      </c>
      <c r="B158" s="8" t="s">
        <v>557</v>
      </c>
      <c r="C158" s="327" t="s">
        <v>222</v>
      </c>
      <c r="D158" s="9"/>
    </row>
    <row r="159" spans="1:4">
      <c r="A159" s="3">
        <v>157</v>
      </c>
      <c r="B159" s="8" t="s">
        <v>564</v>
      </c>
      <c r="C159" s="327" t="s">
        <v>229</v>
      </c>
      <c r="D159" s="9"/>
    </row>
    <row r="160" spans="1:4">
      <c r="A160" s="3">
        <v>158</v>
      </c>
      <c r="B160" s="8" t="s">
        <v>565</v>
      </c>
      <c r="C160" s="327" t="s">
        <v>230</v>
      </c>
      <c r="D160" s="9"/>
    </row>
    <row r="161" spans="1:4">
      <c r="A161" s="3">
        <v>159</v>
      </c>
      <c r="B161" s="8" t="s">
        <v>414</v>
      </c>
      <c r="C161" s="327" t="s">
        <v>75</v>
      </c>
      <c r="D161" s="9"/>
    </row>
    <row r="162" spans="1:4">
      <c r="A162" s="3">
        <v>160</v>
      </c>
      <c r="B162" s="8" t="s">
        <v>469</v>
      </c>
      <c r="C162" s="327" t="s">
        <v>132</v>
      </c>
      <c r="D162" s="9"/>
    </row>
    <row r="163" spans="1:4">
      <c r="A163" s="3">
        <v>161</v>
      </c>
      <c r="B163" s="8" t="s">
        <v>470</v>
      </c>
      <c r="C163" s="327" t="s">
        <v>133</v>
      </c>
      <c r="D163" s="9"/>
    </row>
    <row r="164" spans="1:4">
      <c r="A164" s="3">
        <v>162</v>
      </c>
      <c r="B164" s="8" t="s">
        <v>471</v>
      </c>
      <c r="C164" s="327" t="s">
        <v>134</v>
      </c>
      <c r="D164" s="9"/>
    </row>
    <row r="165" spans="1:4">
      <c r="A165" s="3">
        <v>163</v>
      </c>
      <c r="B165" s="8" t="s">
        <v>587</v>
      </c>
      <c r="C165" s="327" t="s">
        <v>253</v>
      </c>
      <c r="D165" s="9"/>
    </row>
    <row r="166" spans="1:4">
      <c r="A166" s="3">
        <v>164</v>
      </c>
      <c r="B166" s="8" t="s">
        <v>566</v>
      </c>
      <c r="C166" s="327" t="s">
        <v>231</v>
      </c>
      <c r="D166" s="9"/>
    </row>
    <row r="167" spans="1:4">
      <c r="A167" s="3">
        <v>165</v>
      </c>
      <c r="B167" s="8" t="s">
        <v>415</v>
      </c>
      <c r="C167" s="327" t="s">
        <v>76</v>
      </c>
      <c r="D167" s="9"/>
    </row>
    <row r="168" spans="1:4">
      <c r="A168" s="3">
        <v>166</v>
      </c>
      <c r="B168" s="8" t="s">
        <v>517</v>
      </c>
      <c r="C168" s="327" t="s">
        <v>180</v>
      </c>
      <c r="D168" s="9"/>
    </row>
    <row r="169" spans="1:4">
      <c r="A169" s="3">
        <v>167</v>
      </c>
      <c r="B169" s="8" t="s">
        <v>416</v>
      </c>
      <c r="C169" s="327" t="s">
        <v>77</v>
      </c>
      <c r="D169" s="9"/>
    </row>
    <row r="170" spans="1:4">
      <c r="A170" s="3">
        <v>168</v>
      </c>
      <c r="B170" s="8" t="s">
        <v>567</v>
      </c>
      <c r="C170" s="327" t="s">
        <v>232</v>
      </c>
      <c r="D170" s="9"/>
    </row>
    <row r="171" spans="1:4">
      <c r="A171" s="3">
        <v>169</v>
      </c>
      <c r="B171" s="8" t="s">
        <v>417</v>
      </c>
      <c r="C171" s="327" t="s">
        <v>78</v>
      </c>
      <c r="D171" s="9"/>
    </row>
    <row r="172" spans="1:4">
      <c r="A172" s="3">
        <v>170</v>
      </c>
      <c r="B172" s="8" t="s">
        <v>418</v>
      </c>
      <c r="C172" s="327" t="s">
        <v>79</v>
      </c>
      <c r="D172" s="9"/>
    </row>
    <row r="173" spans="1:4">
      <c r="A173" s="3">
        <v>171</v>
      </c>
      <c r="B173" s="8" t="s">
        <v>518</v>
      </c>
      <c r="C173" s="327" t="s">
        <v>181</v>
      </c>
      <c r="D173" s="9"/>
    </row>
    <row r="174" spans="1:4">
      <c r="A174" s="3">
        <v>172</v>
      </c>
      <c r="B174" s="8" t="s">
        <v>472</v>
      </c>
      <c r="C174" s="327" t="s">
        <v>135</v>
      </c>
      <c r="D174" s="9"/>
    </row>
    <row r="175" spans="1:4">
      <c r="A175" s="3">
        <v>173</v>
      </c>
      <c r="B175" s="8" t="s">
        <v>568</v>
      </c>
      <c r="C175" s="327" t="s">
        <v>233</v>
      </c>
      <c r="D175" s="9"/>
    </row>
    <row r="176" spans="1:4">
      <c r="A176" s="3">
        <v>174</v>
      </c>
      <c r="B176" s="8" t="s">
        <v>569</v>
      </c>
      <c r="C176" s="327" t="s">
        <v>234</v>
      </c>
      <c r="D176" s="9"/>
    </row>
    <row r="177" spans="1:4">
      <c r="A177" s="3">
        <v>175</v>
      </c>
      <c r="B177" s="8" t="s">
        <v>588</v>
      </c>
      <c r="C177" s="327" t="s">
        <v>254</v>
      </c>
      <c r="D177" s="9"/>
    </row>
    <row r="178" spans="1:4">
      <c r="A178" s="3">
        <v>176</v>
      </c>
      <c r="B178" s="8" t="s">
        <v>419</v>
      </c>
      <c r="C178" s="327" t="s">
        <v>80</v>
      </c>
      <c r="D178" s="9"/>
    </row>
    <row r="179" spans="1:4">
      <c r="A179" s="3">
        <v>177</v>
      </c>
      <c r="B179" s="8" t="s">
        <v>420</v>
      </c>
      <c r="C179" s="327" t="s">
        <v>81</v>
      </c>
      <c r="D179" s="9"/>
    </row>
    <row r="180" spans="1:4">
      <c r="A180" s="3">
        <v>178</v>
      </c>
      <c r="B180" s="8" t="s">
        <v>421</v>
      </c>
      <c r="C180" s="327" t="s">
        <v>82</v>
      </c>
      <c r="D180" s="9"/>
    </row>
    <row r="181" spans="1:4">
      <c r="A181" s="3">
        <v>179</v>
      </c>
      <c r="B181" s="8" t="s">
        <v>570</v>
      </c>
      <c r="C181" s="327" t="s">
        <v>235</v>
      </c>
      <c r="D181" s="9"/>
    </row>
    <row r="182" spans="1:4">
      <c r="A182" s="3">
        <v>180</v>
      </c>
      <c r="B182" s="8" t="s">
        <v>519</v>
      </c>
      <c r="C182" s="327" t="s">
        <v>182</v>
      </c>
      <c r="D182" s="9"/>
    </row>
    <row r="183" spans="1:4">
      <c r="A183" s="3">
        <v>181</v>
      </c>
      <c r="B183" s="8" t="s">
        <v>422</v>
      </c>
      <c r="C183" s="327" t="s">
        <v>83</v>
      </c>
      <c r="D183" s="9"/>
    </row>
    <row r="184" spans="1:4">
      <c r="A184" s="3">
        <v>182</v>
      </c>
      <c r="B184" s="8" t="s">
        <v>473</v>
      </c>
      <c r="C184" s="327" t="s">
        <v>136</v>
      </c>
      <c r="D184" s="9"/>
    </row>
    <row r="185" spans="1:4">
      <c r="A185" s="3">
        <v>183</v>
      </c>
      <c r="B185" s="8" t="s">
        <v>571</v>
      </c>
      <c r="C185" s="327" t="s">
        <v>236</v>
      </c>
      <c r="D185" s="9"/>
    </row>
    <row r="186" spans="1:4">
      <c r="A186" s="3">
        <v>184</v>
      </c>
      <c r="B186" s="8" t="s">
        <v>572</v>
      </c>
      <c r="C186" s="327" t="s">
        <v>237</v>
      </c>
      <c r="D186" s="9"/>
    </row>
    <row r="187" spans="1:4">
      <c r="A187" s="3">
        <v>185</v>
      </c>
      <c r="B187" s="8" t="s">
        <v>520</v>
      </c>
      <c r="C187" s="327" t="s">
        <v>183</v>
      </c>
      <c r="D187" s="9"/>
    </row>
    <row r="188" spans="1:4">
      <c r="A188" s="3">
        <v>186</v>
      </c>
      <c r="B188" s="8" t="s">
        <v>521</v>
      </c>
      <c r="C188" s="327" t="s">
        <v>184</v>
      </c>
      <c r="D188" s="9"/>
    </row>
    <row r="189" spans="1:4">
      <c r="A189" s="3">
        <v>187</v>
      </c>
      <c r="B189" s="8" t="s">
        <v>522</v>
      </c>
      <c r="C189" s="327" t="s">
        <v>185</v>
      </c>
      <c r="D189" s="9"/>
    </row>
    <row r="190" spans="1:4">
      <c r="A190" s="3">
        <v>188</v>
      </c>
      <c r="B190" s="8" t="s">
        <v>555</v>
      </c>
      <c r="C190" s="327" t="s">
        <v>220</v>
      </c>
      <c r="D190" s="9"/>
    </row>
    <row r="191" spans="1:4">
      <c r="A191" s="3">
        <v>189</v>
      </c>
      <c r="B191" s="8" t="s">
        <v>523</v>
      </c>
      <c r="C191" s="327" t="s">
        <v>186</v>
      </c>
      <c r="D191" s="9"/>
    </row>
    <row r="192" spans="1:4">
      <c r="A192" s="3">
        <v>190</v>
      </c>
      <c r="B192" s="8" t="s">
        <v>424</v>
      </c>
      <c r="C192" s="327" t="s">
        <v>84</v>
      </c>
      <c r="D192" s="9"/>
    </row>
    <row r="193" spans="1:4">
      <c r="A193" s="3">
        <v>191</v>
      </c>
      <c r="B193" s="8" t="s">
        <v>589</v>
      </c>
      <c r="C193" s="327" t="s">
        <v>255</v>
      </c>
      <c r="D193" s="9"/>
    </row>
    <row r="194" spans="1:4">
      <c r="A194" s="3">
        <v>192</v>
      </c>
      <c r="B194" s="8" t="s">
        <v>590</v>
      </c>
      <c r="C194" s="327" t="s">
        <v>256</v>
      </c>
      <c r="D194" s="9"/>
    </row>
    <row r="195" spans="1:4">
      <c r="A195" s="3">
        <v>193</v>
      </c>
      <c r="B195" s="8" t="s">
        <v>474</v>
      </c>
      <c r="C195" s="327" t="s">
        <v>137</v>
      </c>
      <c r="D195" s="9"/>
    </row>
    <row r="196" spans="1:4">
      <c r="A196" s="3">
        <v>194</v>
      </c>
      <c r="B196" s="8" t="s">
        <v>425</v>
      </c>
      <c r="C196" s="327" t="s">
        <v>85</v>
      </c>
      <c r="D196" s="9"/>
    </row>
    <row r="197" spans="1:4">
      <c r="A197" s="3">
        <v>195</v>
      </c>
      <c r="B197" s="8" t="s">
        <v>524</v>
      </c>
      <c r="C197" s="327" t="s">
        <v>187</v>
      </c>
      <c r="D197" s="9"/>
    </row>
    <row r="198" spans="1:4">
      <c r="A198" s="3">
        <v>196</v>
      </c>
      <c r="B198" s="8" t="s">
        <v>525</v>
      </c>
      <c r="C198" s="327" t="s">
        <v>188</v>
      </c>
      <c r="D198" s="9"/>
    </row>
    <row r="199" spans="1:4">
      <c r="A199" s="3">
        <v>197</v>
      </c>
      <c r="B199" s="8" t="s">
        <v>475</v>
      </c>
      <c r="C199" s="327" t="s">
        <v>138</v>
      </c>
      <c r="D199" s="9"/>
    </row>
    <row r="200" spans="1:4">
      <c r="A200" s="3">
        <v>198</v>
      </c>
      <c r="B200" s="8" t="s">
        <v>591</v>
      </c>
      <c r="C200" s="327" t="s">
        <v>257</v>
      </c>
      <c r="D200" s="9"/>
    </row>
    <row r="201" spans="1:4">
      <c r="A201" s="3">
        <v>199</v>
      </c>
      <c r="B201" s="8" t="s">
        <v>426</v>
      </c>
      <c r="C201" s="327" t="s">
        <v>86</v>
      </c>
      <c r="D201" s="9"/>
    </row>
    <row r="202" spans="1:4">
      <c r="A202" s="3">
        <v>200</v>
      </c>
      <c r="B202" s="8" t="s">
        <v>573</v>
      </c>
      <c r="C202" s="327" t="s">
        <v>238</v>
      </c>
      <c r="D202" s="9"/>
    </row>
    <row r="203" spans="1:4">
      <c r="A203" s="3">
        <v>201</v>
      </c>
      <c r="B203" s="8" t="s">
        <v>526</v>
      </c>
      <c r="C203" s="327" t="s">
        <v>189</v>
      </c>
      <c r="D203" s="9"/>
    </row>
    <row r="204" spans="1:4">
      <c r="A204" s="3">
        <v>202</v>
      </c>
      <c r="B204" s="8" t="s">
        <v>574</v>
      </c>
      <c r="C204" s="327" t="s">
        <v>607</v>
      </c>
      <c r="D204" s="9"/>
    </row>
    <row r="205" spans="1:4">
      <c r="A205" s="3">
        <v>203</v>
      </c>
      <c r="B205" s="8" t="s">
        <v>427</v>
      </c>
      <c r="C205" s="327" t="s">
        <v>87</v>
      </c>
      <c r="D205" s="9"/>
    </row>
    <row r="206" spans="1:4">
      <c r="A206" s="3">
        <v>204</v>
      </c>
      <c r="B206" s="8" t="s">
        <v>434</v>
      </c>
      <c r="C206" s="327" t="s">
        <v>95</v>
      </c>
      <c r="D206" s="9"/>
    </row>
    <row r="207" spans="1:4">
      <c r="A207" s="3">
        <v>205</v>
      </c>
      <c r="B207" s="8" t="s">
        <v>476</v>
      </c>
      <c r="C207" s="327" t="s">
        <v>139</v>
      </c>
      <c r="D207" s="9"/>
    </row>
    <row r="208" spans="1:4">
      <c r="A208" s="3">
        <v>206</v>
      </c>
      <c r="B208" s="8" t="s">
        <v>527</v>
      </c>
      <c r="C208" s="327" t="s">
        <v>190</v>
      </c>
      <c r="D208" s="9"/>
    </row>
    <row r="209" spans="1:4">
      <c r="A209" s="3">
        <v>207</v>
      </c>
      <c r="B209" s="8" t="s">
        <v>592</v>
      </c>
      <c r="C209" s="327" t="s">
        <v>258</v>
      </c>
      <c r="D209" s="9"/>
    </row>
    <row r="210" spans="1:4">
      <c r="A210" s="3">
        <v>208</v>
      </c>
      <c r="B210" s="8" t="s">
        <v>477</v>
      </c>
      <c r="C210" s="327" t="s">
        <v>140</v>
      </c>
      <c r="D210" s="9"/>
    </row>
    <row r="211" spans="1:4">
      <c r="A211" s="3">
        <v>209</v>
      </c>
      <c r="B211" s="8" t="s">
        <v>528</v>
      </c>
      <c r="C211" s="327" t="s">
        <v>191</v>
      </c>
      <c r="D211" s="9"/>
    </row>
    <row r="212" spans="1:4">
      <c r="A212" s="3">
        <v>210</v>
      </c>
      <c r="B212" s="8" t="s">
        <v>529</v>
      </c>
      <c r="C212" s="327" t="s">
        <v>192</v>
      </c>
      <c r="D212" s="9"/>
    </row>
    <row r="213" spans="1:4">
      <c r="A213" s="3">
        <v>211</v>
      </c>
      <c r="B213" s="8" t="s">
        <v>428</v>
      </c>
      <c r="C213" s="327" t="s">
        <v>88</v>
      </c>
      <c r="D213" s="9"/>
    </row>
    <row r="214" spans="1:4">
      <c r="A214" s="3">
        <v>212</v>
      </c>
      <c r="B214" s="8" t="s">
        <v>429</v>
      </c>
      <c r="C214" s="327" t="s">
        <v>89</v>
      </c>
      <c r="D214" s="9"/>
    </row>
    <row r="215" spans="1:4">
      <c r="A215" s="8"/>
      <c r="B215" s="9"/>
      <c r="C215" s="10"/>
      <c r="D215" s="10"/>
    </row>
    <row r="216" spans="1:4">
      <c r="A216" s="8"/>
      <c r="B216" s="9"/>
      <c r="C216" s="10"/>
      <c r="D216" s="10"/>
    </row>
  </sheetData>
  <sheetProtection algorithmName="SHA-512" hashValue="ne+gcKswynSgoSgtyi9wYT3NzbvNOGC5Y0ae0Uru3YUBRDAlSacmuWbGcQmTDv0jPaJ4JVkJQWZGIiTaVwAB5w==" saltValue="V/Yuc6KnyslXG5mwOFX/yw==" spinCount="100000" sheet="1" objects="1" scenarios="1" formatCells="0" formatColumns="0" formatRows="0" sort="0" autoFilter="0"/>
  <mergeCells count="2">
    <mergeCell ref="A1:C1"/>
    <mergeCell ref="D1:F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53"/>
  <sheetViews>
    <sheetView showGridLines="0" zoomScaleNormal="100" zoomScalePageLayoutView="150" workbookViewId="0">
      <pane ySplit="3" topLeftCell="A4" activePane="bottomLeft" state="frozen"/>
      <selection activeCell="C1" sqref="C1"/>
      <selection pane="bottomLeft" activeCell="C4" sqref="C4"/>
    </sheetView>
  </sheetViews>
  <sheetFormatPr defaultColWidth="8.7109375" defaultRowHeight="15"/>
  <cols>
    <col min="1" max="1" width="9.85546875" style="34" hidden="1" customWidth="1"/>
    <col min="2" max="2" width="7.5703125" style="34" hidden="1" customWidth="1"/>
    <col min="3" max="3" width="5.7109375" style="34" customWidth="1"/>
    <col min="4" max="4" width="42.42578125" style="34" customWidth="1"/>
    <col min="5" max="7" width="8.7109375" style="34" hidden="1" customWidth="1"/>
    <col min="8" max="11" width="10.28515625" style="34" customWidth="1"/>
    <col min="12" max="12" width="9.7109375" style="34" customWidth="1"/>
    <col min="13" max="13" width="5.7109375" style="261" customWidth="1"/>
    <col min="14" max="16384" width="8.7109375" style="34"/>
  </cols>
  <sheetData>
    <row r="1" spans="1:13" ht="45" customHeight="1">
      <c r="A1" s="30" t="s">
        <v>631</v>
      </c>
      <c r="B1" s="31" t="s">
        <v>631</v>
      </c>
      <c r="C1" s="32"/>
      <c r="D1" s="375" t="s">
        <v>728</v>
      </c>
      <c r="E1" s="375"/>
      <c r="F1" s="375"/>
      <c r="G1" s="375"/>
      <c r="H1" s="375"/>
      <c r="I1" s="375"/>
      <c r="J1" s="375"/>
      <c r="K1" s="375"/>
      <c r="L1" s="375"/>
      <c r="M1" s="375"/>
    </row>
    <row r="2" spans="1:13" ht="3.75" customHeight="1">
      <c r="A2" s="30" t="s">
        <v>285</v>
      </c>
      <c r="B2" s="1">
        <v>1</v>
      </c>
      <c r="C2" s="36"/>
      <c r="D2" s="36"/>
      <c r="E2" s="36"/>
      <c r="F2" s="36"/>
      <c r="G2" s="36"/>
      <c r="H2" s="36"/>
      <c r="I2" s="36"/>
      <c r="J2" s="36"/>
      <c r="K2" s="36"/>
      <c r="L2" s="36"/>
      <c r="M2" s="248"/>
    </row>
    <row r="3" spans="1:13" ht="21" customHeight="1">
      <c r="C3" s="36"/>
      <c r="D3" s="249" t="s">
        <v>8</v>
      </c>
      <c r="E3" s="250"/>
      <c r="F3" s="250"/>
      <c r="G3" s="250"/>
      <c r="H3" s="376" t="s">
        <v>2601</v>
      </c>
      <c r="I3" s="377"/>
      <c r="J3" s="377"/>
      <c r="K3" s="251" t="s">
        <v>608</v>
      </c>
      <c r="L3" s="251">
        <v>1</v>
      </c>
      <c r="M3" s="248"/>
    </row>
    <row r="4" spans="1:13" ht="21" customHeight="1">
      <c r="C4" s="36"/>
      <c r="D4" s="36"/>
      <c r="E4" s="36"/>
      <c r="F4" s="36"/>
      <c r="G4" s="36"/>
      <c r="H4" s="36"/>
      <c r="I4" s="36"/>
      <c r="J4" s="36"/>
      <c r="K4" s="36"/>
      <c r="L4" s="36"/>
      <c r="M4" s="248"/>
    </row>
    <row r="5" spans="1:13" ht="21" customHeight="1">
      <c r="C5" s="36"/>
      <c r="D5" s="249" t="s">
        <v>9</v>
      </c>
      <c r="E5" s="4"/>
      <c r="F5" s="4"/>
      <c r="G5" s="4"/>
      <c r="H5" s="360"/>
      <c r="I5" s="360"/>
      <c r="J5" s="360"/>
      <c r="K5" s="360"/>
      <c r="L5" s="36"/>
      <c r="M5" s="248"/>
    </row>
    <row r="6" spans="1:13" ht="21" customHeight="1">
      <c r="C6" s="36"/>
      <c r="D6" s="36"/>
      <c r="E6" s="36"/>
      <c r="F6" s="36"/>
      <c r="G6" s="36"/>
      <c r="H6" s="36"/>
      <c r="I6" s="36"/>
      <c r="J6" s="36"/>
      <c r="K6" s="36"/>
      <c r="L6" s="36"/>
      <c r="M6" s="248"/>
    </row>
    <row r="7" spans="1:13" ht="8.4499999999999993" customHeight="1">
      <c r="C7" s="36"/>
      <c r="D7" s="36"/>
      <c r="E7" s="36"/>
      <c r="F7" s="36"/>
      <c r="G7" s="36"/>
      <c r="H7" s="36"/>
      <c r="I7" s="36"/>
      <c r="J7" s="36"/>
      <c r="K7" s="36"/>
      <c r="L7" s="36"/>
      <c r="M7" s="248"/>
    </row>
    <row r="8" spans="1:13" ht="30" customHeight="1">
      <c r="C8" s="36"/>
      <c r="D8" s="364" t="s">
        <v>609</v>
      </c>
      <c r="E8" s="364"/>
      <c r="F8" s="364"/>
      <c r="G8" s="364"/>
      <c r="H8" s="364"/>
      <c r="I8" s="364"/>
      <c r="J8" s="364"/>
      <c r="K8" s="364"/>
      <c r="L8" s="364"/>
      <c r="M8" s="248"/>
    </row>
    <row r="9" spans="1:13" ht="21" customHeight="1">
      <c r="C9" s="36"/>
      <c r="D9" s="374" t="s">
        <v>14</v>
      </c>
      <c r="E9" s="374"/>
      <c r="F9" s="374"/>
      <c r="G9" s="374"/>
      <c r="H9" s="374"/>
      <c r="I9" s="374"/>
      <c r="J9" s="374"/>
      <c r="K9" s="374"/>
      <c r="L9" s="374"/>
      <c r="M9" s="248"/>
    </row>
    <row r="10" spans="1:13" ht="21" customHeight="1">
      <c r="C10" s="36"/>
      <c r="D10" s="249" t="s">
        <v>15</v>
      </c>
      <c r="E10" s="250"/>
      <c r="F10" s="250"/>
      <c r="G10" s="250"/>
      <c r="H10" s="373"/>
      <c r="I10" s="373"/>
      <c r="J10" s="373"/>
      <c r="K10" s="373"/>
      <c r="L10" s="373"/>
      <c r="M10" s="248"/>
    </row>
    <row r="11" spans="1:13" ht="21" customHeight="1">
      <c r="C11" s="36"/>
      <c r="D11" s="249" t="s">
        <v>610</v>
      </c>
      <c r="E11" s="250"/>
      <c r="F11" s="250"/>
      <c r="G11" s="250"/>
      <c r="H11" s="373"/>
      <c r="I11" s="373"/>
      <c r="J11" s="373"/>
      <c r="K11" s="373"/>
      <c r="L11" s="373"/>
      <c r="M11" s="248"/>
    </row>
    <row r="12" spans="1:13" ht="21" customHeight="1">
      <c r="C12" s="36"/>
      <c r="D12" s="249" t="s">
        <v>611</v>
      </c>
      <c r="E12" s="250"/>
      <c r="F12" s="250"/>
      <c r="G12" s="250"/>
      <c r="H12" s="373"/>
      <c r="I12" s="373"/>
      <c r="J12" s="373"/>
      <c r="K12" s="373"/>
      <c r="L12" s="373"/>
      <c r="M12" s="248"/>
    </row>
    <row r="13" spans="1:13" ht="21" customHeight="1">
      <c r="C13" s="36"/>
      <c r="D13" s="249" t="s">
        <v>16</v>
      </c>
      <c r="E13" s="250"/>
      <c r="F13" s="250"/>
      <c r="G13" s="250"/>
      <c r="H13" s="373"/>
      <c r="I13" s="373"/>
      <c r="J13" s="373"/>
      <c r="K13" s="373"/>
      <c r="L13" s="373"/>
      <c r="M13" s="248"/>
    </row>
    <row r="14" spans="1:13" ht="21" customHeight="1">
      <c r="C14" s="36"/>
      <c r="D14" s="249" t="s">
        <v>17</v>
      </c>
      <c r="E14" s="250"/>
      <c r="F14" s="250"/>
      <c r="G14" s="250"/>
      <c r="H14" s="373"/>
      <c r="I14" s="373"/>
      <c r="J14" s="373"/>
      <c r="K14" s="373"/>
      <c r="L14" s="373"/>
      <c r="M14" s="248"/>
    </row>
    <row r="15" spans="1:13" ht="21" customHeight="1">
      <c r="C15" s="36"/>
      <c r="D15" s="249" t="s">
        <v>18</v>
      </c>
      <c r="E15" s="250"/>
      <c r="F15" s="250"/>
      <c r="G15" s="250"/>
      <c r="H15" s="373"/>
      <c r="I15" s="373"/>
      <c r="J15" s="373"/>
      <c r="K15" s="373"/>
      <c r="L15" s="373"/>
      <c r="M15" s="248"/>
    </row>
    <row r="16" spans="1:13" ht="21" customHeight="1">
      <c r="C16" s="36"/>
      <c r="D16" s="249" t="s">
        <v>19</v>
      </c>
      <c r="E16" s="250"/>
      <c r="F16" s="250"/>
      <c r="G16" s="250"/>
      <c r="H16" s="373"/>
      <c r="I16" s="373"/>
      <c r="J16" s="373"/>
      <c r="K16" s="373"/>
      <c r="L16" s="373"/>
      <c r="M16" s="248"/>
    </row>
    <row r="17" spans="3:13" ht="21" customHeight="1">
      <c r="C17" s="36"/>
      <c r="D17" s="36"/>
      <c r="E17" s="36"/>
      <c r="F17" s="36"/>
      <c r="G17" s="36"/>
      <c r="H17" s="36"/>
      <c r="I17" s="36"/>
      <c r="J17" s="36"/>
      <c r="K17" s="36"/>
      <c r="L17" s="36"/>
      <c r="M17" s="248"/>
    </row>
    <row r="18" spans="3:13" ht="21">
      <c r="C18" s="36"/>
      <c r="D18" s="374" t="s">
        <v>612</v>
      </c>
      <c r="E18" s="374"/>
      <c r="F18" s="374"/>
      <c r="G18" s="374"/>
      <c r="H18" s="374"/>
      <c r="I18" s="374"/>
      <c r="J18" s="374"/>
      <c r="K18" s="374"/>
      <c r="L18" s="374"/>
      <c r="M18" s="248"/>
    </row>
    <row r="19" spans="3:13" ht="21" customHeight="1">
      <c r="C19" s="36"/>
      <c r="D19" s="249" t="s">
        <v>15</v>
      </c>
      <c r="E19" s="250"/>
      <c r="F19" s="250"/>
      <c r="G19" s="250"/>
      <c r="H19" s="373"/>
      <c r="I19" s="373"/>
      <c r="J19" s="373"/>
      <c r="K19" s="373"/>
      <c r="L19" s="373"/>
      <c r="M19" s="248"/>
    </row>
    <row r="20" spans="3:13" ht="21" customHeight="1">
      <c r="C20" s="36"/>
      <c r="D20" s="249" t="s">
        <v>610</v>
      </c>
      <c r="E20" s="250"/>
      <c r="F20" s="250"/>
      <c r="G20" s="250"/>
      <c r="H20" s="373"/>
      <c r="I20" s="373"/>
      <c r="J20" s="373"/>
      <c r="K20" s="373"/>
      <c r="L20" s="373"/>
      <c r="M20" s="248"/>
    </row>
    <row r="21" spans="3:13" ht="21" customHeight="1">
      <c r="C21" s="36"/>
      <c r="D21" s="249" t="s">
        <v>611</v>
      </c>
      <c r="E21" s="250"/>
      <c r="F21" s="250"/>
      <c r="G21" s="250"/>
      <c r="H21" s="373"/>
      <c r="I21" s="373"/>
      <c r="J21" s="373"/>
      <c r="K21" s="373"/>
      <c r="L21" s="373"/>
      <c r="M21" s="248"/>
    </row>
    <row r="22" spans="3:13" ht="21" customHeight="1">
      <c r="C22" s="36"/>
      <c r="D22" s="249" t="s">
        <v>16</v>
      </c>
      <c r="E22" s="250"/>
      <c r="F22" s="250"/>
      <c r="G22" s="250"/>
      <c r="H22" s="373"/>
      <c r="I22" s="373"/>
      <c r="J22" s="373"/>
      <c r="K22" s="373"/>
      <c r="L22" s="373"/>
      <c r="M22" s="248"/>
    </row>
    <row r="23" spans="3:13" ht="21" customHeight="1">
      <c r="C23" s="36"/>
      <c r="D23" s="249" t="s">
        <v>17</v>
      </c>
      <c r="E23" s="250"/>
      <c r="F23" s="250"/>
      <c r="G23" s="250"/>
      <c r="H23" s="373"/>
      <c r="I23" s="373"/>
      <c r="J23" s="373"/>
      <c r="K23" s="373"/>
      <c r="L23" s="373"/>
      <c r="M23" s="248"/>
    </row>
    <row r="24" spans="3:13" ht="21" customHeight="1">
      <c r="C24" s="36"/>
      <c r="D24" s="249" t="s">
        <v>18</v>
      </c>
      <c r="E24" s="250"/>
      <c r="F24" s="250"/>
      <c r="G24" s="250"/>
      <c r="H24" s="373"/>
      <c r="I24" s="373"/>
      <c r="J24" s="373"/>
      <c r="K24" s="373"/>
      <c r="L24" s="373"/>
      <c r="M24" s="248"/>
    </row>
    <row r="25" spans="3:13" ht="21" customHeight="1">
      <c r="C25" s="36"/>
      <c r="D25" s="249" t="s">
        <v>19</v>
      </c>
      <c r="E25" s="250"/>
      <c r="F25" s="250"/>
      <c r="G25" s="250"/>
      <c r="H25" s="373"/>
      <c r="I25" s="373"/>
      <c r="J25" s="373"/>
      <c r="K25" s="373"/>
      <c r="L25" s="373"/>
      <c r="M25" s="248"/>
    </row>
    <row r="26" spans="3:13" ht="21">
      <c r="C26" s="36"/>
      <c r="D26" s="36"/>
      <c r="E26" s="36"/>
      <c r="F26" s="36"/>
      <c r="G26" s="36"/>
      <c r="H26" s="36"/>
      <c r="I26" s="36"/>
      <c r="J26" s="36"/>
      <c r="K26" s="36"/>
      <c r="L26" s="36"/>
      <c r="M26" s="248"/>
    </row>
    <row r="27" spans="3:13" ht="30" customHeight="1">
      <c r="C27" s="36"/>
      <c r="D27" s="364" t="s">
        <v>667</v>
      </c>
      <c r="E27" s="364"/>
      <c r="F27" s="364"/>
      <c r="G27" s="364"/>
      <c r="H27" s="364"/>
      <c r="I27" s="364"/>
      <c r="J27" s="364"/>
      <c r="K27" s="364"/>
      <c r="L27" s="364"/>
      <c r="M27" s="248"/>
    </row>
    <row r="28" spans="3:13" ht="21" customHeight="1">
      <c r="C28" s="36"/>
      <c r="D28" s="249" t="s">
        <v>20</v>
      </c>
      <c r="E28" s="250"/>
      <c r="F28" s="250"/>
      <c r="G28" s="250"/>
      <c r="H28" s="368"/>
      <c r="I28" s="369"/>
      <c r="J28" s="369"/>
      <c r="K28" s="369"/>
      <c r="L28" s="370"/>
      <c r="M28" s="248"/>
    </row>
    <row r="29" spans="3:13" ht="15" customHeight="1">
      <c r="C29" s="36"/>
      <c r="D29" s="36"/>
      <c r="E29" s="36"/>
      <c r="F29" s="36"/>
      <c r="G29" s="36"/>
      <c r="H29" s="36"/>
      <c r="I29" s="36"/>
      <c r="J29" s="36"/>
      <c r="K29" s="36"/>
      <c r="L29" s="36"/>
      <c r="M29" s="248"/>
    </row>
    <row r="30" spans="3:13" ht="30" customHeight="1">
      <c r="C30" s="36"/>
      <c r="D30" s="364" t="s">
        <v>685</v>
      </c>
      <c r="E30" s="364"/>
      <c r="F30" s="364"/>
      <c r="G30" s="364"/>
      <c r="H30" s="364"/>
      <c r="I30" s="364"/>
      <c r="J30" s="364"/>
      <c r="K30" s="364"/>
      <c r="L30" s="364"/>
      <c r="M30" s="248"/>
    </row>
    <row r="31" spans="3:13" ht="32.450000000000003" customHeight="1">
      <c r="C31" s="36"/>
      <c r="D31" s="36"/>
      <c r="E31" s="252"/>
      <c r="F31" s="252"/>
      <c r="G31" s="252"/>
      <c r="H31" s="371" t="s">
        <v>684</v>
      </c>
      <c r="I31" s="372"/>
      <c r="J31" s="371" t="s">
        <v>1</v>
      </c>
      <c r="K31" s="372"/>
      <c r="L31" s="36"/>
      <c r="M31" s="248"/>
    </row>
    <row r="32" spans="3:13" ht="21" customHeight="1">
      <c r="C32" s="36"/>
      <c r="D32" s="249" t="s">
        <v>633</v>
      </c>
      <c r="E32" s="253"/>
      <c r="F32" s="253"/>
      <c r="G32" s="252"/>
      <c r="H32" s="366"/>
      <c r="I32" s="367"/>
      <c r="J32" s="366"/>
      <c r="K32" s="367"/>
      <c r="L32" s="36"/>
      <c r="M32" s="248"/>
    </row>
    <row r="33" spans="3:13" ht="21" customHeight="1">
      <c r="C33" s="36"/>
      <c r="D33" s="249" t="s">
        <v>634</v>
      </c>
      <c r="E33" s="253"/>
      <c r="F33" s="253"/>
      <c r="G33" s="252"/>
      <c r="H33" s="366"/>
      <c r="I33" s="367"/>
      <c r="J33" s="366"/>
      <c r="K33" s="367"/>
      <c r="L33" s="36"/>
      <c r="M33" s="248"/>
    </row>
    <row r="34" spans="3:13" ht="21" customHeight="1">
      <c r="C34" s="36"/>
      <c r="D34" s="249" t="s">
        <v>630</v>
      </c>
      <c r="E34" s="253"/>
      <c r="F34" s="253"/>
      <c r="G34" s="252"/>
      <c r="H34" s="366"/>
      <c r="I34" s="367"/>
      <c r="J34" s="366"/>
      <c r="K34" s="367"/>
      <c r="L34" s="36"/>
      <c r="M34" s="248"/>
    </row>
    <row r="35" spans="3:13" ht="21" customHeight="1">
      <c r="C35" s="36"/>
      <c r="D35" s="249" t="s">
        <v>10</v>
      </c>
      <c r="E35" s="253"/>
      <c r="F35" s="253"/>
      <c r="G35" s="252"/>
      <c r="H35" s="360"/>
      <c r="I35" s="360"/>
      <c r="J35" s="360"/>
      <c r="K35" s="360"/>
      <c r="L35" s="36"/>
      <c r="M35" s="248"/>
    </row>
    <row r="36" spans="3:13" ht="15" customHeight="1">
      <c r="C36" s="36"/>
      <c r="D36" s="36"/>
      <c r="E36" s="36"/>
      <c r="F36" s="36"/>
      <c r="G36" s="36"/>
      <c r="H36" s="36"/>
      <c r="I36" s="36"/>
      <c r="J36" s="36"/>
      <c r="K36" s="36"/>
      <c r="L36" s="36"/>
      <c r="M36" s="248"/>
    </row>
    <row r="37" spans="3:13" ht="30" customHeight="1">
      <c r="C37" s="36"/>
      <c r="D37" s="364" t="s">
        <v>635</v>
      </c>
      <c r="E37" s="364"/>
      <c r="F37" s="364"/>
      <c r="G37" s="364"/>
      <c r="H37" s="364"/>
      <c r="I37" s="364"/>
      <c r="J37" s="364"/>
      <c r="K37" s="364"/>
      <c r="L37" s="364"/>
      <c r="M37" s="254"/>
    </row>
    <row r="38" spans="3:13" ht="58.9" customHeight="1">
      <c r="C38" s="36"/>
      <c r="D38" s="365" t="s">
        <v>636</v>
      </c>
      <c r="E38" s="365"/>
      <c r="F38" s="365"/>
      <c r="G38" s="365"/>
      <c r="H38" s="365"/>
      <c r="I38" s="365"/>
      <c r="J38" s="365"/>
      <c r="K38" s="365"/>
      <c r="L38" s="365"/>
      <c r="M38" s="254"/>
    </row>
    <row r="39" spans="3:13" ht="21" customHeight="1">
      <c r="C39" s="36"/>
      <c r="D39" s="36"/>
      <c r="E39" s="36"/>
      <c r="F39" s="36"/>
      <c r="G39" s="36"/>
      <c r="H39" s="36"/>
      <c r="I39" s="36"/>
      <c r="J39" s="36"/>
      <c r="K39" s="36"/>
      <c r="L39" s="36"/>
      <c r="M39" s="36"/>
    </row>
    <row r="40" spans="3:13" ht="21" customHeight="1">
      <c r="C40" s="36"/>
      <c r="D40" s="249" t="s">
        <v>637</v>
      </c>
      <c r="E40" s="255" t="s">
        <v>11</v>
      </c>
      <c r="F40" s="255"/>
      <c r="G40" s="256"/>
      <c r="H40" s="361"/>
      <c r="I40" s="362"/>
      <c r="J40" s="362"/>
      <c r="K40" s="363"/>
      <c r="L40" s="36"/>
      <c r="M40" s="36"/>
    </row>
    <row r="41" spans="3:13" ht="21">
      <c r="C41" s="36"/>
      <c r="D41" s="36"/>
      <c r="E41" s="36"/>
      <c r="F41" s="36"/>
      <c r="G41" s="36"/>
      <c r="H41" s="36"/>
      <c r="I41" s="36"/>
      <c r="J41" s="36"/>
      <c r="K41" s="36"/>
      <c r="L41" s="36"/>
      <c r="M41" s="248"/>
    </row>
    <row r="42" spans="3:13" ht="35.25" customHeight="1">
      <c r="C42" s="257"/>
      <c r="D42" s="249" t="s">
        <v>668</v>
      </c>
      <c r="E42" s="36"/>
      <c r="F42" s="36"/>
      <c r="G42" s="36"/>
      <c r="H42" s="357"/>
      <c r="I42" s="358"/>
      <c r="J42" s="358"/>
      <c r="K42" s="359"/>
      <c r="L42" s="258"/>
      <c r="M42" s="259"/>
    </row>
    <row r="43" spans="3:13">
      <c r="C43" s="53"/>
      <c r="D43" s="53"/>
      <c r="E43" s="53"/>
      <c r="F43" s="53"/>
      <c r="G43" s="53"/>
      <c r="H43" s="53"/>
      <c r="I43" s="53"/>
      <c r="J43" s="53"/>
      <c r="K43" s="53"/>
      <c r="L43" s="53"/>
      <c r="M43" s="260"/>
    </row>
    <row r="44" spans="3:13" hidden="1">
      <c r="H44" s="2">
        <v>1</v>
      </c>
      <c r="I44" s="2"/>
      <c r="J44" s="2"/>
      <c r="K44" s="2"/>
      <c r="L44" s="2"/>
    </row>
    <row r="45" spans="3:13" hidden="1"/>
    <row r="46" spans="3:13" hidden="1"/>
    <row r="47" spans="3:13" hidden="1"/>
    <row r="48" spans="3:13" hidden="1"/>
    <row r="49" hidden="1"/>
    <row r="50" hidden="1"/>
    <row r="51" hidden="1"/>
    <row r="52" hidden="1"/>
    <row r="53" hidden="1"/>
  </sheetData>
  <sheetProtection algorithmName="SHA-512" hashValue="KS5G6xscKP5+soglKWKlbMqJzmRqFt/uZoA4nhseWsjyYGf2PwCXUMA9euT5kut9XInlaT9KD0PDg12OhkUyOQ==" saltValue="mhuV2bCuB4O32ofiuiwvoQ==" spinCount="100000" sheet="1" objects="1" scenarios="1" formatCells="0" formatColumns="0" formatRows="0" sort="0" autoFilter="0"/>
  <dataConsolidate/>
  <mergeCells count="37">
    <mergeCell ref="H11:L11"/>
    <mergeCell ref="D1:M1"/>
    <mergeCell ref="H5:K5"/>
    <mergeCell ref="D8:L8"/>
    <mergeCell ref="H10:L10"/>
    <mergeCell ref="H3:J3"/>
    <mergeCell ref="D9:L9"/>
    <mergeCell ref="H25:L25"/>
    <mergeCell ref="H12:L12"/>
    <mergeCell ref="H13:L13"/>
    <mergeCell ref="H14:L14"/>
    <mergeCell ref="H15:L15"/>
    <mergeCell ref="H16:L16"/>
    <mergeCell ref="H19:L19"/>
    <mergeCell ref="H20:L20"/>
    <mergeCell ref="H21:L21"/>
    <mergeCell ref="H22:L22"/>
    <mergeCell ref="H23:L23"/>
    <mergeCell ref="H24:L24"/>
    <mergeCell ref="D18:L18"/>
    <mergeCell ref="D27:L27"/>
    <mergeCell ref="H28:L28"/>
    <mergeCell ref="D30:L30"/>
    <mergeCell ref="H31:I31"/>
    <mergeCell ref="J31:K31"/>
    <mergeCell ref="H32:I32"/>
    <mergeCell ref="J32:K32"/>
    <mergeCell ref="H33:I33"/>
    <mergeCell ref="J33:K33"/>
    <mergeCell ref="H34:I34"/>
    <mergeCell ref="J34:K34"/>
    <mergeCell ref="H42:K42"/>
    <mergeCell ref="H35:I35"/>
    <mergeCell ref="J35:K35"/>
    <mergeCell ref="H40:K40"/>
    <mergeCell ref="D37:L37"/>
    <mergeCell ref="D38:L38"/>
  </mergeCells>
  <dataValidations count="6">
    <dataValidation allowBlank="1" showInputMessage="1" showErrorMessage="1" sqref="D40:G40 A1:B2 D42"/>
    <dataValidation type="textLength" allowBlank="1" showInputMessage="1" showErrorMessage="1" errorTitle="Invalid input" error="The length of the text should be between 2 and 500 characters" sqref="H10:L16 H19:L25 H28:L28 H35:K35 H42:K42">
      <formula1>2</formula1>
      <formula2>500</formula2>
    </dataValidation>
    <dataValidation type="date" operator="greaterThan" allowBlank="1" showInputMessage="1" showErrorMessage="1" errorTitle="Entered value is not allowed" error="Please use the format dd/mm/yyyy for your date and enter a date greater than the school year start date." sqref="J33:K33">
      <formula1>J32</formula1>
    </dataValidation>
    <dataValidation type="date" operator="greaterThan" allowBlank="1" showInputMessage="1" showErrorMessage="1" errorTitle="Entered value is not allowed" error="Please use the format dd/mm/yyyy for your date and enter a date greater than 01/01/2000." sqref="J34:K34">
      <formula1>36526</formula1>
    </dataValidation>
    <dataValidation type="date" operator="greaterThan" allowBlank="1" showInputMessage="1" showErrorMessage="1" errorTitle="Entered value is not allowed" error="Please use the format dd/mm/yyyy for your date and enter a date greater than 01/01/2000." sqref="H34:I34 H32:K32">
      <formula1>36526</formula1>
    </dataValidation>
    <dataValidation type="date" operator="greaterThan" allowBlank="1" showInputMessage="1" showErrorMessage="1" errorTitle="Entered value is not allowed" error="Please use the format dd/mm/yyyy for your date and enter a date greater than the school year start date." sqref="H33:I33">
      <formula1>H32</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1" r:id="rId4" name="Drop Down 3">
              <controlPr defaultSize="0" autoLine="0" autoPict="0">
                <anchor moveWithCells="1">
                  <from>
                    <xdr:col>4</xdr:col>
                    <xdr:colOff>0</xdr:colOff>
                    <xdr:row>4</xdr:row>
                    <xdr:rowOff>9525</xdr:rowOff>
                  </from>
                  <to>
                    <xdr:col>11</xdr:col>
                    <xdr:colOff>0</xdr:colOff>
                    <xdr:row>4</xdr:row>
                    <xdr:rowOff>190500</xdr:rowOff>
                  </to>
                </anchor>
              </controlPr>
            </control>
          </mc:Choice>
        </mc:AlternateContent>
        <mc:AlternateContent xmlns:mc="http://schemas.openxmlformats.org/markup-compatibility/2006">
          <mc:Choice Requires="x14">
            <control shapeId="130052" r:id="rId5" name="Drop Down 4">
              <controlPr defaultSize="0" autoLine="0" autoPict="0">
                <anchor moveWithCells="1">
                  <from>
                    <xdr:col>4</xdr:col>
                    <xdr:colOff>0</xdr:colOff>
                    <xdr:row>3</xdr:row>
                    <xdr:rowOff>266700</xdr:rowOff>
                  </from>
                  <to>
                    <xdr:col>11</xdr:col>
                    <xdr:colOff>0</xdr:colOff>
                    <xdr:row>5</xdr:row>
                    <xdr:rowOff>9525</xdr:rowOff>
                  </to>
                </anchor>
              </controlPr>
            </control>
          </mc:Choice>
        </mc:AlternateContent>
        <mc:AlternateContent xmlns:mc="http://schemas.openxmlformats.org/markup-compatibility/2006">
          <mc:Choice Requires="x14">
            <control shapeId="130053" r:id="rId6" name="Drop Down 5">
              <controlPr defaultSize="0" autoLine="0" autoPict="0">
                <anchor moveWithCells="1">
                  <from>
                    <xdr:col>7</xdr:col>
                    <xdr:colOff>9525</xdr:colOff>
                    <xdr:row>39</xdr:row>
                    <xdr:rowOff>9525</xdr:rowOff>
                  </from>
                  <to>
                    <xdr:col>11</xdr:col>
                    <xdr:colOff>0</xdr:colOff>
                    <xdr:row>40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53"/>
  <sheetViews>
    <sheetView showGridLines="0" zoomScaleNormal="100" zoomScalePageLayoutView="70" workbookViewId="0">
      <pane xSplit="21" ySplit="13" topLeftCell="V14" activePane="bottomRight" state="frozen"/>
      <selection activeCell="C1" sqref="C1"/>
      <selection pane="topRight" activeCell="V1" sqref="V1"/>
      <selection pane="bottomLeft" activeCell="C14" sqref="C14"/>
      <selection pane="bottomRight" activeCell="V14" sqref="V14"/>
    </sheetView>
  </sheetViews>
  <sheetFormatPr defaultColWidth="8.7109375" defaultRowHeight="15"/>
  <cols>
    <col min="1" max="1" width="21.28515625" style="34" hidden="1" customWidth="1"/>
    <col min="2" max="2" width="29" style="46" hidden="1" customWidth="1"/>
    <col min="3" max="3" width="5.7109375" style="34" customWidth="1"/>
    <col min="4" max="4" width="14.5703125" style="34" customWidth="1"/>
    <col min="5" max="5" width="20.85546875" style="34" customWidth="1"/>
    <col min="6" max="6" width="8.7109375" style="34" hidden="1" customWidth="1"/>
    <col min="7" max="7" width="9" style="34" hidden="1" customWidth="1"/>
    <col min="8" max="8" width="3" style="34" hidden="1" customWidth="1"/>
    <col min="9" max="9" width="8.28515625" style="34" hidden="1" customWidth="1"/>
    <col min="10" max="10" width="3" style="34" hidden="1" customWidth="1"/>
    <col min="11" max="11" width="5.28515625" style="34" hidden="1" customWidth="1"/>
    <col min="12" max="12" width="3.7109375" style="34" hidden="1" customWidth="1"/>
    <col min="13" max="13" width="3" style="34" hidden="1" customWidth="1"/>
    <col min="14" max="20" width="4.140625" style="34" hidden="1" customWidth="1"/>
    <col min="21" max="21" width="11.5703125" style="34" hidden="1" customWidth="1"/>
    <col min="22" max="22" width="12.7109375" style="34" customWidth="1"/>
    <col min="23" max="23" width="2.7109375" style="34" customWidth="1"/>
    <col min="24" max="24" width="5.7109375" style="34" customWidth="1"/>
    <col min="25" max="25" width="12.7109375" style="34" customWidth="1"/>
    <col min="26" max="26" width="2.7109375" style="34" customWidth="1"/>
    <col min="27" max="27" width="5.7109375" style="34" customWidth="1"/>
    <col min="28" max="28" width="12.7109375" style="34" customWidth="1"/>
    <col min="29" max="29" width="2.7109375" style="34" customWidth="1"/>
    <col min="30" max="30" width="5.7109375" style="34" customWidth="1"/>
    <col min="31" max="31" width="12.7109375" style="34" customWidth="1"/>
    <col min="32" max="32" width="2.7109375" style="34" customWidth="1"/>
    <col min="33" max="33" width="5.7109375" style="34" customWidth="1"/>
    <col min="34" max="34" width="12.7109375" style="34" customWidth="1"/>
    <col min="35" max="35" width="2.7109375" style="34" customWidth="1"/>
    <col min="36" max="36" width="5.7109375" style="34" customWidth="1"/>
    <col min="37" max="37" width="12.7109375" style="34" customWidth="1"/>
    <col min="38" max="38" width="2.7109375" style="34" customWidth="1"/>
    <col min="39" max="39" width="5.7109375" style="34" customWidth="1"/>
    <col min="40" max="40" width="12.7109375" style="34" customWidth="1"/>
    <col min="41" max="41" width="2.7109375" style="34" customWidth="1"/>
    <col min="42" max="42" width="5.7109375" style="34" customWidth="1"/>
    <col min="43" max="43" width="12.7109375" style="34" customWidth="1"/>
    <col min="44" max="44" width="2.7109375" style="34" customWidth="1"/>
    <col min="45" max="46" width="5.7109375" style="34" customWidth="1"/>
    <col min="47" max="16384" width="8.7109375" style="34"/>
  </cols>
  <sheetData>
    <row r="1" spans="1:78" ht="45" customHeight="1">
      <c r="A1" s="30" t="s">
        <v>279</v>
      </c>
      <c r="B1" s="31" t="s">
        <v>342</v>
      </c>
      <c r="C1" s="29"/>
      <c r="D1" s="33" t="s">
        <v>701</v>
      </c>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BL1" s="3"/>
      <c r="BM1" s="3"/>
      <c r="BN1" s="3"/>
      <c r="BO1" s="3"/>
      <c r="BP1" s="3"/>
      <c r="BQ1" s="3"/>
      <c r="BR1" s="3"/>
      <c r="BS1" s="3"/>
      <c r="BT1" s="3"/>
      <c r="BU1" s="3"/>
      <c r="BV1" s="3"/>
      <c r="BW1" s="3"/>
      <c r="BX1" s="3"/>
      <c r="BY1" s="3"/>
      <c r="BZ1" s="3"/>
    </row>
    <row r="2" spans="1:78" ht="3.75" customHeight="1">
      <c r="A2" s="30" t="s">
        <v>285</v>
      </c>
      <c r="B2" s="35" t="str">
        <f>VLOOKUP(VAL_C1!$B$2,VAL_Drop_Down_Lists!$A$3:$B$214,2,FALSE)</f>
        <v>_X</v>
      </c>
      <c r="C2" s="36"/>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BL2" s="3"/>
      <c r="BM2" s="3"/>
      <c r="BN2" s="3"/>
      <c r="BO2" s="3"/>
      <c r="BP2" s="3"/>
      <c r="BQ2" s="3"/>
      <c r="BR2" s="3"/>
      <c r="BS2" s="3"/>
      <c r="BT2" s="3"/>
      <c r="BU2" s="3"/>
      <c r="BV2" s="3"/>
      <c r="BW2" s="3"/>
      <c r="BX2" s="3"/>
      <c r="BY2" s="3"/>
      <c r="BZ2" s="3"/>
    </row>
    <row r="3" spans="1:78" ht="18.75" customHeight="1">
      <c r="A3" s="30" t="s">
        <v>289</v>
      </c>
      <c r="B3" s="35" t="str">
        <f>IF(VAL_C1!$H$32&lt;&gt;"", YEAR(VAL_C1!$H$32),"")</f>
        <v/>
      </c>
      <c r="C3" s="36"/>
      <c r="D3" s="381" t="s">
        <v>699</v>
      </c>
      <c r="E3" s="382"/>
      <c r="F3" s="204"/>
      <c r="G3" s="204"/>
      <c r="H3" s="204"/>
      <c r="I3" s="204"/>
      <c r="J3" s="204"/>
      <c r="K3" s="204"/>
      <c r="L3" s="204"/>
      <c r="M3" s="204"/>
      <c r="N3" s="204"/>
      <c r="O3" s="204"/>
      <c r="P3" s="204"/>
      <c r="Q3" s="204"/>
      <c r="R3" s="204"/>
      <c r="S3" s="204"/>
      <c r="T3" s="204"/>
      <c r="U3" s="204"/>
      <c r="V3" s="393" t="s">
        <v>274</v>
      </c>
      <c r="W3" s="394"/>
      <c r="X3" s="394"/>
      <c r="Y3" s="394"/>
      <c r="Z3" s="394"/>
      <c r="AA3" s="395"/>
      <c r="AB3" s="393" t="s">
        <v>24</v>
      </c>
      <c r="AC3" s="394"/>
      <c r="AD3" s="394"/>
      <c r="AE3" s="408"/>
      <c r="AF3" s="408"/>
      <c r="AG3" s="409"/>
      <c r="AH3" s="393" t="s">
        <v>25</v>
      </c>
      <c r="AI3" s="394"/>
      <c r="AJ3" s="394"/>
      <c r="AK3" s="394"/>
      <c r="AL3" s="394"/>
      <c r="AM3" s="395"/>
      <c r="AN3" s="393" t="s">
        <v>264</v>
      </c>
      <c r="AO3" s="394"/>
      <c r="AP3" s="395"/>
      <c r="AQ3" s="387" t="s">
        <v>35</v>
      </c>
      <c r="AR3" s="388"/>
      <c r="AS3" s="389"/>
      <c r="AT3" s="37"/>
      <c r="BL3" s="3"/>
      <c r="BM3" s="3"/>
      <c r="BN3" s="3"/>
      <c r="BO3" s="3"/>
      <c r="BP3" s="3"/>
      <c r="BQ3" s="3"/>
      <c r="BR3" s="3"/>
      <c r="BS3" s="3"/>
      <c r="BT3" s="3"/>
      <c r="BU3" s="3"/>
      <c r="BV3" s="3"/>
      <c r="BW3" s="3"/>
      <c r="BX3" s="3"/>
      <c r="BY3" s="3"/>
      <c r="BZ3" s="3"/>
    </row>
    <row r="4" spans="1:78" ht="39.75" customHeight="1">
      <c r="A4" s="30" t="s">
        <v>292</v>
      </c>
      <c r="B4" s="35" t="str">
        <f>IF(VAL_C1!$H$33&lt;&gt;"", YEAR(VAL_C1!$H$33),"")</f>
        <v/>
      </c>
      <c r="C4" s="36"/>
      <c r="D4" s="383"/>
      <c r="E4" s="384"/>
      <c r="F4" s="204"/>
      <c r="G4" s="204"/>
      <c r="H4" s="204"/>
      <c r="I4" s="204"/>
      <c r="J4" s="204"/>
      <c r="K4" s="204"/>
      <c r="L4" s="204"/>
      <c r="M4" s="204"/>
      <c r="N4" s="204"/>
      <c r="O4" s="204"/>
      <c r="P4" s="204"/>
      <c r="Q4" s="204"/>
      <c r="R4" s="204"/>
      <c r="S4" s="204"/>
      <c r="T4" s="204"/>
      <c r="U4" s="204"/>
      <c r="V4" s="393" t="s">
        <v>0</v>
      </c>
      <c r="W4" s="394"/>
      <c r="X4" s="395"/>
      <c r="Y4" s="398" t="s">
        <v>2593</v>
      </c>
      <c r="Z4" s="399"/>
      <c r="AA4" s="400"/>
      <c r="AB4" s="393" t="s">
        <v>0</v>
      </c>
      <c r="AC4" s="394"/>
      <c r="AD4" s="395"/>
      <c r="AE4" s="398" t="s">
        <v>2589</v>
      </c>
      <c r="AF4" s="399"/>
      <c r="AG4" s="400"/>
      <c r="AH4" s="401" t="s">
        <v>0</v>
      </c>
      <c r="AI4" s="402"/>
      <c r="AJ4" s="403"/>
      <c r="AK4" s="404" t="s">
        <v>2589</v>
      </c>
      <c r="AL4" s="405"/>
      <c r="AM4" s="406"/>
      <c r="AN4" s="401" t="s">
        <v>0</v>
      </c>
      <c r="AO4" s="402"/>
      <c r="AP4" s="403"/>
      <c r="AQ4" s="378" t="s">
        <v>0</v>
      </c>
      <c r="AR4" s="379"/>
      <c r="AS4" s="380"/>
      <c r="AT4" s="37"/>
      <c r="BL4" s="3"/>
      <c r="BM4" s="3"/>
      <c r="BN4" s="3"/>
      <c r="BO4" s="3"/>
      <c r="BP4" s="3"/>
      <c r="BQ4" s="3"/>
      <c r="BR4" s="3"/>
      <c r="BS4" s="3"/>
      <c r="BT4" s="3"/>
      <c r="BU4" s="3"/>
      <c r="BV4" s="3"/>
      <c r="BW4" s="3"/>
      <c r="BX4" s="3"/>
      <c r="BY4" s="3"/>
      <c r="BZ4" s="3"/>
    </row>
    <row r="5" spans="1:78" ht="15" customHeight="1">
      <c r="A5" s="30" t="s">
        <v>294</v>
      </c>
      <c r="B5" s="31" t="s">
        <v>2</v>
      </c>
      <c r="C5" s="36"/>
      <c r="D5" s="385"/>
      <c r="E5" s="386"/>
      <c r="F5" s="204"/>
      <c r="G5" s="204"/>
      <c r="H5" s="204"/>
      <c r="I5" s="204"/>
      <c r="J5" s="204"/>
      <c r="K5" s="204"/>
      <c r="L5" s="204"/>
      <c r="M5" s="204"/>
      <c r="N5" s="204"/>
      <c r="O5" s="204"/>
      <c r="P5" s="204"/>
      <c r="Q5" s="204"/>
      <c r="R5" s="204"/>
      <c r="S5" s="204"/>
      <c r="T5" s="204"/>
      <c r="U5" s="204"/>
      <c r="V5" s="396" t="s">
        <v>22</v>
      </c>
      <c r="W5" s="396"/>
      <c r="X5" s="396"/>
      <c r="Y5" s="393" t="s">
        <v>2594</v>
      </c>
      <c r="Z5" s="394"/>
      <c r="AA5" s="395"/>
      <c r="AB5" s="396" t="s">
        <v>23</v>
      </c>
      <c r="AC5" s="396"/>
      <c r="AD5" s="396"/>
      <c r="AE5" s="401" t="s">
        <v>262</v>
      </c>
      <c r="AF5" s="402"/>
      <c r="AG5" s="403"/>
      <c r="AH5" s="396" t="s">
        <v>27</v>
      </c>
      <c r="AI5" s="396"/>
      <c r="AJ5" s="396"/>
      <c r="AK5" s="393" t="s">
        <v>263</v>
      </c>
      <c r="AL5" s="394"/>
      <c r="AM5" s="395"/>
      <c r="AN5" s="396" t="s">
        <v>26</v>
      </c>
      <c r="AO5" s="396"/>
      <c r="AP5" s="396"/>
      <c r="AQ5" s="397" t="s">
        <v>30</v>
      </c>
      <c r="AR5" s="397"/>
      <c r="AS5" s="397"/>
      <c r="AT5" s="37"/>
      <c r="BL5" s="3"/>
      <c r="BM5" s="3"/>
      <c r="BN5" s="3"/>
      <c r="BO5" s="3"/>
      <c r="BP5" s="3"/>
      <c r="BQ5" s="3"/>
      <c r="BR5" s="3"/>
      <c r="BS5" s="3"/>
      <c r="BT5" s="3"/>
      <c r="BU5" s="3"/>
      <c r="BV5" s="3"/>
      <c r="BW5" s="3"/>
      <c r="BX5" s="3"/>
      <c r="BY5" s="3"/>
      <c r="BZ5" s="3"/>
    </row>
    <row r="6" spans="1:78" ht="15" hidden="1" customHeight="1">
      <c r="A6" s="30" t="s">
        <v>296</v>
      </c>
      <c r="B6" s="31"/>
      <c r="C6" s="36"/>
      <c r="D6" s="38"/>
      <c r="E6" s="38"/>
      <c r="F6" s="38"/>
      <c r="G6" s="38"/>
      <c r="H6" s="38"/>
      <c r="I6" s="38"/>
      <c r="J6" s="38"/>
      <c r="K6" s="38"/>
      <c r="L6" s="38"/>
      <c r="M6" s="38"/>
      <c r="N6" s="38"/>
      <c r="O6" s="38"/>
      <c r="P6" s="38"/>
      <c r="Q6" s="38"/>
      <c r="R6" s="38"/>
      <c r="S6" s="38"/>
      <c r="T6" s="38"/>
      <c r="U6" s="39" t="s">
        <v>3</v>
      </c>
      <c r="V6" s="39" t="s">
        <v>373</v>
      </c>
      <c r="W6" s="39"/>
      <c r="X6" s="39"/>
      <c r="Y6" s="325" t="s">
        <v>373</v>
      </c>
      <c r="Z6" s="39"/>
      <c r="AA6" s="39"/>
      <c r="AB6" s="39" t="s">
        <v>373</v>
      </c>
      <c r="AC6" s="39"/>
      <c r="AD6" s="39"/>
      <c r="AE6" s="39" t="s">
        <v>373</v>
      </c>
      <c r="AF6" s="39"/>
      <c r="AG6" s="39"/>
      <c r="AH6" s="39" t="s">
        <v>373</v>
      </c>
      <c r="AI6" s="39"/>
      <c r="AJ6" s="39"/>
      <c r="AK6" s="39" t="s">
        <v>373</v>
      </c>
      <c r="AL6" s="39"/>
      <c r="AM6" s="39"/>
      <c r="AN6" s="39" t="s">
        <v>373</v>
      </c>
      <c r="AO6" s="39"/>
      <c r="AP6" s="39"/>
      <c r="AQ6" s="39" t="s">
        <v>373</v>
      </c>
      <c r="AR6" s="39"/>
      <c r="AS6" s="39"/>
      <c r="AT6" s="37"/>
      <c r="BL6" s="3"/>
      <c r="BM6" s="3"/>
      <c r="BN6" s="3"/>
      <c r="BO6" s="3"/>
      <c r="BP6" s="3"/>
      <c r="BQ6" s="3"/>
      <c r="BR6" s="3"/>
      <c r="BS6" s="3"/>
      <c r="BT6" s="3"/>
      <c r="BU6" s="3"/>
      <c r="BV6" s="3"/>
      <c r="BW6" s="3"/>
      <c r="BX6" s="3"/>
      <c r="BY6" s="3"/>
      <c r="BZ6" s="3"/>
    </row>
    <row r="7" spans="1:78" ht="15" hidden="1" customHeight="1">
      <c r="A7" s="30" t="s">
        <v>298</v>
      </c>
      <c r="B7" s="35" t="str">
        <f>IF(VAL_C1!$H$33&lt;&gt;"", YEAR(VAL_C1!$H$33),"")</f>
        <v/>
      </c>
      <c r="C7" s="36"/>
      <c r="D7" s="38"/>
      <c r="E7" s="38"/>
      <c r="F7" s="38"/>
      <c r="G7" s="38"/>
      <c r="H7" s="40"/>
      <c r="I7" s="40"/>
      <c r="J7" s="40"/>
      <c r="K7" s="40"/>
      <c r="L7" s="40"/>
      <c r="M7" s="40"/>
      <c r="N7" s="40"/>
      <c r="O7" s="40"/>
      <c r="P7" s="40"/>
      <c r="Q7" s="40"/>
      <c r="R7" s="40"/>
      <c r="S7" s="40"/>
      <c r="T7" s="40"/>
      <c r="U7" s="41" t="s">
        <v>320</v>
      </c>
      <c r="V7" s="39" t="s">
        <v>334</v>
      </c>
      <c r="W7" s="39"/>
      <c r="X7" s="39"/>
      <c r="Y7" s="325" t="s">
        <v>334</v>
      </c>
      <c r="Z7" s="39"/>
      <c r="AA7" s="39"/>
      <c r="AB7" s="42" t="s">
        <v>335</v>
      </c>
      <c r="AC7" s="42"/>
      <c r="AD7" s="42"/>
      <c r="AE7" s="42" t="s">
        <v>335</v>
      </c>
      <c r="AF7" s="42"/>
      <c r="AG7" s="42"/>
      <c r="AH7" s="42" t="s">
        <v>336</v>
      </c>
      <c r="AI7" s="42"/>
      <c r="AJ7" s="42"/>
      <c r="AK7" s="42" t="s">
        <v>336</v>
      </c>
      <c r="AL7" s="42"/>
      <c r="AM7" s="42"/>
      <c r="AN7" s="42" t="s">
        <v>337</v>
      </c>
      <c r="AO7" s="42"/>
      <c r="AP7" s="42"/>
      <c r="AQ7" s="42" t="s">
        <v>338</v>
      </c>
      <c r="AR7" s="42"/>
      <c r="AS7" s="42"/>
      <c r="AT7" s="37"/>
      <c r="BL7" s="3"/>
      <c r="BM7" s="3"/>
      <c r="BN7" s="3"/>
      <c r="BO7" s="3"/>
      <c r="BP7" s="3"/>
      <c r="BQ7" s="3"/>
      <c r="BR7" s="3"/>
      <c r="BS7" s="3"/>
      <c r="BT7" s="3"/>
      <c r="BU7" s="3"/>
      <c r="BV7" s="3"/>
      <c r="BW7" s="3"/>
      <c r="BX7" s="3"/>
      <c r="BY7" s="3"/>
      <c r="BZ7" s="3"/>
    </row>
    <row r="8" spans="1:78" ht="15" hidden="1" customHeight="1">
      <c r="A8" s="30" t="s">
        <v>300</v>
      </c>
      <c r="B8" s="35" t="str">
        <f>IF(VAL_C1!$H$34&lt;&gt;"", YEAR(VAL_C1!$H$34),"")</f>
        <v/>
      </c>
      <c r="C8" s="36"/>
      <c r="D8" s="40"/>
      <c r="E8" s="40"/>
      <c r="F8" s="43"/>
      <c r="G8" s="43"/>
      <c r="H8" s="43"/>
      <c r="I8" s="43"/>
      <c r="J8" s="43"/>
      <c r="K8" s="43"/>
      <c r="L8" s="43"/>
      <c r="M8" s="43"/>
      <c r="N8" s="126"/>
      <c r="O8" s="126"/>
      <c r="P8" s="126"/>
      <c r="Q8" s="126"/>
      <c r="R8" s="126"/>
      <c r="S8" s="126"/>
      <c r="T8" s="126"/>
      <c r="U8" s="125" t="s">
        <v>321</v>
      </c>
      <c r="V8" s="39" t="s">
        <v>2</v>
      </c>
      <c r="W8" s="39"/>
      <c r="X8" s="39"/>
      <c r="Y8" s="325" t="s">
        <v>2595</v>
      </c>
      <c r="Z8" s="39"/>
      <c r="AA8" s="39"/>
      <c r="AB8" s="42" t="s">
        <v>2</v>
      </c>
      <c r="AC8" s="42"/>
      <c r="AD8" s="42"/>
      <c r="AE8" s="42" t="s">
        <v>2</v>
      </c>
      <c r="AF8" s="42"/>
      <c r="AG8" s="42"/>
      <c r="AH8" s="42" t="s">
        <v>2</v>
      </c>
      <c r="AI8" s="42"/>
      <c r="AJ8" s="42"/>
      <c r="AK8" s="42" t="s">
        <v>2</v>
      </c>
      <c r="AL8" s="42"/>
      <c r="AM8" s="42"/>
      <c r="AN8" s="42" t="s">
        <v>2</v>
      </c>
      <c r="AO8" s="42"/>
      <c r="AP8" s="42"/>
      <c r="AQ8" s="42" t="s">
        <v>2</v>
      </c>
      <c r="AR8" s="42"/>
      <c r="AS8" s="42"/>
      <c r="AT8" s="37"/>
      <c r="BL8" s="3"/>
      <c r="BM8" s="3"/>
      <c r="BN8" s="3"/>
      <c r="BO8" s="3"/>
      <c r="BP8" s="3"/>
      <c r="BQ8" s="3"/>
      <c r="BR8" s="3"/>
      <c r="BS8" s="3"/>
      <c r="BT8" s="3"/>
      <c r="BU8" s="3"/>
      <c r="BV8" s="3"/>
      <c r="BW8" s="3"/>
      <c r="BX8" s="3"/>
      <c r="BY8" s="3"/>
      <c r="BZ8" s="3"/>
    </row>
    <row r="9" spans="1:78" ht="15" hidden="1" customHeight="1">
      <c r="A9" s="30" t="s">
        <v>302</v>
      </c>
      <c r="B9" s="31" t="s">
        <v>721</v>
      </c>
      <c r="C9" s="36"/>
      <c r="D9" s="40"/>
      <c r="E9" s="40"/>
      <c r="F9" s="43"/>
      <c r="G9" s="43"/>
      <c r="H9" s="43"/>
      <c r="I9" s="43"/>
      <c r="J9" s="43"/>
      <c r="K9" s="43"/>
      <c r="L9" s="43"/>
      <c r="M9" s="43"/>
      <c r="N9" s="126"/>
      <c r="O9" s="126"/>
      <c r="P9" s="126"/>
      <c r="Q9" s="126"/>
      <c r="R9" s="126"/>
      <c r="S9" s="126"/>
      <c r="T9" s="126"/>
      <c r="U9" s="125" t="s">
        <v>322</v>
      </c>
      <c r="V9" s="39" t="s">
        <v>2</v>
      </c>
      <c r="W9" s="39"/>
      <c r="X9" s="39"/>
      <c r="Y9" s="325" t="s">
        <v>2</v>
      </c>
      <c r="Z9" s="39"/>
      <c r="AA9" s="39"/>
      <c r="AB9" s="39" t="s">
        <v>2</v>
      </c>
      <c r="AC9" s="42"/>
      <c r="AD9" s="42"/>
      <c r="AE9" s="39" t="s">
        <v>375</v>
      </c>
      <c r="AF9" s="42"/>
      <c r="AG9" s="42"/>
      <c r="AH9" s="42" t="s">
        <v>2</v>
      </c>
      <c r="AI9" s="42"/>
      <c r="AJ9" s="42"/>
      <c r="AK9" s="42" t="s">
        <v>375</v>
      </c>
      <c r="AL9" s="42"/>
      <c r="AM9" s="42"/>
      <c r="AN9" s="42" t="s">
        <v>2</v>
      </c>
      <c r="AO9" s="42"/>
      <c r="AP9" s="42"/>
      <c r="AQ9" s="42" t="s">
        <v>2</v>
      </c>
      <c r="AR9" s="42"/>
      <c r="AS9" s="42"/>
      <c r="AT9" s="37"/>
      <c r="BL9" s="3"/>
      <c r="BM9" s="3"/>
      <c r="BN9" s="3"/>
      <c r="BO9" s="3"/>
      <c r="BP9" s="3"/>
      <c r="BQ9" s="3"/>
      <c r="BR9" s="3"/>
      <c r="BS9" s="3"/>
      <c r="BT9" s="3"/>
      <c r="BU9" s="3"/>
      <c r="BV9" s="3"/>
      <c r="BW9" s="3"/>
      <c r="BX9" s="3"/>
      <c r="BY9" s="3"/>
      <c r="BZ9" s="3"/>
    </row>
    <row r="10" spans="1:78" ht="15" hidden="1" customHeight="1">
      <c r="A10" s="30" t="s">
        <v>304</v>
      </c>
      <c r="B10" s="31">
        <v>0</v>
      </c>
      <c r="C10" s="36"/>
      <c r="D10" s="40"/>
      <c r="E10" s="40"/>
      <c r="F10" s="43"/>
      <c r="G10" s="43"/>
      <c r="H10" s="43"/>
      <c r="I10" s="43"/>
      <c r="J10" s="43"/>
      <c r="K10" s="43"/>
      <c r="L10" s="43"/>
      <c r="M10" s="43"/>
      <c r="N10" s="126"/>
      <c r="O10" s="126"/>
      <c r="P10" s="126"/>
      <c r="Q10" s="126"/>
      <c r="R10" s="126"/>
      <c r="S10" s="126"/>
      <c r="T10" s="126"/>
      <c r="U10" s="125" t="s">
        <v>6</v>
      </c>
      <c r="V10" s="39" t="s">
        <v>2</v>
      </c>
      <c r="W10" s="39"/>
      <c r="X10" s="39"/>
      <c r="Y10" s="325" t="s">
        <v>2</v>
      </c>
      <c r="Z10" s="39"/>
      <c r="AA10" s="39"/>
      <c r="AB10" s="42" t="s">
        <v>2</v>
      </c>
      <c r="AC10" s="42"/>
      <c r="AD10" s="42"/>
      <c r="AE10" s="42" t="s">
        <v>2</v>
      </c>
      <c r="AF10" s="42"/>
      <c r="AG10" s="42"/>
      <c r="AH10" s="42" t="s">
        <v>2</v>
      </c>
      <c r="AI10" s="42"/>
      <c r="AJ10" s="42"/>
      <c r="AK10" s="42" t="s">
        <v>2</v>
      </c>
      <c r="AL10" s="42"/>
      <c r="AM10" s="42"/>
      <c r="AN10" s="42" t="s">
        <v>2</v>
      </c>
      <c r="AO10" s="42"/>
      <c r="AP10" s="42"/>
      <c r="AQ10" s="42" t="s">
        <v>2</v>
      </c>
      <c r="AR10" s="42"/>
      <c r="AS10" s="42"/>
      <c r="AT10" s="37"/>
      <c r="BL10" s="3"/>
      <c r="BM10" s="3"/>
      <c r="BN10" s="3"/>
      <c r="BO10" s="3"/>
      <c r="BP10" s="3"/>
      <c r="BQ10" s="3"/>
      <c r="BR10" s="3"/>
      <c r="BS10" s="3"/>
      <c r="BT10" s="3"/>
      <c r="BU10" s="3"/>
      <c r="BV10" s="3"/>
      <c r="BW10" s="3"/>
      <c r="BX10" s="3"/>
      <c r="BY10" s="3"/>
      <c r="BZ10" s="3"/>
    </row>
    <row r="11" spans="1:78" ht="15" hidden="1" customHeight="1">
      <c r="A11" s="30" t="s">
        <v>306</v>
      </c>
      <c r="B11" s="31">
        <v>0</v>
      </c>
      <c r="C11" s="36"/>
      <c r="D11" s="40"/>
      <c r="E11" s="40"/>
      <c r="F11" s="43"/>
      <c r="G11" s="43"/>
      <c r="H11" s="43"/>
      <c r="I11" s="43"/>
      <c r="J11" s="43"/>
      <c r="K11" s="43"/>
      <c r="L11" s="43"/>
      <c r="M11" s="43"/>
      <c r="N11" s="126"/>
      <c r="O11" s="126"/>
      <c r="P11" s="126"/>
      <c r="Q11" s="126"/>
      <c r="R11" s="126"/>
      <c r="S11" s="126"/>
      <c r="T11" s="126"/>
      <c r="U11" s="125"/>
      <c r="V11" s="39"/>
      <c r="W11" s="39"/>
      <c r="X11" s="39"/>
      <c r="Y11" s="39"/>
      <c r="Z11" s="39"/>
      <c r="AA11" s="39"/>
      <c r="AB11" s="42"/>
      <c r="AC11" s="42"/>
      <c r="AD11" s="42"/>
      <c r="AE11" s="42"/>
      <c r="AF11" s="42"/>
      <c r="AG11" s="42"/>
      <c r="AH11" s="42"/>
      <c r="AI11" s="42"/>
      <c r="AJ11" s="42"/>
      <c r="AK11" s="42"/>
      <c r="AL11" s="42"/>
      <c r="AM11" s="42"/>
      <c r="AN11" s="42"/>
      <c r="AO11" s="42"/>
      <c r="AP11" s="42"/>
      <c r="AQ11" s="42"/>
      <c r="AR11" s="42"/>
      <c r="AS11" s="42"/>
      <c r="AT11" s="37"/>
      <c r="BL11" s="3"/>
      <c r="BM11" s="3"/>
      <c r="BN11" s="3"/>
      <c r="BO11" s="3"/>
      <c r="BP11" s="3"/>
      <c r="BQ11" s="3"/>
      <c r="BR11" s="3"/>
      <c r="BS11" s="3"/>
      <c r="BT11" s="3"/>
      <c r="BU11" s="3"/>
      <c r="BV11" s="3"/>
      <c r="BW11" s="3"/>
      <c r="BX11" s="3"/>
      <c r="BY11" s="3"/>
      <c r="BZ11" s="3"/>
    </row>
    <row r="12" spans="1:78" ht="15" hidden="1" customHeight="1">
      <c r="A12" s="44"/>
      <c r="B12" s="45"/>
      <c r="C12" s="36"/>
      <c r="D12" s="40"/>
      <c r="E12" s="40"/>
      <c r="F12" s="43"/>
      <c r="G12" s="43"/>
      <c r="H12" s="48" t="s">
        <v>307</v>
      </c>
      <c r="I12" s="48" t="s">
        <v>310</v>
      </c>
      <c r="J12" s="48" t="s">
        <v>312</v>
      </c>
      <c r="K12" s="48" t="s">
        <v>314</v>
      </c>
      <c r="L12" s="48" t="s">
        <v>315</v>
      </c>
      <c r="M12" s="48" t="s">
        <v>316</v>
      </c>
      <c r="N12" s="127" t="s">
        <v>317</v>
      </c>
      <c r="O12" s="203" t="s">
        <v>762</v>
      </c>
      <c r="P12" s="203" t="s">
        <v>764</v>
      </c>
      <c r="Q12" s="126"/>
      <c r="R12" s="126"/>
      <c r="S12" s="126"/>
      <c r="T12" s="126"/>
      <c r="U12" s="125"/>
      <c r="V12" s="39"/>
      <c r="W12" s="39"/>
      <c r="X12" s="39"/>
      <c r="Y12" s="39"/>
      <c r="Z12" s="39"/>
      <c r="AA12" s="39"/>
      <c r="AB12" s="42"/>
      <c r="AC12" s="42"/>
      <c r="AD12" s="42"/>
      <c r="AE12" s="42"/>
      <c r="AF12" s="42"/>
      <c r="AG12" s="42"/>
      <c r="AH12" s="42"/>
      <c r="AI12" s="42"/>
      <c r="AJ12" s="42"/>
      <c r="AK12" s="42"/>
      <c r="AL12" s="42"/>
      <c r="AM12" s="42"/>
      <c r="AN12" s="42"/>
      <c r="AO12" s="42"/>
      <c r="AP12" s="42"/>
      <c r="AQ12" s="42"/>
      <c r="AR12" s="42"/>
      <c r="AS12" s="42"/>
      <c r="AT12" s="37"/>
      <c r="BL12" s="3"/>
      <c r="BM12" s="3"/>
      <c r="BN12" s="3"/>
      <c r="BO12" s="3"/>
      <c r="BP12" s="3"/>
      <c r="BQ12" s="3"/>
      <c r="BR12" s="3"/>
      <c r="BS12" s="3"/>
      <c r="BT12" s="3"/>
      <c r="BU12" s="3"/>
      <c r="BV12" s="3"/>
      <c r="BW12" s="3"/>
      <c r="BX12" s="3"/>
      <c r="BY12" s="3"/>
      <c r="BZ12" s="3"/>
    </row>
    <row r="13" spans="1:78" ht="3" customHeight="1">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78"/>
      <c r="AF13" s="78"/>
      <c r="AG13" s="78"/>
      <c r="AH13" s="37"/>
      <c r="AI13" s="37"/>
      <c r="AJ13" s="37"/>
      <c r="AK13" s="78"/>
      <c r="AL13" s="78"/>
      <c r="AM13" s="78"/>
      <c r="AN13" s="37"/>
      <c r="AO13" s="37"/>
      <c r="AP13" s="37"/>
      <c r="AQ13" s="37"/>
      <c r="AR13" s="37"/>
      <c r="AS13" s="37"/>
      <c r="AT13" s="37"/>
      <c r="BL13" s="3"/>
      <c r="BM13" s="3"/>
      <c r="BN13" s="3"/>
      <c r="BO13" s="3"/>
      <c r="BP13" s="3"/>
      <c r="BQ13" s="3"/>
      <c r="BR13" s="3"/>
      <c r="BS13" s="3"/>
      <c r="BT13" s="3"/>
      <c r="BU13" s="3"/>
      <c r="BV13" s="3"/>
      <c r="BW13" s="3"/>
      <c r="BX13" s="3"/>
      <c r="BY13" s="3"/>
      <c r="BZ13" s="3"/>
    </row>
    <row r="14" spans="1:78" ht="21" customHeight="1">
      <c r="B14" s="34"/>
      <c r="C14" s="36"/>
      <c r="D14" s="390" t="s">
        <v>13</v>
      </c>
      <c r="E14" s="155" t="s">
        <v>4</v>
      </c>
      <c r="F14" s="49"/>
      <c r="G14" s="47"/>
      <c r="H14" s="49" t="s">
        <v>326</v>
      </c>
      <c r="I14" s="49" t="s">
        <v>328</v>
      </c>
      <c r="J14" s="50" t="s">
        <v>2</v>
      </c>
      <c r="K14" s="50" t="s">
        <v>331</v>
      </c>
      <c r="L14" s="50" t="s">
        <v>2</v>
      </c>
      <c r="M14" s="50" t="s">
        <v>599</v>
      </c>
      <c r="N14" s="130" t="s">
        <v>599</v>
      </c>
      <c r="O14" s="130" t="s">
        <v>2</v>
      </c>
      <c r="P14" s="130" t="s">
        <v>721</v>
      </c>
      <c r="Q14" s="130"/>
      <c r="R14" s="130"/>
      <c r="S14" s="130"/>
      <c r="T14" s="130"/>
      <c r="U14" s="131"/>
      <c r="V14" s="156"/>
      <c r="W14" s="157"/>
      <c r="X14" s="158"/>
      <c r="Y14" s="156"/>
      <c r="Z14" s="157"/>
      <c r="AA14" s="158"/>
      <c r="AB14" s="156"/>
      <c r="AC14" s="157"/>
      <c r="AD14" s="158"/>
      <c r="AE14" s="156"/>
      <c r="AF14" s="157"/>
      <c r="AG14" s="158"/>
      <c r="AH14" s="156"/>
      <c r="AI14" s="157"/>
      <c r="AJ14" s="158"/>
      <c r="AK14" s="156"/>
      <c r="AL14" s="157"/>
      <c r="AM14" s="158"/>
      <c r="AN14" s="156"/>
      <c r="AO14" s="157"/>
      <c r="AP14" s="158"/>
      <c r="AQ14" s="21" t="str">
        <f>IF(OR(EXACT(V14,W14),EXACT(AB14,AC14),EXACT(AH14,AI14),EXACT(AN14,AO14),AND(W14="X",AC14="X",AI14="X",AO14="X"),OR(W14="M",AC14="M",AI14="M",AO14="M")),"",SUM(V14,AB14,AH14,AN14))</f>
        <v/>
      </c>
      <c r="AR14" s="22" t="str">
        <f>IF(AND(AND(W14="X",AC14="X",AI14="X",AO14="X"),SUM(V14,AB14,AH14,AN14)=0,ISNUMBER(AQ14)),"",IF(OR(W14="M",AC14="M",AI14="M",AO14="M"),"M",IF(AND(W14=AC14,W14=AI14,W14=AO14,OR(W14="X",W14="W",W14="Z")),UPPER(W14),"")))</f>
        <v/>
      </c>
      <c r="AS14" s="23"/>
      <c r="AT14" s="51"/>
      <c r="BL14" s="3"/>
      <c r="BM14" s="3"/>
      <c r="BN14" s="3"/>
      <c r="BO14" s="3"/>
      <c r="BP14" s="3"/>
      <c r="BQ14" s="3"/>
      <c r="BR14" s="3"/>
      <c r="BS14" s="3"/>
      <c r="BT14" s="3"/>
      <c r="BU14" s="3"/>
      <c r="BV14" s="3"/>
      <c r="BW14" s="3"/>
      <c r="BX14" s="3"/>
      <c r="BY14" s="3"/>
      <c r="BZ14" s="3"/>
    </row>
    <row r="15" spans="1:78" ht="21" customHeight="1">
      <c r="B15" s="34"/>
      <c r="C15" s="36"/>
      <c r="D15" s="391"/>
      <c r="E15" s="155" t="s">
        <v>5</v>
      </c>
      <c r="F15" s="49"/>
      <c r="G15" s="47"/>
      <c r="H15" s="49" t="s">
        <v>327</v>
      </c>
      <c r="I15" s="49" t="s">
        <v>328</v>
      </c>
      <c r="J15" s="50" t="s">
        <v>2</v>
      </c>
      <c r="K15" s="50" t="s">
        <v>331</v>
      </c>
      <c r="L15" s="50" t="s">
        <v>2</v>
      </c>
      <c r="M15" s="50" t="s">
        <v>599</v>
      </c>
      <c r="N15" s="130" t="s">
        <v>599</v>
      </c>
      <c r="O15" s="130" t="s">
        <v>2</v>
      </c>
      <c r="P15" s="130" t="s">
        <v>721</v>
      </c>
      <c r="Q15" s="130"/>
      <c r="R15" s="130"/>
      <c r="S15" s="130"/>
      <c r="T15" s="130"/>
      <c r="U15" s="131"/>
      <c r="V15" s="156"/>
      <c r="W15" s="157"/>
      <c r="X15" s="158"/>
      <c r="Y15" s="156"/>
      <c r="Z15" s="157"/>
      <c r="AA15" s="158"/>
      <c r="AB15" s="156"/>
      <c r="AC15" s="157"/>
      <c r="AD15" s="158"/>
      <c r="AE15" s="156"/>
      <c r="AF15" s="157"/>
      <c r="AG15" s="158"/>
      <c r="AH15" s="156"/>
      <c r="AI15" s="157"/>
      <c r="AJ15" s="158"/>
      <c r="AK15" s="156"/>
      <c r="AL15" s="157"/>
      <c r="AM15" s="158"/>
      <c r="AN15" s="156"/>
      <c r="AO15" s="157"/>
      <c r="AP15" s="158"/>
      <c r="AQ15" s="21" t="str">
        <f t="shared" ref="AQ15" si="0">IF(OR(EXACT(V15,W15),EXACT(AB15,AC15),EXACT(AH15,AI15),EXACT(AN15,AO15),AND(W15="X",AC15="X",AI15="X",AO15="X"),OR(W15="M",AC15="M",AI15="M",AO15="M")),"",SUM(V15,AB15,AH15,AN15))</f>
        <v/>
      </c>
      <c r="AR15" s="22" t="str">
        <f t="shared" ref="AR15" si="1">IF(AND(AND(W15="X",AC15="X",AI15="X",AO15="X"),SUM(V15,AB15,AH15,AN15)=0,ISNUMBER(AQ15)),"",IF(OR(W15="M",AC15="M",AI15="M",AO15="M"),"M",IF(AND(W15=AC15,W15=AI15,W15=AO15,OR(W15="X",W15="W",W15="Z")),UPPER(W15),"")))</f>
        <v/>
      </c>
      <c r="AS15" s="23"/>
      <c r="AT15" s="51"/>
      <c r="BL15" s="3"/>
      <c r="BM15" s="3"/>
      <c r="BN15" s="3"/>
      <c r="BO15" s="3"/>
      <c r="BP15" s="3"/>
      <c r="BQ15" s="3"/>
      <c r="BR15" s="3"/>
      <c r="BS15" s="3"/>
      <c r="BT15" s="3"/>
      <c r="BU15" s="3"/>
      <c r="BV15" s="3"/>
      <c r="BW15" s="3"/>
      <c r="BX15" s="3"/>
      <c r="BY15" s="3"/>
      <c r="BZ15" s="3"/>
    </row>
    <row r="16" spans="1:78" ht="21" customHeight="1">
      <c r="B16" s="34"/>
      <c r="C16" s="36"/>
      <c r="D16" s="392"/>
      <c r="E16" s="52" t="s">
        <v>7</v>
      </c>
      <c r="F16" s="49"/>
      <c r="G16" s="47"/>
      <c r="H16" s="49" t="s">
        <v>2</v>
      </c>
      <c r="I16" s="49" t="s">
        <v>328</v>
      </c>
      <c r="J16" s="50" t="s">
        <v>2</v>
      </c>
      <c r="K16" s="50" t="s">
        <v>331</v>
      </c>
      <c r="L16" s="50" t="s">
        <v>2</v>
      </c>
      <c r="M16" s="50" t="s">
        <v>599</v>
      </c>
      <c r="N16" s="130" t="s">
        <v>599</v>
      </c>
      <c r="O16" s="130" t="s">
        <v>2</v>
      </c>
      <c r="P16" s="130" t="s">
        <v>721</v>
      </c>
      <c r="Q16" s="130"/>
      <c r="R16" s="130"/>
      <c r="S16" s="130"/>
      <c r="T16" s="130"/>
      <c r="U16" s="131"/>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1" t="str">
        <f t="shared" ref="AB16" si="2">IF(OR(AND(AB14="",AC14=""),AND(AB15="",AC15=""),AND(AC14="X",AC15="X"),OR(AC14="M",AC15="M")),"",SUM(AB14,AB15))</f>
        <v/>
      </c>
      <c r="AC16" s="22" t="str">
        <f t="shared" ref="AC16" si="3">IF(AND(AND(AC14="X",AC15="X"),SUM(AB14,AB15)=0,ISNUMBER(AB16)),"",IF(OR(AC14="M",AC15="M"),"M",IF(AND(AC14=AC15,OR(AC14="X",AC14="W",AC14="Z")),UPPER(AC14),"")))</f>
        <v/>
      </c>
      <c r="AD16" s="23"/>
      <c r="AE16" s="21" t="str">
        <f t="shared" ref="AE16" si="4">IF(OR(AND(AE14="",AF14=""),AND(AE15="",AF15=""),AND(AF14="X",AF15="X"),OR(AF14="M",AF15="M")),"",SUM(AE14,AE15))</f>
        <v/>
      </c>
      <c r="AF16" s="22" t="str">
        <f t="shared" ref="AF16" si="5">IF(AND(AND(AF14="X",AF15="X"),SUM(AE14,AE15)=0,ISNUMBER(AE16)),"",IF(OR(AF14="M",AF15="M"),"M",IF(AND(AF14=AF15,OR(AF14="X",AF14="W",AF14="Z")),UPPER(AF14),"")))</f>
        <v/>
      </c>
      <c r="AG16" s="23"/>
      <c r="AH16" s="21" t="str">
        <f t="shared" ref="AH16" si="6">IF(OR(AND(AH14="",AI14=""),AND(AH15="",AI15=""),AND(AI14="X",AI15="X"),OR(AI14="M",AI15="M")),"",SUM(AH14,AH15))</f>
        <v/>
      </c>
      <c r="AI16" s="22" t="str">
        <f t="shared" ref="AI16" si="7">IF(AND(AND(AI14="X",AI15="X"),SUM(AH14,AH15)=0,ISNUMBER(AH16)),"",IF(OR(AI14="M",AI15="M"),"M",IF(AND(AI14=AI15,OR(AI14="X",AI14="W",AI14="Z")),UPPER(AI14),"")))</f>
        <v/>
      </c>
      <c r="AJ16" s="23"/>
      <c r="AK16" s="21" t="str">
        <f t="shared" ref="AK16" si="8">IF(OR(AND(AK14="",AL14=""),AND(AK15="",AL15=""),AND(AL14="X",AL15="X"),OR(AL14="M",AL15="M")),"",SUM(AK14,AK15))</f>
        <v/>
      </c>
      <c r="AL16" s="22" t="str">
        <f t="shared" ref="AL16" si="9">IF(AND(AND(AL14="X",AL15="X"),SUM(AK14,AK15)=0,ISNUMBER(AK16)),"",IF(OR(AL14="M",AL15="M"),"M",IF(AND(AL14=AL15,OR(AL14="X",AL14="W",AL14="Z")),UPPER(AL14),"")))</f>
        <v/>
      </c>
      <c r="AM16" s="23"/>
      <c r="AN16" s="21" t="str">
        <f t="shared" ref="AN16" si="10">IF(OR(AND(AN14="",AO14=""),AND(AN15="",AO15=""),AND(AO14="X",AO15="X"),OR(AO14="M",AO15="M")),"",SUM(AN14,AN15))</f>
        <v/>
      </c>
      <c r="AO16" s="22" t="str">
        <f t="shared" ref="AO16" si="11">IF(AND(AND(AO14="X",AO15="X"),SUM(AN14,AN15)=0,ISNUMBER(AN16)),"",IF(OR(AO14="M",AO15="M"),"M",IF(AND(AO14=AO15,OR(AO14="X",AO14="W",AO14="Z")),UPPER(AO14),"")))</f>
        <v/>
      </c>
      <c r="AP16" s="23"/>
      <c r="AQ16" s="21" t="str">
        <f t="shared" ref="AQ16" si="12">IF(OR(AND(AQ14="",AR14=""),AND(AQ15="",AR15=""),AND(AR14="X",AR15="X"),OR(AR14="M",AR15="M")),"",SUM(AQ14,AQ15))</f>
        <v/>
      </c>
      <c r="AR16" s="22" t="str">
        <f t="shared" ref="AR16" si="13">IF(AND(AND(AR14="X",AR15="X"),SUM(AQ14,AQ15)=0,ISNUMBER(AQ16)),"",IF(OR(AR14="M",AR15="M"),"M",IF(AND(AR14=AR15,OR(AR14="X",AR14="W",AR14="Z")),UPPER(AR14),"")))</f>
        <v/>
      </c>
      <c r="AS16" s="23"/>
      <c r="AT16" s="51"/>
      <c r="BL16" s="3"/>
      <c r="BM16" s="3"/>
      <c r="BN16" s="3"/>
      <c r="BO16" s="3"/>
      <c r="BP16" s="3"/>
      <c r="BQ16" s="3"/>
      <c r="BR16" s="3"/>
      <c r="BS16" s="3"/>
      <c r="BT16" s="3"/>
      <c r="BU16" s="3"/>
      <c r="BV16" s="3"/>
      <c r="BW16" s="3"/>
      <c r="BX16" s="3"/>
      <c r="BY16" s="3"/>
      <c r="BZ16" s="3"/>
    </row>
    <row r="17" spans="2:78" ht="21" customHeight="1">
      <c r="B17" s="34"/>
      <c r="C17" s="36"/>
      <c r="D17" s="390" t="s">
        <v>21</v>
      </c>
      <c r="E17" s="155" t="s">
        <v>4</v>
      </c>
      <c r="F17" s="49"/>
      <c r="G17" s="47"/>
      <c r="H17" s="49" t="s">
        <v>326</v>
      </c>
      <c r="I17" s="49" t="s">
        <v>329</v>
      </c>
      <c r="J17" s="50" t="s">
        <v>2</v>
      </c>
      <c r="K17" s="50" t="s">
        <v>331</v>
      </c>
      <c r="L17" s="50" t="s">
        <v>2</v>
      </c>
      <c r="M17" s="50" t="s">
        <v>599</v>
      </c>
      <c r="N17" s="130" t="s">
        <v>599</v>
      </c>
      <c r="O17" s="130" t="s">
        <v>2</v>
      </c>
      <c r="P17" s="130" t="s">
        <v>721</v>
      </c>
      <c r="Q17" s="130"/>
      <c r="R17" s="130"/>
      <c r="S17" s="130"/>
      <c r="T17" s="130"/>
      <c r="U17" s="131"/>
      <c r="V17" s="156"/>
      <c r="W17" s="157"/>
      <c r="X17" s="158"/>
      <c r="Y17" s="156"/>
      <c r="Z17" s="157"/>
      <c r="AA17" s="158"/>
      <c r="AB17" s="156"/>
      <c r="AC17" s="157"/>
      <c r="AD17" s="158"/>
      <c r="AE17" s="156"/>
      <c r="AF17" s="157"/>
      <c r="AG17" s="158"/>
      <c r="AH17" s="156"/>
      <c r="AI17" s="157"/>
      <c r="AJ17" s="158"/>
      <c r="AK17" s="156"/>
      <c r="AL17" s="157"/>
      <c r="AM17" s="158"/>
      <c r="AN17" s="156"/>
      <c r="AO17" s="157"/>
      <c r="AP17" s="158"/>
      <c r="AQ17" s="21" t="str">
        <f t="shared" ref="AQ17:AQ18" si="14">IF(OR(EXACT(V17,W17),EXACT(AB17,AC17),EXACT(AH17,AI17),EXACT(AN17,AO17),AND(W17="X",AC17="X",AI17="X",AO17="X"),OR(W17="M",AC17="M",AI17="M",AO17="M")),"",SUM(V17,AB17,AH17,AN17))</f>
        <v/>
      </c>
      <c r="AR17" s="22" t="str">
        <f t="shared" ref="AR17:AR18" si="15">IF(AND(AND(W17="X",AC17="X",AI17="X",AO17="X"),SUM(V17,AB17,AH17,AN17)=0,ISNUMBER(AQ17)),"",IF(OR(W17="M",AC17="M",AI17="M",AO17="M"),"M",IF(AND(W17=AC17,W17=AI17,W17=AO17,OR(W17="X",W17="W",W17="Z")),UPPER(W17),"")))</f>
        <v/>
      </c>
      <c r="AS17" s="23"/>
      <c r="AT17" s="51"/>
      <c r="BL17" s="3"/>
      <c r="BM17" s="3"/>
      <c r="BN17" s="3"/>
      <c r="BO17" s="3"/>
      <c r="BP17" s="3"/>
      <c r="BQ17" s="3"/>
      <c r="BR17" s="3"/>
      <c r="BS17" s="3"/>
      <c r="BT17" s="3"/>
      <c r="BU17" s="3"/>
      <c r="BV17" s="3"/>
      <c r="BW17" s="3"/>
      <c r="BX17" s="3"/>
      <c r="BY17" s="3"/>
      <c r="BZ17" s="3"/>
    </row>
    <row r="18" spans="2:78" ht="21" customHeight="1">
      <c r="B18" s="34"/>
      <c r="C18" s="36"/>
      <c r="D18" s="391"/>
      <c r="E18" s="155" t="s">
        <v>5</v>
      </c>
      <c r="F18" s="49"/>
      <c r="G18" s="47"/>
      <c r="H18" s="49" t="s">
        <v>327</v>
      </c>
      <c r="I18" s="49" t="s">
        <v>329</v>
      </c>
      <c r="J18" s="50" t="s">
        <v>2</v>
      </c>
      <c r="K18" s="50" t="s">
        <v>331</v>
      </c>
      <c r="L18" s="50" t="s">
        <v>2</v>
      </c>
      <c r="M18" s="50" t="s">
        <v>599</v>
      </c>
      <c r="N18" s="130" t="s">
        <v>599</v>
      </c>
      <c r="O18" s="130" t="s">
        <v>2</v>
      </c>
      <c r="P18" s="130" t="s">
        <v>721</v>
      </c>
      <c r="Q18" s="130"/>
      <c r="R18" s="130"/>
      <c r="S18" s="130"/>
      <c r="T18" s="130"/>
      <c r="U18" s="131"/>
      <c r="V18" s="156"/>
      <c r="W18" s="157"/>
      <c r="X18" s="158"/>
      <c r="Y18" s="156"/>
      <c r="Z18" s="157"/>
      <c r="AA18" s="158"/>
      <c r="AB18" s="156"/>
      <c r="AC18" s="157"/>
      <c r="AD18" s="158"/>
      <c r="AE18" s="156"/>
      <c r="AF18" s="157"/>
      <c r="AG18" s="158"/>
      <c r="AH18" s="156"/>
      <c r="AI18" s="157"/>
      <c r="AJ18" s="158"/>
      <c r="AK18" s="156"/>
      <c r="AL18" s="157"/>
      <c r="AM18" s="158"/>
      <c r="AN18" s="156"/>
      <c r="AO18" s="157"/>
      <c r="AP18" s="158"/>
      <c r="AQ18" s="21" t="str">
        <f t="shared" si="14"/>
        <v/>
      </c>
      <c r="AR18" s="22" t="str">
        <f t="shared" si="15"/>
        <v/>
      </c>
      <c r="AS18" s="23"/>
      <c r="AT18" s="51"/>
      <c r="BL18" s="3"/>
      <c r="BM18" s="3"/>
      <c r="BN18" s="3"/>
      <c r="BO18" s="3"/>
      <c r="BP18" s="3"/>
      <c r="BQ18" s="3"/>
      <c r="BR18" s="3"/>
      <c r="BS18" s="3"/>
      <c r="BT18" s="3"/>
      <c r="BU18" s="3"/>
      <c r="BV18" s="3"/>
      <c r="BW18" s="3"/>
      <c r="BX18" s="3"/>
      <c r="BY18" s="3"/>
      <c r="BZ18" s="3"/>
    </row>
    <row r="19" spans="2:78" ht="21" customHeight="1">
      <c r="B19" s="34"/>
      <c r="C19" s="36"/>
      <c r="D19" s="392"/>
      <c r="E19" s="52" t="s">
        <v>7</v>
      </c>
      <c r="F19" s="49"/>
      <c r="G19" s="47"/>
      <c r="H19" s="49" t="s">
        <v>2</v>
      </c>
      <c r="I19" s="49" t="s">
        <v>329</v>
      </c>
      <c r="J19" s="50" t="s">
        <v>2</v>
      </c>
      <c r="K19" s="50" t="s">
        <v>331</v>
      </c>
      <c r="L19" s="50" t="s">
        <v>2</v>
      </c>
      <c r="M19" s="50" t="s">
        <v>599</v>
      </c>
      <c r="N19" s="130" t="s">
        <v>599</v>
      </c>
      <c r="O19" s="130" t="s">
        <v>2</v>
      </c>
      <c r="P19" s="130" t="s">
        <v>721</v>
      </c>
      <c r="Q19" s="130"/>
      <c r="R19" s="130"/>
      <c r="S19" s="130"/>
      <c r="T19" s="130"/>
      <c r="U19" s="131"/>
      <c r="V19" s="21" t="str">
        <f t="shared" ref="V19" si="16">IF(OR(AND(V17="",W17=""),AND(V18="",W18=""),AND(W17="X",W18="X"),OR(W17="M",W18="M")),"",SUM(V17,V18))</f>
        <v/>
      </c>
      <c r="W19" s="22" t="str">
        <f t="shared" ref="W19" si="17">IF(AND(AND(W17="X",W18="X"),SUM(V17,V18)=0,ISNUMBER(V19)),"",IF(OR(W17="M",W18="M"),"M",IF(AND(W17=W18,OR(W17="X",W17="W",W17="Z")),UPPER(W17),"")))</f>
        <v/>
      </c>
      <c r="X19" s="23"/>
      <c r="Y19" s="21" t="str">
        <f t="shared" ref="Y19" si="18">IF(OR(AND(Y17="",Z17=""),AND(Y18="",Z18=""),AND(Z17="X",Z18="X"),OR(Z17="M",Z18="M")),"",SUM(Y17,Y18))</f>
        <v/>
      </c>
      <c r="Z19" s="22" t="str">
        <f t="shared" ref="Z19" si="19">IF(AND(AND(Z17="X",Z18="X"),SUM(Y17,Y18)=0,ISNUMBER(Y19)),"",IF(OR(Z17="M",Z18="M"),"M",IF(AND(Z17=Z18,OR(Z17="X",Z17="W",Z17="Z")),UPPER(Z17),"")))</f>
        <v/>
      </c>
      <c r="AA19" s="23"/>
      <c r="AB19" s="21" t="str">
        <f t="shared" ref="AB19" si="20">IF(OR(AND(AB17="",AC17=""),AND(AB18="",AC18=""),AND(AC17="X",AC18="X"),OR(AC17="M",AC18="M")),"",SUM(AB17,AB18))</f>
        <v/>
      </c>
      <c r="AC19" s="22" t="str">
        <f t="shared" ref="AC19" si="21">IF(AND(AND(AC17="X",AC18="X"),SUM(AB17,AB18)=0,ISNUMBER(AB19)),"",IF(OR(AC17="M",AC18="M"),"M",IF(AND(AC17=AC18,OR(AC17="X",AC17="W",AC17="Z")),UPPER(AC17),"")))</f>
        <v/>
      </c>
      <c r="AD19" s="23"/>
      <c r="AE19" s="21" t="str">
        <f t="shared" ref="AE19" si="22">IF(OR(AND(AE17="",AF17=""),AND(AE18="",AF18=""),AND(AF17="X",AF18="X"),OR(AF17="M",AF18="M")),"",SUM(AE17,AE18))</f>
        <v/>
      </c>
      <c r="AF19" s="22" t="str">
        <f t="shared" ref="AF19" si="23">IF(AND(AND(AF17="X",AF18="X"),SUM(AE17,AE18)=0,ISNUMBER(AE19)),"",IF(OR(AF17="M",AF18="M"),"M",IF(AND(AF17=AF18,OR(AF17="X",AF17="W",AF17="Z")),UPPER(AF17),"")))</f>
        <v/>
      </c>
      <c r="AG19" s="23"/>
      <c r="AH19" s="21" t="str">
        <f t="shared" ref="AH19" si="24">IF(OR(AND(AH17="",AI17=""),AND(AH18="",AI18=""),AND(AI17="X",AI18="X"),OR(AI17="M",AI18="M")),"",SUM(AH17,AH18))</f>
        <v/>
      </c>
      <c r="AI19" s="22" t="str">
        <f t="shared" ref="AI19" si="25">IF(AND(AND(AI17="X",AI18="X"),SUM(AH17,AH18)=0,ISNUMBER(AH19)),"",IF(OR(AI17="M",AI18="M"),"M",IF(AND(AI17=AI18,OR(AI17="X",AI17="W",AI17="Z")),UPPER(AI17),"")))</f>
        <v/>
      </c>
      <c r="AJ19" s="23"/>
      <c r="AK19" s="21" t="str">
        <f t="shared" ref="AK19" si="26">IF(OR(AND(AK17="",AL17=""),AND(AK18="",AL18=""),AND(AL17="X",AL18="X"),OR(AL17="M",AL18="M")),"",SUM(AK17,AK18))</f>
        <v/>
      </c>
      <c r="AL19" s="22" t="str">
        <f t="shared" ref="AL19" si="27">IF(AND(AND(AL17="X",AL18="X"),SUM(AK17,AK18)=0,ISNUMBER(AK19)),"",IF(OR(AL17="M",AL18="M"),"M",IF(AND(AL17=AL18,OR(AL17="X",AL17="W",AL17="Z")),UPPER(AL17),"")))</f>
        <v/>
      </c>
      <c r="AM19" s="23"/>
      <c r="AN19" s="21" t="str">
        <f t="shared" ref="AN19" si="28">IF(OR(AND(AN17="",AO17=""),AND(AN18="",AO18=""),AND(AO17="X",AO18="X"),OR(AO17="M",AO18="M")),"",SUM(AN17,AN18))</f>
        <v/>
      </c>
      <c r="AO19" s="22" t="str">
        <f t="shared" ref="AO19" si="29">IF(AND(AND(AO17="X",AO18="X"),SUM(AN17,AN18)=0,ISNUMBER(AN19)),"",IF(OR(AO17="M",AO18="M"),"M",IF(AND(AO17=AO18,OR(AO17="X",AO17="W",AO17="Z")),UPPER(AO17),"")))</f>
        <v/>
      </c>
      <c r="AP19" s="23"/>
      <c r="AQ19" s="21" t="str">
        <f t="shared" ref="AQ19" si="30">IF(OR(AND(AQ17="",AR17=""),AND(AQ18="",AR18=""),AND(AR17="X",AR18="X"),OR(AR17="M",AR18="M")),"",SUM(AQ17,AQ18))</f>
        <v/>
      </c>
      <c r="AR19" s="22" t="str">
        <f t="shared" ref="AR19" si="31">IF(AND(AND(AR17="X",AR18="X"),SUM(AQ17,AQ18)=0,ISNUMBER(AQ19)),"",IF(OR(AR17="M",AR18="M"),"M",IF(AND(AR17=AR18,OR(AR17="X",AR17="W",AR17="Z")),UPPER(AR17),"")))</f>
        <v/>
      </c>
      <c r="AS19" s="23"/>
      <c r="AT19" s="51"/>
      <c r="BL19" s="3"/>
      <c r="BM19" s="3"/>
      <c r="BN19" s="3"/>
      <c r="BO19" s="3"/>
      <c r="BP19" s="3"/>
      <c r="BQ19" s="3"/>
      <c r="BR19" s="3"/>
      <c r="BS19" s="3"/>
      <c r="BT19" s="3"/>
      <c r="BU19" s="3"/>
      <c r="BV19" s="3"/>
      <c r="BW19" s="3"/>
      <c r="BX19" s="3"/>
      <c r="BY19" s="3"/>
      <c r="BZ19" s="3"/>
    </row>
    <row r="20" spans="2:78" ht="21" customHeight="1">
      <c r="B20" s="34"/>
      <c r="C20" s="36"/>
      <c r="D20" s="410" t="s">
        <v>29</v>
      </c>
      <c r="E20" s="52" t="s">
        <v>4</v>
      </c>
      <c r="F20" s="49"/>
      <c r="G20" s="47"/>
      <c r="H20" s="49" t="s">
        <v>326</v>
      </c>
      <c r="I20" s="49" t="s">
        <v>330</v>
      </c>
      <c r="J20" s="50" t="s">
        <v>2</v>
      </c>
      <c r="K20" s="50" t="s">
        <v>331</v>
      </c>
      <c r="L20" s="50" t="s">
        <v>2</v>
      </c>
      <c r="M20" s="50" t="s">
        <v>599</v>
      </c>
      <c r="N20" s="130" t="s">
        <v>599</v>
      </c>
      <c r="O20" s="130" t="s">
        <v>2</v>
      </c>
      <c r="P20" s="130" t="s">
        <v>721</v>
      </c>
      <c r="Q20" s="130"/>
      <c r="R20" s="130"/>
      <c r="S20" s="130"/>
      <c r="T20" s="130"/>
      <c r="U20" s="131"/>
      <c r="V20" s="21" t="str">
        <f>IF(OR(AND(V14="",W14=""),AND(V17="",W17=""),AND(W14="X",W17="X"),OR(W14="M",W17="M")),"",SUM(V14,V17))</f>
        <v/>
      </c>
      <c r="W20" s="22" t="str">
        <f>IF(AND(AND(W14="X",W17="X"),SUM(V14,V17)=0,ISNUMBER(V20)),"",IF(OR(W14="M",W17="M"),"M",IF(AND(W14=W17,OR(W14="X",W14="W",W14="Z")),UPPER(W14),"")))</f>
        <v/>
      </c>
      <c r="X20" s="23"/>
      <c r="Y20" s="21" t="str">
        <f>IF(OR(AND(Y14="",Z14=""),AND(Y17="",Z17=""),AND(Z14="X",Z17="X"),OR(Z14="M",Z17="M")),"",SUM(Y14,Y17))</f>
        <v/>
      </c>
      <c r="Z20" s="22" t="str">
        <f>IF(AND(AND(Z14="X",Z17="X"),SUM(Y14,Y17)=0,ISNUMBER(Y20)),"",IF(OR(Z14="M",Z17="M"),"M",IF(AND(Z14=Z17,OR(Z14="X",Z14="W",Z14="Z")),UPPER(Z14),"")))</f>
        <v/>
      </c>
      <c r="AA20" s="23"/>
      <c r="AB20" s="21" t="str">
        <f t="shared" ref="AB20:AB22" si="32">IF(OR(AND(AB14="",AC14=""),AND(AB17="",AC17=""),AND(AC14="X",AC17="X"),OR(AC14="M",AC17="M")),"",SUM(AB14,AB17))</f>
        <v/>
      </c>
      <c r="AC20" s="22" t="str">
        <f t="shared" ref="AC20:AC22" si="33">IF(AND(AND(AC14="X",AC17="X"),SUM(AB14,AB17)=0,ISNUMBER(AB20)),"",IF(OR(AC14="M",AC17="M"),"M",IF(AND(AC14=AC17,OR(AC14="X",AC14="W",AC14="Z")),UPPER(AC14),"")))</f>
        <v/>
      </c>
      <c r="AD20" s="23"/>
      <c r="AE20" s="21" t="str">
        <f t="shared" ref="AE20:AE22" si="34">IF(OR(AND(AE14="",AF14=""),AND(AE17="",AF17=""),AND(AF14="X",AF17="X"),OR(AF14="M",AF17="M")),"",SUM(AE14,AE17))</f>
        <v/>
      </c>
      <c r="AF20" s="22" t="str">
        <f t="shared" ref="AF20:AF22" si="35">IF(AND(AND(AF14="X",AF17="X"),SUM(AE14,AE17)=0,ISNUMBER(AE20)),"",IF(OR(AF14="M",AF17="M"),"M",IF(AND(AF14=AF17,OR(AF14="X",AF14="W",AF14="Z")),UPPER(AF14),"")))</f>
        <v/>
      </c>
      <c r="AG20" s="23"/>
      <c r="AH20" s="21" t="str">
        <f t="shared" ref="AH20:AH22" si="36">IF(OR(AND(AH14="",AI14=""),AND(AH17="",AI17=""),AND(AI14="X",AI17="X"),OR(AI14="M",AI17="M")),"",SUM(AH14,AH17))</f>
        <v/>
      </c>
      <c r="AI20" s="22" t="str">
        <f t="shared" ref="AI20:AI22" si="37">IF(AND(AND(AI14="X",AI17="X"),SUM(AH14,AH17)=0,ISNUMBER(AH20)),"",IF(OR(AI14="M",AI17="M"),"M",IF(AND(AI14=AI17,OR(AI14="X",AI14="W",AI14="Z")),UPPER(AI14),"")))</f>
        <v/>
      </c>
      <c r="AJ20" s="23"/>
      <c r="AK20" s="21" t="str">
        <f t="shared" ref="AK20:AK22" si="38">IF(OR(AND(AK14="",AL14=""),AND(AK17="",AL17=""),AND(AL14="X",AL17="X"),OR(AL14="M",AL17="M")),"",SUM(AK14,AK17))</f>
        <v/>
      </c>
      <c r="AL20" s="22" t="str">
        <f t="shared" ref="AL20:AL22" si="39">IF(AND(AND(AL14="X",AL17="X"),SUM(AK14,AK17)=0,ISNUMBER(AK20)),"",IF(OR(AL14="M",AL17="M"),"M",IF(AND(AL14=AL17,OR(AL14="X",AL14="W",AL14="Z")),UPPER(AL14),"")))</f>
        <v/>
      </c>
      <c r="AM20" s="23"/>
      <c r="AN20" s="21" t="str">
        <f t="shared" ref="AN20:AN22" si="40">IF(OR(AND(AN14="",AO14=""),AND(AN17="",AO17=""),AND(AO14="X",AO17="X"),OR(AO14="M",AO17="M")),"",SUM(AN14,AN17))</f>
        <v/>
      </c>
      <c r="AO20" s="22" t="str">
        <f t="shared" ref="AO20:AO22" si="41">IF(AND(AND(AO14="X",AO17="X"),SUM(AN14,AN17)=0,ISNUMBER(AN20)),"",IF(OR(AO14="M",AO17="M"),"M",IF(AND(AO14=AO17,OR(AO14="X",AO14="W",AO14="Z")),UPPER(AO14),"")))</f>
        <v/>
      </c>
      <c r="AP20" s="23"/>
      <c r="AQ20" s="21" t="str">
        <f t="shared" ref="AQ20:AQ22" si="42">IF(OR(AND(AQ14="",AR14=""),AND(AQ17="",AR17=""),AND(AR14="X",AR17="X"),OR(AR14="M",AR17="M")),"",SUM(AQ14,AQ17))</f>
        <v/>
      </c>
      <c r="AR20" s="22" t="str">
        <f t="shared" ref="AR20:AR22" si="43">IF(AND(AND(AR14="X",AR17="X"),SUM(AQ14,AQ17)=0,ISNUMBER(AQ20)),"",IF(OR(AR14="M",AR17="M"),"M",IF(AND(AR14=AR17,OR(AR14="X",AR14="W",AR14="Z")),UPPER(AR14),"")))</f>
        <v/>
      </c>
      <c r="AS20" s="23"/>
      <c r="AT20" s="51"/>
      <c r="BL20" s="3"/>
      <c r="BM20" s="3"/>
      <c r="BN20" s="3"/>
      <c r="BO20" s="3"/>
      <c r="BP20" s="3"/>
      <c r="BQ20" s="3"/>
      <c r="BR20" s="3"/>
      <c r="BS20" s="3"/>
      <c r="BT20" s="3"/>
      <c r="BU20" s="3"/>
      <c r="BV20" s="3"/>
      <c r="BW20" s="3"/>
      <c r="BX20" s="3"/>
      <c r="BY20" s="3"/>
      <c r="BZ20" s="3"/>
    </row>
    <row r="21" spans="2:78" ht="21" customHeight="1">
      <c r="B21" s="34"/>
      <c r="C21" s="36"/>
      <c r="D21" s="411"/>
      <c r="E21" s="52" t="s">
        <v>5</v>
      </c>
      <c r="F21" s="49"/>
      <c r="G21" s="47"/>
      <c r="H21" s="49" t="s">
        <v>327</v>
      </c>
      <c r="I21" s="49" t="s">
        <v>330</v>
      </c>
      <c r="J21" s="50" t="s">
        <v>2</v>
      </c>
      <c r="K21" s="50" t="s">
        <v>331</v>
      </c>
      <c r="L21" s="50" t="s">
        <v>2</v>
      </c>
      <c r="M21" s="50" t="s">
        <v>599</v>
      </c>
      <c r="N21" s="130" t="s">
        <v>599</v>
      </c>
      <c r="O21" s="130" t="s">
        <v>2</v>
      </c>
      <c r="P21" s="130" t="s">
        <v>721</v>
      </c>
      <c r="Q21" s="130"/>
      <c r="R21" s="130"/>
      <c r="S21" s="130"/>
      <c r="T21" s="130"/>
      <c r="U21" s="131"/>
      <c r="V21" s="21" t="str">
        <f t="shared" ref="V21:V22" si="44">IF(OR(AND(V15="",W15=""),AND(V18="",W18=""),AND(W15="X",W18="X"),OR(W15="M",W18="M")),"",SUM(V15,V18))</f>
        <v/>
      </c>
      <c r="W21" s="22" t="str">
        <f t="shared" ref="W21:W22" si="45">IF(AND(AND(W15="X",W18="X"),SUM(V15,V18)=0,ISNUMBER(V21)),"",IF(OR(W15="M",W18="M"),"M",IF(AND(W15=W18,OR(W15="X",W15="W",W15="Z")),UPPER(W15),"")))</f>
        <v/>
      </c>
      <c r="X21" s="23"/>
      <c r="Y21" s="21" t="str">
        <f t="shared" ref="Y21:Y22" si="46">IF(OR(AND(Y15="",Z15=""),AND(Y18="",Z18=""),AND(Z15="X",Z18="X"),OR(Z15="M",Z18="M")),"",SUM(Y15,Y18))</f>
        <v/>
      </c>
      <c r="Z21" s="22" t="str">
        <f t="shared" ref="Z21:Z22" si="47">IF(AND(AND(Z15="X",Z18="X"),SUM(Y15,Y18)=0,ISNUMBER(Y21)),"",IF(OR(Z15="M",Z18="M"),"M",IF(AND(Z15=Z18,OR(Z15="X",Z15="W",Z15="Z")),UPPER(Z15),"")))</f>
        <v/>
      </c>
      <c r="AA21" s="23"/>
      <c r="AB21" s="21" t="str">
        <f t="shared" si="32"/>
        <v/>
      </c>
      <c r="AC21" s="22" t="str">
        <f t="shared" si="33"/>
        <v/>
      </c>
      <c r="AD21" s="23"/>
      <c r="AE21" s="21" t="str">
        <f t="shared" si="34"/>
        <v/>
      </c>
      <c r="AF21" s="22" t="str">
        <f t="shared" si="35"/>
        <v/>
      </c>
      <c r="AG21" s="23"/>
      <c r="AH21" s="21" t="str">
        <f t="shared" si="36"/>
        <v/>
      </c>
      <c r="AI21" s="22" t="str">
        <f t="shared" si="37"/>
        <v/>
      </c>
      <c r="AJ21" s="23"/>
      <c r="AK21" s="21" t="str">
        <f t="shared" si="38"/>
        <v/>
      </c>
      <c r="AL21" s="22" t="str">
        <f t="shared" si="39"/>
        <v/>
      </c>
      <c r="AM21" s="23"/>
      <c r="AN21" s="21" t="str">
        <f t="shared" si="40"/>
        <v/>
      </c>
      <c r="AO21" s="22" t="str">
        <f t="shared" si="41"/>
        <v/>
      </c>
      <c r="AP21" s="23"/>
      <c r="AQ21" s="21" t="str">
        <f t="shared" si="42"/>
        <v/>
      </c>
      <c r="AR21" s="22" t="str">
        <f t="shared" si="43"/>
        <v/>
      </c>
      <c r="AS21" s="23"/>
      <c r="AT21" s="51"/>
      <c r="BL21" s="3"/>
      <c r="BM21" s="3"/>
      <c r="BN21" s="3"/>
      <c r="BO21" s="3"/>
      <c r="BP21" s="3"/>
      <c r="BQ21" s="3"/>
      <c r="BR21" s="3"/>
      <c r="BS21" s="3"/>
      <c r="BT21" s="3"/>
      <c r="BU21" s="3"/>
      <c r="BV21" s="3"/>
      <c r="BW21" s="3"/>
      <c r="BX21" s="3"/>
      <c r="BY21" s="3"/>
      <c r="BZ21" s="3"/>
    </row>
    <row r="22" spans="2:78" ht="21" customHeight="1">
      <c r="B22" s="34"/>
      <c r="C22" s="36"/>
      <c r="D22" s="412"/>
      <c r="E22" s="52" t="s">
        <v>7</v>
      </c>
      <c r="F22" s="49"/>
      <c r="G22" s="47"/>
      <c r="H22" s="49" t="s">
        <v>2</v>
      </c>
      <c r="I22" s="49" t="s">
        <v>330</v>
      </c>
      <c r="J22" s="50" t="s">
        <v>2</v>
      </c>
      <c r="K22" s="50" t="s">
        <v>331</v>
      </c>
      <c r="L22" s="50" t="s">
        <v>2</v>
      </c>
      <c r="M22" s="50" t="s">
        <v>599</v>
      </c>
      <c r="N22" s="130" t="s">
        <v>599</v>
      </c>
      <c r="O22" s="130" t="s">
        <v>2</v>
      </c>
      <c r="P22" s="130" t="s">
        <v>721</v>
      </c>
      <c r="Q22" s="130"/>
      <c r="R22" s="130"/>
      <c r="S22" s="130"/>
      <c r="T22" s="130"/>
      <c r="U22" s="131"/>
      <c r="V22" s="21" t="str">
        <f t="shared" si="44"/>
        <v/>
      </c>
      <c r="W22" s="22" t="str">
        <f t="shared" si="45"/>
        <v/>
      </c>
      <c r="X22" s="23"/>
      <c r="Y22" s="21" t="str">
        <f t="shared" si="46"/>
        <v/>
      </c>
      <c r="Z22" s="22" t="str">
        <f t="shared" si="47"/>
        <v/>
      </c>
      <c r="AA22" s="23"/>
      <c r="AB22" s="21" t="str">
        <f t="shared" si="32"/>
        <v/>
      </c>
      <c r="AC22" s="22" t="str">
        <f t="shared" si="33"/>
        <v/>
      </c>
      <c r="AD22" s="23"/>
      <c r="AE22" s="21" t="str">
        <f t="shared" si="34"/>
        <v/>
      </c>
      <c r="AF22" s="22" t="str">
        <f t="shared" si="35"/>
        <v/>
      </c>
      <c r="AG22" s="23"/>
      <c r="AH22" s="21" t="str">
        <f t="shared" si="36"/>
        <v/>
      </c>
      <c r="AI22" s="22" t="str">
        <f t="shared" si="37"/>
        <v/>
      </c>
      <c r="AJ22" s="23"/>
      <c r="AK22" s="21" t="str">
        <f t="shared" si="38"/>
        <v/>
      </c>
      <c r="AL22" s="22" t="str">
        <f t="shared" si="39"/>
        <v/>
      </c>
      <c r="AM22" s="23"/>
      <c r="AN22" s="21" t="str">
        <f t="shared" si="40"/>
        <v/>
      </c>
      <c r="AO22" s="22" t="str">
        <f t="shared" si="41"/>
        <v/>
      </c>
      <c r="AP22" s="23"/>
      <c r="AQ22" s="21" t="str">
        <f t="shared" si="42"/>
        <v/>
      </c>
      <c r="AR22" s="22" t="str">
        <f t="shared" si="43"/>
        <v/>
      </c>
      <c r="AS22" s="23"/>
      <c r="AT22" s="51"/>
      <c r="BL22" s="3"/>
      <c r="BM22" s="3"/>
      <c r="BN22" s="3"/>
      <c r="BO22" s="3"/>
      <c r="BP22" s="3"/>
      <c r="BQ22" s="3"/>
      <c r="BR22" s="3"/>
      <c r="BS22" s="3"/>
      <c r="BT22" s="3"/>
      <c r="BU22" s="3"/>
      <c r="BV22" s="3"/>
      <c r="BW22" s="3"/>
      <c r="BX22" s="3"/>
      <c r="BY22" s="3"/>
      <c r="BZ22" s="3"/>
    </row>
    <row r="23" spans="2:78" ht="21" customHeight="1">
      <c r="B23" s="34"/>
      <c r="C23" s="36"/>
      <c r="D23" s="407" t="s">
        <v>2793</v>
      </c>
      <c r="E23" s="407"/>
      <c r="F23" s="49"/>
      <c r="G23" s="47"/>
      <c r="H23" s="49" t="s">
        <v>2</v>
      </c>
      <c r="I23" s="49" t="s">
        <v>330</v>
      </c>
      <c r="J23" s="50" t="s">
        <v>2</v>
      </c>
      <c r="K23" s="239" t="s">
        <v>332</v>
      </c>
      <c r="L23" s="50" t="s">
        <v>2</v>
      </c>
      <c r="M23" s="50" t="s">
        <v>599</v>
      </c>
      <c r="N23" s="130" t="s">
        <v>599</v>
      </c>
      <c r="O23" s="130" t="s">
        <v>2</v>
      </c>
      <c r="P23" s="130" t="s">
        <v>721</v>
      </c>
      <c r="Q23" s="130"/>
      <c r="R23" s="130"/>
      <c r="S23" s="130"/>
      <c r="T23" s="130"/>
      <c r="U23" s="205"/>
      <c r="V23" s="156"/>
      <c r="W23" s="157"/>
      <c r="X23" s="158"/>
      <c r="Y23" s="156"/>
      <c r="Z23" s="157"/>
      <c r="AA23" s="158"/>
      <c r="AB23" s="156"/>
      <c r="AC23" s="157"/>
      <c r="AD23" s="158"/>
      <c r="AE23" s="156"/>
      <c r="AF23" s="157"/>
      <c r="AG23" s="158"/>
      <c r="AH23" s="156"/>
      <c r="AI23" s="157"/>
      <c r="AJ23" s="158"/>
      <c r="AK23" s="156"/>
      <c r="AL23" s="157"/>
      <c r="AM23" s="158"/>
      <c r="AN23" s="156"/>
      <c r="AO23" s="157"/>
      <c r="AP23" s="158"/>
      <c r="AQ23" s="21" t="str">
        <f>IF(OR(EXACT(V23,W23),EXACT(AB23,AC23),EXACT(AH23,AI23),EXACT(AN23,AO23),AND(W23="X",AC23="X",AI23="X",AO23="X"),OR(W23="M",AC23="M",AI23="M",AO23="M")),"",SUM(V23,AB23,AH23,AN23))</f>
        <v/>
      </c>
      <c r="AR23" s="22" t="str">
        <f>IF(AND(AND(W23="X",AC23="X",AI23="X",AO23="X"),SUM(V23,AB23,AH23,AN23)=0,ISNUMBER(AQ23)),"",IF(OR(W23="M",AC23="M",AI23="M",AO23="M"),"M",IF(AND(W23=AC23,W23=AI23,W23=AO23,OR(W23="X",W23="W",W23="Z")),UPPER(W23),"")))</f>
        <v/>
      </c>
      <c r="AS23" s="23"/>
      <c r="AT23" s="51"/>
      <c r="BL23" s="3"/>
      <c r="BM23" s="3"/>
      <c r="BN23" s="3"/>
      <c r="BO23" s="3"/>
      <c r="BP23" s="3"/>
      <c r="BQ23" s="3"/>
      <c r="BR23" s="3"/>
      <c r="BS23" s="3"/>
      <c r="BT23" s="3"/>
      <c r="BU23" s="3"/>
      <c r="BV23" s="3"/>
      <c r="BW23" s="3"/>
      <c r="BX23" s="3"/>
      <c r="BY23" s="3"/>
      <c r="BZ23" s="3"/>
    </row>
    <row r="24" spans="2:78" ht="15" customHeight="1">
      <c r="B24" s="34"/>
      <c r="C24" s="36"/>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row>
    <row r="25" spans="2:78" ht="15" customHeight="1">
      <c r="B25" s="34"/>
      <c r="C25" s="36"/>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row>
    <row r="26" spans="2:78" hidden="1">
      <c r="B26" s="34"/>
    </row>
    <row r="27" spans="2:78" hidden="1">
      <c r="B27" s="34"/>
      <c r="V27" s="54">
        <f>SUMPRODUCT(--(V14:V23=0),--(V14:V23&lt;&gt;""),--(W14:W23="Z"))+SUMPRODUCT(--(V14:V23=0),--(V14:V23&lt;&gt;""),--(W14:W23=""))+SUMPRODUCT(--(V14:V23&gt;0),--(W14:W23="W"))+SUMPRODUCT(--(V14:V23&gt;0), --(V14:V23&lt;&gt;""),--(W14:W23=""))+SUMPRODUCT(--(V14:V23=""),--(W14:W23="Z"))</f>
        <v>0</v>
      </c>
      <c r="W27" s="55"/>
      <c r="X27" s="55"/>
      <c r="Y27" s="54">
        <f>SUMPRODUCT(--(Y14:Y23=0),--(Y14:Y23&lt;&gt;""),--(Z14:Z23="Z"))+SUMPRODUCT(--(Y14:Y23=0),--(Y14:Y23&lt;&gt;""),--(Z14:Z23=""))+SUMPRODUCT(--(Y14:Y23&gt;0),--(Z14:Z23="W"))+SUMPRODUCT(--(Y14:Y23&gt;0), --(Y14:Y23&lt;&gt;""),--(Z14:Z23=""))+SUMPRODUCT(--(Y14:Y23=""),--(Z14:Z23="Z"))</f>
        <v>0</v>
      </c>
      <c r="Z27" s="55"/>
      <c r="AA27" s="55"/>
      <c r="AB27" s="54">
        <f t="shared" ref="AB27" si="48">SUMPRODUCT(--(AB14:AB23=0),--(AB14:AB23&lt;&gt;""),--(AC14:AC23="Z"))+SUMPRODUCT(--(AB14:AB23=0),--(AB14:AB23&lt;&gt;""),--(AC14:AC23=""))+SUMPRODUCT(--(AB14:AB23&gt;0),--(AC14:AC23="W"))+SUMPRODUCT(--(AB14:AB23&gt;0), --(AB14:AB23&lt;&gt;""),--(AC14:AC23=""))+SUMPRODUCT(--(AB14:AB23=""),--(AC14:AC23="Z"))</f>
        <v>0</v>
      </c>
      <c r="AC27" s="55"/>
      <c r="AD27" s="55"/>
      <c r="AE27" s="54">
        <f t="shared" ref="AE27" si="49">SUMPRODUCT(--(AE14:AE23=0),--(AE14:AE23&lt;&gt;""),--(AF14:AF23="Z"))+SUMPRODUCT(--(AE14:AE23=0),--(AE14:AE23&lt;&gt;""),--(AF14:AF23=""))+SUMPRODUCT(--(AE14:AE23&gt;0),--(AF14:AF23="W"))+SUMPRODUCT(--(AE14:AE23&gt;0), --(AE14:AE23&lt;&gt;""),--(AF14:AF23=""))+SUMPRODUCT(--(AE14:AE23=""),--(AF14:AF23="Z"))</f>
        <v>0</v>
      </c>
      <c r="AF27" s="55"/>
      <c r="AG27" s="55"/>
      <c r="AH27" s="54">
        <f t="shared" ref="AH27" si="50">SUMPRODUCT(--(AH14:AH23=0),--(AH14:AH23&lt;&gt;""),--(AI14:AI23="Z"))+SUMPRODUCT(--(AH14:AH23=0),--(AH14:AH23&lt;&gt;""),--(AI14:AI23=""))+SUMPRODUCT(--(AH14:AH23&gt;0),--(AI14:AI23="W"))+SUMPRODUCT(--(AH14:AH23&gt;0), --(AH14:AH23&lt;&gt;""),--(AI14:AI23=""))+SUMPRODUCT(--(AH14:AH23=""),--(AI14:AI23="Z"))</f>
        <v>0</v>
      </c>
      <c r="AI27" s="55"/>
      <c r="AJ27" s="55"/>
      <c r="AK27" s="54">
        <f t="shared" ref="AK27" si="51">SUMPRODUCT(--(AK14:AK23=0),--(AK14:AK23&lt;&gt;""),--(AL14:AL23="Z"))+SUMPRODUCT(--(AK14:AK23=0),--(AK14:AK23&lt;&gt;""),--(AL14:AL23=""))+SUMPRODUCT(--(AK14:AK23&gt;0),--(AL14:AL23="W"))+SUMPRODUCT(--(AK14:AK23&gt;0), --(AK14:AK23&lt;&gt;""),--(AL14:AL23=""))+SUMPRODUCT(--(AK14:AK23=""),--(AL14:AL23="Z"))</f>
        <v>0</v>
      </c>
      <c r="AL27" s="55"/>
      <c r="AM27" s="55"/>
      <c r="AN27" s="54">
        <f t="shared" ref="AN27" si="52">SUMPRODUCT(--(AN14:AN23=0),--(AN14:AN23&lt;&gt;""),--(AO14:AO23="Z"))+SUMPRODUCT(--(AN14:AN23=0),--(AN14:AN23&lt;&gt;""),--(AO14:AO23=""))+SUMPRODUCT(--(AN14:AN23&gt;0),--(AO14:AO23="W"))+SUMPRODUCT(--(AN14:AN23&gt;0), --(AN14:AN23&lt;&gt;""),--(AO14:AO23=""))+SUMPRODUCT(--(AN14:AN23=""),--(AO14:AO23="Z"))</f>
        <v>0</v>
      </c>
      <c r="AO27" s="55"/>
      <c r="AP27" s="55"/>
      <c r="AQ27" s="54">
        <f t="shared" ref="AQ27" si="53">SUMPRODUCT(--(AQ14:AQ23=0),--(AQ14:AQ23&lt;&gt;""),--(AR14:AR23="Z"))+SUMPRODUCT(--(AQ14:AQ23=0),--(AQ14:AQ23&lt;&gt;""),--(AR14:AR23=""))+SUMPRODUCT(--(AQ14:AQ23&gt;0),--(AR14:AR23="W"))+SUMPRODUCT(--(AQ14:AQ23&gt;0), --(AQ14:AQ23&lt;&gt;""),--(AR14:AR23=""))+SUMPRODUCT(--(AQ14:AQ23=""),--(AR14:AR23="Z"))</f>
        <v>0</v>
      </c>
      <c r="AR27" s="55"/>
      <c r="AS27" s="55"/>
    </row>
    <row r="28" spans="2:78" hidden="1">
      <c r="B28" s="34"/>
    </row>
    <row r="29" spans="2:78" hidden="1">
      <c r="B29" s="34"/>
    </row>
    <row r="30" spans="2:78" hidden="1">
      <c r="B30" s="34"/>
    </row>
    <row r="31" spans="2:78" hidden="1">
      <c r="B31" s="34"/>
    </row>
    <row r="32" spans="2:78" hidden="1">
      <c r="B32" s="34"/>
    </row>
    <row r="33" spans="2:2" hidden="1">
      <c r="B33" s="34"/>
    </row>
    <row r="34" spans="2:2" hidden="1">
      <c r="B34" s="34"/>
    </row>
    <row r="35" spans="2:2">
      <c r="B35" s="34"/>
    </row>
    <row r="36" spans="2:2">
      <c r="B36" s="34"/>
    </row>
    <row r="37" spans="2:2">
      <c r="B37" s="34"/>
    </row>
    <row r="38" spans="2:2">
      <c r="B38" s="34"/>
    </row>
    <row r="39" spans="2:2">
      <c r="B39" s="34"/>
    </row>
    <row r="40" spans="2:2">
      <c r="B40" s="34"/>
    </row>
    <row r="41" spans="2:2">
      <c r="B41" s="34"/>
    </row>
    <row r="42" spans="2:2">
      <c r="B42" s="34"/>
    </row>
    <row r="43" spans="2:2">
      <c r="B43" s="34"/>
    </row>
    <row r="44" spans="2:2">
      <c r="B44" s="34"/>
    </row>
    <row r="45" spans="2:2">
      <c r="B45" s="34"/>
    </row>
    <row r="46" spans="2:2">
      <c r="B46" s="34"/>
    </row>
    <row r="47" spans="2:2">
      <c r="B47" s="34"/>
    </row>
    <row r="48" spans="2:2">
      <c r="B48" s="34"/>
    </row>
    <row r="49" spans="2:2">
      <c r="B49" s="34"/>
    </row>
    <row r="50" spans="2:2">
      <c r="B50" s="34"/>
    </row>
    <row r="51" spans="2:2">
      <c r="B51" s="34"/>
    </row>
    <row r="53" spans="2:2">
      <c r="B53" s="34"/>
    </row>
  </sheetData>
  <sheetProtection algorithmName="SHA-512" hashValue="ow8apY+iNo463l1P58eDsrwPKKXWz33xj1qg0On8ZcduiW9644lLyAab+v4PZHF+C5OeI/BsvlmKbgwxbGitag==" saltValue="nHZTLybjT1SQhQb4xnYD2Q==" spinCount="100000" sheet="1" objects="1" scenarios="1" formatCells="0" formatColumns="0" formatRows="0" sort="0" autoFilter="0"/>
  <mergeCells count="26">
    <mergeCell ref="D23:E23"/>
    <mergeCell ref="AB3:AG3"/>
    <mergeCell ref="AH3:AM3"/>
    <mergeCell ref="AN3:AP3"/>
    <mergeCell ref="AN4:AP4"/>
    <mergeCell ref="D20:D22"/>
    <mergeCell ref="V5:X5"/>
    <mergeCell ref="AB5:AD5"/>
    <mergeCell ref="AE5:AG5"/>
    <mergeCell ref="AH5:AJ5"/>
    <mergeCell ref="V3:AA3"/>
    <mergeCell ref="Y4:AA4"/>
    <mergeCell ref="Y5:AA5"/>
    <mergeCell ref="AQ4:AS4"/>
    <mergeCell ref="D3:E5"/>
    <mergeCell ref="AQ3:AS3"/>
    <mergeCell ref="D14:D16"/>
    <mergeCell ref="D17:D19"/>
    <mergeCell ref="AK5:AM5"/>
    <mergeCell ref="AN5:AP5"/>
    <mergeCell ref="AQ5:AS5"/>
    <mergeCell ref="V4:X4"/>
    <mergeCell ref="AB4:AD4"/>
    <mergeCell ref="AE4:AG4"/>
    <mergeCell ref="AH4:AJ4"/>
    <mergeCell ref="AK4:AM4"/>
  </mergeCells>
  <conditionalFormatting sqref="V14:V23 AB14:AB23 AE16 AH14:AH23 AK14:AK23 AN14:AN23 AQ14:AQ23 AE19:AE22">
    <cfRule type="expression" dxfId="144" priority="39">
      <formula xml:space="preserve"> OR(AND(V14=0,V14&lt;&gt;"",W14&lt;&gt;"Z",W14&lt;&gt;""),AND(V14&gt;0,V14&lt;&gt;"",W14&lt;&gt;"W",W14&lt;&gt;""),AND(V14="", W14="W"))</formula>
    </cfRule>
  </conditionalFormatting>
  <conditionalFormatting sqref="W14:W23 AC14:AC23 AF16 AI14:AI23 AL14:AL23 AO14:AO23 AR14:AR23 AF19:AF22">
    <cfRule type="expression" dxfId="143" priority="38">
      <formula xml:space="preserve"> OR(AND(V14=0,V14&lt;&gt;"",W14&lt;&gt;"Z",W14&lt;&gt;""),AND(V14&gt;0,V14&lt;&gt;"",W14&lt;&gt;"W",W14&lt;&gt;""),AND(V14="", W14="W"))</formula>
    </cfRule>
  </conditionalFormatting>
  <conditionalFormatting sqref="AD14:AD23 AG16 AJ14:AJ23 AM14:AM23 AP14:AP23 AS14:AS23 AG19:AG22 X14:X23">
    <cfRule type="expression" dxfId="142" priority="37">
      <formula xml:space="preserve"> AND(OR(W14="X",W14="W"),X14="")</formula>
    </cfRule>
  </conditionalFormatting>
  <conditionalFormatting sqref="AE16 AE19 AQ16 AQ19 V16 AB16 AH16 AK16 AN16 V19 AB19 AH19 AK19 AN19">
    <cfRule type="expression" dxfId="141" priority="40">
      <formula>OR(AND(W14="X",W15="X"),AND(W14="M",W15="M"))</formula>
    </cfRule>
    <cfRule type="expression" dxfId="140" priority="41">
      <formula>IF(OR(AND(V14="",W14=""),AND(V15="",W15=""),AND(W14="X",W15="X"),OR(W14="M",W15="M")),"",SUM(V14,V15)) &lt;&gt; V16</formula>
    </cfRule>
  </conditionalFormatting>
  <conditionalFormatting sqref="AF16 AF19 AR16 AR19 W16 AC16 AI16 AL16 AO16 W19 AC19 AI19 AL19 AO19">
    <cfRule type="expression" dxfId="139" priority="42">
      <formula>OR(AND(W14="X",W15="X"),AND(W14="M",W15="M"))</formula>
    </cfRule>
    <cfRule type="expression" dxfId="138" priority="43">
      <formula>IF(AND(AND(W14="X",W15="X"),SUM(V14,V15)=0,ISNUMBER(V16)),"",IF(OR(W14="M",W15="M"),"M",IF(AND(W14=W15,OR(W14="X",W14="W",W14="Z")),UPPER(W14),""))) &lt;&gt; W16</formula>
    </cfRule>
  </conditionalFormatting>
  <conditionalFormatting sqref="AE20:AE22 AQ20:AQ22 V20:V22 AB20:AB22 AH20:AH22 AK20:AK22 AN20:AN22">
    <cfRule type="expression" dxfId="137" priority="44">
      <formula>OR(AND(W14="X",W17="X"),AND(W14="M",W17="M"))</formula>
    </cfRule>
    <cfRule type="expression" dxfId="136" priority="45">
      <formula>IF(OR(AND(V14="",W14=""),AND(V17="",W17=""),AND(W14="X",W17="X"),OR(W14="M",W17="M")),"",SUM(V14,V17)) &lt;&gt; V20</formula>
    </cfRule>
  </conditionalFormatting>
  <conditionalFormatting sqref="AF20:AF22 AR20:AR22 W20:W22 AC20:AC22 AI20:AI22 AL20:AL22 AO20:AO22">
    <cfRule type="expression" dxfId="135" priority="46">
      <formula>OR(AND(W14="X",W17="X"),AND(W14="M",W17="M"))</formula>
    </cfRule>
    <cfRule type="expression" dxfId="134" priority="47">
      <formula>IF(AND(AND(W14="X",W17="X"),SUM(V14,V17)=0,ISNUMBER(V20)),"",IF(OR(W14="M",W17="M"),"M",IF(AND(W14=W17,OR(W14="X",W14="W",W14="Z")),UPPER(W14),""))) &lt;&gt; W20</formula>
    </cfRule>
  </conditionalFormatting>
  <conditionalFormatting sqref="AQ14:AQ15 AQ17:AQ18 AQ23">
    <cfRule type="expression" dxfId="133" priority="48">
      <formula>OR(AND(W14="X",AC14="X",AI14="X",AO14="X"),AND(W14="M",AC14="M",AI14="M",AO14="M"))</formula>
    </cfRule>
    <cfRule type="expression" dxfId="132" priority="49">
      <formula>IF(OR(EXACT(V14,W14),EXACT(AB14,AC14),EXACT(AH14,AI14),EXACT(AN14,AO14),AND(W14="X",AC14="X",AI14="X",AO14="X"),OR(W14="M",AC14="M",AI14="M",AO14="M")),"",SUM(V14,AB14,AH14,AN14)) &lt;&gt; AQ14</formula>
    </cfRule>
  </conditionalFormatting>
  <conditionalFormatting sqref="AR14:AR15 AR17:AR18 AR23">
    <cfRule type="expression" dxfId="131" priority="50">
      <formula>OR(AND(W14="X",AC14="X",AI14="X",AO14="X"),AND(W14="M",AC14="M",AI14="M",AO14="M"))</formula>
    </cfRule>
    <cfRule type="expression" dxfId="130" priority="51">
      <formula>IF(AND(AND(W14="X",AC14="X",AI14="X",AO14="X"),SUM(V14,AB14,AH14,AN14)=0,ISNUMBER(AQ14)),"",IF(OR(W14="M",AC14="M",AI14="M",AO14="M"),"M",IF(AND(W14=AC14,W14=AI14,W14=AO14,OR(W14="X",W14="W",W14="Z")),UPPER(W14),""))) &lt;&gt; AR14</formula>
    </cfRule>
  </conditionalFormatting>
  <conditionalFormatting sqref="AE14:AE15">
    <cfRule type="expression" dxfId="129" priority="36">
      <formula xml:space="preserve"> OR(AND(AE14=0,AE14&lt;&gt;"",AF14&lt;&gt;"Z",AF14&lt;&gt;""),AND(AE14&gt;0,AE14&lt;&gt;"",AF14&lt;&gt;"W",AF14&lt;&gt;""),AND(AE14="", AF14="W"))</formula>
    </cfRule>
  </conditionalFormatting>
  <conditionalFormatting sqref="AF14:AF15">
    <cfRule type="expression" dxfId="128" priority="35">
      <formula xml:space="preserve"> OR(AND(AE14=0,AE14&lt;&gt;"",AF14&lt;&gt;"Z",AF14&lt;&gt;""),AND(AE14&gt;0,AE14&lt;&gt;"",AF14&lt;&gt;"W",AF14&lt;&gt;""),AND(AE14="", AF14="W"))</formula>
    </cfRule>
  </conditionalFormatting>
  <conditionalFormatting sqref="AG14:AG15">
    <cfRule type="expression" dxfId="127" priority="34">
      <formula xml:space="preserve"> AND(OR(AF14="X",AF14="W"),AG14="")</formula>
    </cfRule>
  </conditionalFormatting>
  <conditionalFormatting sqref="AE17:AE18">
    <cfRule type="expression" dxfId="126" priority="33">
      <formula xml:space="preserve"> OR(AND(AE17=0,AE17&lt;&gt;"",AF17&lt;&gt;"Z",AF17&lt;&gt;""),AND(AE17&gt;0,AE17&lt;&gt;"",AF17&lt;&gt;"W",AF17&lt;&gt;""),AND(AE17="", AF17="W"))</formula>
    </cfRule>
  </conditionalFormatting>
  <conditionalFormatting sqref="AF17:AF18">
    <cfRule type="expression" dxfId="125" priority="32">
      <formula xml:space="preserve"> OR(AND(AE17=0,AE17&lt;&gt;"",AF17&lt;&gt;"Z",AF17&lt;&gt;""),AND(AE17&gt;0,AE17&lt;&gt;"",AF17&lt;&gt;"W",AF17&lt;&gt;""),AND(AE17="", AF17="W"))</formula>
    </cfRule>
  </conditionalFormatting>
  <conditionalFormatting sqref="AG17:AG18">
    <cfRule type="expression" dxfId="124" priority="31">
      <formula xml:space="preserve"> AND(OR(AF17="X",AF17="W"),AG17="")</formula>
    </cfRule>
  </conditionalFormatting>
  <conditionalFormatting sqref="AE23">
    <cfRule type="expression" dxfId="123" priority="30">
      <formula xml:space="preserve"> OR(AND(AE23=0,AE23&lt;&gt;"",AF23&lt;&gt;"Z",AF23&lt;&gt;""),AND(AE23&gt;0,AE23&lt;&gt;"",AF23&lt;&gt;"W",AF23&lt;&gt;""),AND(AE23="", AF23="W"))</formula>
    </cfRule>
  </conditionalFormatting>
  <conditionalFormatting sqref="AF23">
    <cfRule type="expression" dxfId="122" priority="29">
      <formula xml:space="preserve"> OR(AND(AE23=0,AE23&lt;&gt;"",AF23&lt;&gt;"Z",AF23&lt;&gt;""),AND(AE23&gt;0,AE23&lt;&gt;"",AF23&lt;&gt;"W",AF23&lt;&gt;""),AND(AE23="", AF23="W"))</formula>
    </cfRule>
  </conditionalFormatting>
  <conditionalFormatting sqref="AG23">
    <cfRule type="expression" dxfId="121" priority="28">
      <formula xml:space="preserve"> AND(OR(AF23="X",AF23="W"),AG23="")</formula>
    </cfRule>
  </conditionalFormatting>
  <conditionalFormatting sqref="Y14:Y23">
    <cfRule type="expression" dxfId="120" priority="3">
      <formula xml:space="preserve"> OR(AND(Y14=0,Y14&lt;&gt;"",Z14&lt;&gt;"Z",Z14&lt;&gt;""),AND(Y14&gt;0,Y14&lt;&gt;"",Z14&lt;&gt;"W",Z14&lt;&gt;""),AND(Y14="", Z14="W"))</formula>
    </cfRule>
  </conditionalFormatting>
  <conditionalFormatting sqref="Z14:Z23">
    <cfRule type="expression" dxfId="119" priority="2">
      <formula xml:space="preserve"> OR(AND(Y14=0,Y14&lt;&gt;"",Z14&lt;&gt;"Z",Z14&lt;&gt;""),AND(Y14&gt;0,Y14&lt;&gt;"",Z14&lt;&gt;"W",Z14&lt;&gt;""),AND(Y14="", Z14="W"))</formula>
    </cfRule>
  </conditionalFormatting>
  <conditionalFormatting sqref="AA14:AA23">
    <cfRule type="expression" dxfId="118" priority="1">
      <formula xml:space="preserve"> AND(OR(Z14="X",Z14="W"),AA14="")</formula>
    </cfRule>
  </conditionalFormatting>
  <conditionalFormatting sqref="Y16 Y19">
    <cfRule type="expression" dxfId="117" priority="4">
      <formula>OR(AND(Z14="X",Z15="X"),AND(Z14="M",Z15="M"))</formula>
    </cfRule>
    <cfRule type="expression" dxfId="116" priority="5">
      <formula>IF(OR(AND(Y14="",Z14=""),AND(Y15="",Z15=""),AND(Z14="X",Z15="X"),OR(Z14="M",Z15="M")),"",SUM(Y14,Y15)) &lt;&gt; Y16</formula>
    </cfRule>
  </conditionalFormatting>
  <conditionalFormatting sqref="Z16 Z19">
    <cfRule type="expression" dxfId="115" priority="6">
      <formula>OR(AND(Z14="X",Z15="X"),AND(Z14="M",Z15="M"))</formula>
    </cfRule>
    <cfRule type="expression" dxfId="114" priority="7">
      <formula>IF(AND(AND(Z14="X",Z15="X"),SUM(Y14,Y15)=0,ISNUMBER(Y16)),"",IF(OR(Z14="M",Z15="M"),"M",IF(AND(Z14=Z15,OR(Z14="X",Z14="W",Z14="Z")),UPPER(Z14),""))) &lt;&gt; Z16</formula>
    </cfRule>
  </conditionalFormatting>
  <conditionalFormatting sqref="Y20:Y22">
    <cfRule type="expression" dxfId="113" priority="8">
      <formula>OR(AND(Z14="X",Z17="X"),AND(Z14="M",Z17="M"))</formula>
    </cfRule>
    <cfRule type="expression" dxfId="112" priority="9">
      <formula>IF(OR(AND(Y14="",Z14=""),AND(Y17="",Z17=""),AND(Z14="X",Z17="X"),OR(Z14="M",Z17="M")),"",SUM(Y14,Y17)) &lt;&gt; Y20</formula>
    </cfRule>
  </conditionalFormatting>
  <conditionalFormatting sqref="Z20:Z22">
    <cfRule type="expression" dxfId="111" priority="10">
      <formula>OR(AND(Z14="X",Z17="X"),AND(Z14="M",Z17="M"))</formula>
    </cfRule>
    <cfRule type="expression" dxfId="110" priority="11">
      <formula>IF(AND(AND(Z14="X",Z17="X"),SUM(Y14,Y17)=0,ISNUMBER(Y20)),"",IF(OR(Z14="M",Z17="M"),"M",IF(AND(Z14=Z17,OR(Z14="X",Z14="W",Z14="Z")),UPPER(Z14),""))) &lt;&gt; Z20</formula>
    </cfRule>
  </conditionalFormatting>
  <dataValidations count="4">
    <dataValidation allowBlank="1" showInputMessage="1" showErrorMessage="1" sqref="W4:Y13 AT1:XFD1048576 C1:V13 C14:U1048576 AB1:AS13 W1:AA2 Z6:AA13 A1:B1048576 V24:AS1048576"/>
    <dataValidation type="decimal" operator="greaterThanOrEqual" allowBlank="1" showInputMessage="1" showErrorMessage="1" errorTitle="Invalid input" error="Please enter a numeric value" sqref="V14:V23 AB14:AB23 AE14:AE23 AH14:AH23 AK14:AK23 AN14:AN23 AQ14:AQ23 Y14:Y23">
      <formula1>0</formula1>
    </dataValidation>
    <dataValidation type="list" allowBlank="1" showDropDown="1" showInputMessage="1" showErrorMessage="1" errorTitle="Invalid input" error="Please enter one of the following codes (capital letters only):_x000a_Z - Not applicable_x000a_M - Missing_x000a_X - Included in another category_x000a_W - Includes another category" sqref="W14:W23 AC14:AC23 AF14:AF23 AI14:AI23 AL14:AL23 AO14:AO23 AR14:AR23 Z14:Z23">
      <formula1>"Z,M,X,W"</formula1>
    </dataValidation>
    <dataValidation type="textLength" allowBlank="1" showInputMessage="1" showErrorMessage="1" errorTitle="Invalid input" error="The length of the text should be between 2 and 500 characters" sqref="AS14:AS23 AD14:AD23 AG14:AG23 AJ14:AJ23 AM14:AM23 AP14:AP23 X14:X23 AA14:AA23">
      <formula1>2</formula1>
      <formula2>500</formula2>
    </dataValidation>
  </dataValidations>
  <pageMargins left="0.23622047244094491" right="0.23622047244094491" top="0.74803149606299213" bottom="0.74803149606299213" header="0.31496062992125984" footer="0.31496062992125984"/>
  <pageSetup scale="69" fitToHeight="0" orientation="landscape" r:id="rId1"/>
  <headerFooter>
    <oddFooter>&amp;C&amp;P&amp;R&amp;F</oddFooter>
  </headerFooter>
  <colBreaks count="1" manualBreakCount="1">
    <brk id="4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W61"/>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activeCell="V14" sqref="V14"/>
    </sheetView>
  </sheetViews>
  <sheetFormatPr defaultColWidth="9.140625" defaultRowHeight="15"/>
  <cols>
    <col min="1" max="1" width="18.28515625" style="69" hidden="1" customWidth="1"/>
    <col min="2" max="2" width="5" style="69" hidden="1" customWidth="1"/>
    <col min="3" max="3" width="5.7109375" style="69" customWidth="1"/>
    <col min="4" max="4" width="11.140625" style="69" customWidth="1"/>
    <col min="5" max="5" width="54.140625" style="69" customWidth="1"/>
    <col min="6" max="7" width="8.7109375" style="69" hidden="1" customWidth="1"/>
    <col min="8" max="8" width="3" style="69" hidden="1" customWidth="1"/>
    <col min="9" max="9" width="5.85546875" style="69" hidden="1" customWidth="1"/>
    <col min="10" max="10" width="3" style="69" hidden="1" customWidth="1"/>
    <col min="11" max="11" width="5.28515625" style="69" hidden="1" customWidth="1"/>
    <col min="12" max="12" width="3.7109375" style="69" hidden="1" customWidth="1"/>
    <col min="13" max="13" width="6.7109375" style="69" hidden="1" customWidth="1"/>
    <col min="14" max="20" width="4.140625" style="69" hidden="1" customWidth="1"/>
    <col min="21" max="21" width="11" style="69" hidden="1" customWidth="1"/>
    <col min="22" max="22" width="12.7109375" style="69" customWidth="1"/>
    <col min="23" max="23" width="2.7109375" style="69" customWidth="1"/>
    <col min="24" max="24" width="5.7109375" style="69" customWidth="1"/>
    <col min="25" max="25" width="12.7109375" style="69" customWidth="1"/>
    <col min="26" max="26" width="2.7109375" style="69" customWidth="1"/>
    <col min="27" max="27" width="5.7109375" style="69" customWidth="1"/>
    <col min="28" max="28" width="12.7109375" style="69" customWidth="1"/>
    <col min="29" max="29" width="2.7109375" style="69" customWidth="1"/>
    <col min="30" max="30" width="5.7109375" style="69" customWidth="1"/>
    <col min="31" max="31" width="12.7109375" style="69" customWidth="1"/>
    <col min="32" max="32" width="2.7109375" style="69" customWidth="1"/>
    <col min="33" max="33" width="5.7109375" style="69" customWidth="1"/>
    <col min="34" max="34" width="12.7109375" style="69" customWidth="1"/>
    <col min="35" max="35" width="2.7109375" style="69" customWidth="1"/>
    <col min="36" max="37" width="5.7109375" style="69" customWidth="1"/>
    <col min="38" max="16384" width="9.140625" style="69"/>
  </cols>
  <sheetData>
    <row r="1" spans="1:75" s="57" customFormat="1" ht="45" customHeight="1">
      <c r="A1" s="30" t="s">
        <v>279</v>
      </c>
      <c r="B1" s="31" t="s">
        <v>600</v>
      </c>
      <c r="C1" s="29"/>
      <c r="D1" s="413" t="s">
        <v>722</v>
      </c>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56"/>
      <c r="AM1" s="56"/>
      <c r="AN1" s="56"/>
      <c r="AO1" s="56"/>
      <c r="AP1" s="56"/>
      <c r="AQ1" s="56"/>
      <c r="AR1" s="56"/>
      <c r="BI1" s="132"/>
      <c r="BJ1" s="132"/>
      <c r="BK1" s="132"/>
      <c r="BL1" s="132"/>
      <c r="BM1" s="132"/>
      <c r="BN1" s="132"/>
      <c r="BO1" s="132"/>
      <c r="BP1" s="132"/>
      <c r="BQ1" s="132"/>
      <c r="BR1" s="132"/>
      <c r="BS1" s="132"/>
      <c r="BT1" s="132"/>
      <c r="BU1" s="132"/>
      <c r="BV1" s="132"/>
      <c r="BW1" s="132"/>
    </row>
    <row r="2" spans="1:75" s="56" customFormat="1" ht="3.75" customHeight="1">
      <c r="A2" s="30" t="s">
        <v>285</v>
      </c>
      <c r="B2" s="35" t="str">
        <f>VLOOKUP(VAL_C1!$B$2,VAL_Drop_Down_Lists!$A$3:$B$214,2,FALSE)</f>
        <v>_X</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58"/>
      <c r="BI2" s="28"/>
      <c r="BJ2" s="28"/>
      <c r="BK2" s="28"/>
      <c r="BL2" s="28"/>
      <c r="BM2" s="28"/>
      <c r="BN2" s="28"/>
      <c r="BO2" s="28"/>
      <c r="BP2" s="28"/>
      <c r="BQ2" s="28"/>
      <c r="BR2" s="28"/>
      <c r="BS2" s="28"/>
      <c r="BT2" s="28"/>
      <c r="BU2" s="28"/>
      <c r="BV2" s="28"/>
      <c r="BW2" s="28"/>
    </row>
    <row r="3" spans="1:75" s="56" customFormat="1" ht="32.25" customHeight="1">
      <c r="A3" s="30" t="s">
        <v>289</v>
      </c>
      <c r="B3" s="35" t="str">
        <f>IF(VAL_C1!$H$32&lt;&gt;"", YEAR(VAL_C1!$H$32),"")</f>
        <v/>
      </c>
      <c r="C3" s="37"/>
      <c r="D3" s="381" t="s">
        <v>699</v>
      </c>
      <c r="E3" s="382"/>
      <c r="F3" s="38"/>
      <c r="G3" s="38"/>
      <c r="H3" s="38"/>
      <c r="I3" s="38"/>
      <c r="J3" s="38"/>
      <c r="K3" s="38"/>
      <c r="L3" s="38"/>
      <c r="M3" s="38"/>
      <c r="N3" s="38"/>
      <c r="O3" s="38"/>
      <c r="P3" s="38"/>
      <c r="Q3" s="38"/>
      <c r="R3" s="38"/>
      <c r="S3" s="38"/>
      <c r="T3" s="38"/>
      <c r="U3" s="38"/>
      <c r="V3" s="415" t="s">
        <v>274</v>
      </c>
      <c r="W3" s="415"/>
      <c r="X3" s="415"/>
      <c r="Y3" s="415" t="s">
        <v>24</v>
      </c>
      <c r="Z3" s="415"/>
      <c r="AA3" s="415"/>
      <c r="AB3" s="415" t="s">
        <v>25</v>
      </c>
      <c r="AC3" s="415"/>
      <c r="AD3" s="415"/>
      <c r="AE3" s="415" t="s">
        <v>264</v>
      </c>
      <c r="AF3" s="415"/>
      <c r="AG3" s="415"/>
      <c r="AH3" s="416" t="s">
        <v>35</v>
      </c>
      <c r="AI3" s="416"/>
      <c r="AJ3" s="416"/>
      <c r="AK3" s="58"/>
      <c r="BI3" s="28"/>
      <c r="BJ3" s="28"/>
      <c r="BK3" s="28"/>
      <c r="BL3" s="28"/>
      <c r="BM3" s="28"/>
      <c r="BN3" s="28"/>
      <c r="BO3" s="28"/>
      <c r="BP3" s="28"/>
      <c r="BQ3" s="28"/>
      <c r="BR3" s="28"/>
      <c r="BS3" s="28"/>
      <c r="BT3" s="28"/>
      <c r="BU3" s="28"/>
      <c r="BV3" s="28"/>
      <c r="BW3" s="28"/>
    </row>
    <row r="4" spans="1:75" s="56" customFormat="1" ht="32.25" customHeight="1">
      <c r="A4" s="30" t="s">
        <v>292</v>
      </c>
      <c r="B4" s="35" t="str">
        <f>IF(VAL_C1!$H$33&lt;&gt;"", YEAR(VAL_C1!$H$33),"")</f>
        <v/>
      </c>
      <c r="C4" s="37"/>
      <c r="D4" s="243" t="s">
        <v>272</v>
      </c>
      <c r="E4" s="133" t="s">
        <v>697</v>
      </c>
      <c r="F4" s="206"/>
      <c r="G4" s="206"/>
      <c r="H4" s="206"/>
      <c r="I4" s="206"/>
      <c r="J4" s="206"/>
      <c r="K4" s="206"/>
      <c r="L4" s="206"/>
      <c r="M4" s="206"/>
      <c r="N4" s="206"/>
      <c r="O4" s="206"/>
      <c r="P4" s="206"/>
      <c r="Q4" s="206"/>
      <c r="R4" s="206"/>
      <c r="S4" s="206"/>
      <c r="T4" s="206"/>
      <c r="U4" s="206"/>
      <c r="V4" s="415" t="s">
        <v>22</v>
      </c>
      <c r="W4" s="415"/>
      <c r="X4" s="415"/>
      <c r="Y4" s="415" t="s">
        <v>23</v>
      </c>
      <c r="Z4" s="415"/>
      <c r="AA4" s="415"/>
      <c r="AB4" s="415" t="s">
        <v>27</v>
      </c>
      <c r="AC4" s="415"/>
      <c r="AD4" s="415"/>
      <c r="AE4" s="415" t="s">
        <v>26</v>
      </c>
      <c r="AF4" s="415"/>
      <c r="AG4" s="415"/>
      <c r="AH4" s="416" t="s">
        <v>30</v>
      </c>
      <c r="AI4" s="416"/>
      <c r="AJ4" s="416"/>
      <c r="AK4" s="58"/>
      <c r="BI4" s="28"/>
      <c r="BJ4" s="28"/>
      <c r="BK4" s="28"/>
      <c r="BL4" s="28"/>
      <c r="BM4" s="28"/>
      <c r="BN4" s="28"/>
      <c r="BO4" s="28"/>
      <c r="BP4" s="28"/>
      <c r="BQ4" s="28"/>
      <c r="BR4" s="28"/>
      <c r="BS4" s="28"/>
      <c r="BT4" s="28"/>
      <c r="BU4" s="28"/>
      <c r="BV4" s="28"/>
      <c r="BW4" s="28"/>
    </row>
    <row r="5" spans="1:75" s="56" customFormat="1" ht="21" hidden="1">
      <c r="A5" s="30" t="s">
        <v>294</v>
      </c>
      <c r="B5" s="31" t="s">
        <v>2</v>
      </c>
      <c r="C5" s="37"/>
      <c r="D5" s="38"/>
      <c r="E5" s="38"/>
      <c r="F5" s="60"/>
      <c r="G5" s="60"/>
      <c r="H5" s="60"/>
      <c r="I5" s="60"/>
      <c r="J5" s="60"/>
      <c r="K5" s="60"/>
      <c r="L5" s="60"/>
      <c r="M5" s="60"/>
      <c r="N5" s="60"/>
      <c r="O5" s="61"/>
      <c r="P5" s="61"/>
      <c r="Q5" s="61"/>
      <c r="R5" s="61"/>
      <c r="S5" s="61"/>
      <c r="T5" s="61"/>
      <c r="U5" s="43"/>
      <c r="V5" s="62"/>
      <c r="W5" s="62"/>
      <c r="X5" s="62"/>
      <c r="Y5" s="62"/>
      <c r="Z5" s="62"/>
      <c r="AA5" s="62"/>
      <c r="AB5" s="62"/>
      <c r="AC5" s="62"/>
      <c r="AD5" s="62"/>
      <c r="AE5" s="62"/>
      <c r="AF5" s="62"/>
      <c r="AG5" s="62"/>
      <c r="AH5" s="62"/>
      <c r="AI5" s="62"/>
      <c r="AJ5" s="62"/>
      <c r="AK5" s="58"/>
      <c r="BI5" s="28"/>
      <c r="BJ5" s="28"/>
      <c r="BK5" s="28"/>
      <c r="BL5" s="28"/>
      <c r="BM5" s="28"/>
      <c r="BN5" s="28"/>
      <c r="BO5" s="28"/>
      <c r="BP5" s="28"/>
      <c r="BQ5" s="28"/>
      <c r="BR5" s="28"/>
      <c r="BS5" s="28"/>
      <c r="BT5" s="28"/>
      <c r="BU5" s="28"/>
      <c r="BV5" s="28"/>
      <c r="BW5" s="28"/>
    </row>
    <row r="6" spans="1:75" s="56" customFormat="1" ht="21" hidden="1">
      <c r="A6" s="30" t="s">
        <v>296</v>
      </c>
      <c r="B6" s="31"/>
      <c r="C6" s="37"/>
      <c r="D6" s="206"/>
      <c r="E6" s="206"/>
      <c r="F6" s="60"/>
      <c r="G6" s="60"/>
      <c r="H6" s="60"/>
      <c r="I6" s="60"/>
      <c r="J6" s="60"/>
      <c r="K6" s="60"/>
      <c r="L6" s="60"/>
      <c r="M6" s="60"/>
      <c r="N6" s="60"/>
      <c r="O6" s="61"/>
      <c r="P6" s="61"/>
      <c r="Q6" s="61"/>
      <c r="R6" s="61"/>
      <c r="S6" s="61"/>
      <c r="T6" s="61"/>
      <c r="U6" s="43" t="s">
        <v>3</v>
      </c>
      <c r="V6" s="62" t="s">
        <v>373</v>
      </c>
      <c r="W6" s="62"/>
      <c r="X6" s="62"/>
      <c r="Y6" s="62" t="s">
        <v>373</v>
      </c>
      <c r="Z6" s="62"/>
      <c r="AA6" s="62"/>
      <c r="AB6" s="62" t="s">
        <v>373</v>
      </c>
      <c r="AC6" s="62"/>
      <c r="AD6" s="62"/>
      <c r="AE6" s="62" t="s">
        <v>373</v>
      </c>
      <c r="AF6" s="62"/>
      <c r="AG6" s="62"/>
      <c r="AH6" s="62" t="s">
        <v>373</v>
      </c>
      <c r="AI6" s="62"/>
      <c r="AJ6" s="62"/>
      <c r="AK6" s="58"/>
      <c r="BI6" s="28"/>
      <c r="BJ6" s="28"/>
      <c r="BK6" s="28"/>
      <c r="BL6" s="28"/>
      <c r="BM6" s="28"/>
      <c r="BN6" s="28"/>
      <c r="BO6" s="28"/>
      <c r="BP6" s="28"/>
      <c r="BQ6" s="28"/>
      <c r="BR6" s="28"/>
      <c r="BS6" s="28"/>
      <c r="BT6" s="28"/>
      <c r="BU6" s="28"/>
      <c r="BV6" s="28"/>
      <c r="BW6" s="28"/>
    </row>
    <row r="7" spans="1:75" s="56" customFormat="1" ht="21" hidden="1">
      <c r="A7" s="30" t="s">
        <v>298</v>
      </c>
      <c r="B7" s="35" t="str">
        <f>IF(VAL_C1!$H$33&lt;&gt;"", YEAR(VAL_C1!$H$33),"")</f>
        <v/>
      </c>
      <c r="C7" s="37"/>
      <c r="D7" s="206"/>
      <c r="E7" s="206"/>
      <c r="F7" s="60"/>
      <c r="G7" s="60"/>
      <c r="H7" s="60"/>
      <c r="I7" s="60"/>
      <c r="J7" s="60"/>
      <c r="K7" s="60"/>
      <c r="L7" s="60"/>
      <c r="M7" s="60"/>
      <c r="N7" s="60"/>
      <c r="O7" s="61"/>
      <c r="P7" s="61"/>
      <c r="Q7" s="61"/>
      <c r="R7" s="61"/>
      <c r="S7" s="61"/>
      <c r="T7" s="61"/>
      <c r="U7" s="43" t="s">
        <v>320</v>
      </c>
      <c r="V7" s="62" t="s">
        <v>334</v>
      </c>
      <c r="W7" s="62"/>
      <c r="X7" s="62"/>
      <c r="Y7" s="62" t="s">
        <v>335</v>
      </c>
      <c r="Z7" s="62"/>
      <c r="AA7" s="62"/>
      <c r="AB7" s="62" t="s">
        <v>336</v>
      </c>
      <c r="AC7" s="62"/>
      <c r="AD7" s="62"/>
      <c r="AE7" s="62" t="s">
        <v>337</v>
      </c>
      <c r="AF7" s="62"/>
      <c r="AG7" s="62"/>
      <c r="AH7" s="62" t="s">
        <v>338</v>
      </c>
      <c r="AI7" s="62"/>
      <c r="AJ7" s="62"/>
      <c r="AK7" s="58"/>
      <c r="BI7" s="28"/>
      <c r="BJ7" s="28"/>
      <c r="BK7" s="28"/>
      <c r="BL7" s="28"/>
      <c r="BM7" s="28"/>
      <c r="BN7" s="28"/>
      <c r="BO7" s="28"/>
      <c r="BP7" s="28"/>
      <c r="BQ7" s="28"/>
      <c r="BR7" s="28"/>
      <c r="BS7" s="28"/>
      <c r="BT7" s="28"/>
      <c r="BU7" s="28"/>
      <c r="BV7" s="28"/>
      <c r="BW7" s="28"/>
    </row>
    <row r="8" spans="1:75" s="56" customFormat="1" ht="21" hidden="1">
      <c r="A8" s="30" t="s">
        <v>300</v>
      </c>
      <c r="B8" s="35" t="str">
        <f>IF(VAL_C1!$H$34&lt;&gt;"", YEAR(VAL_C1!$H$34),"")</f>
        <v/>
      </c>
      <c r="C8" s="37"/>
      <c r="D8" s="206"/>
      <c r="E8" s="206"/>
      <c r="F8" s="60"/>
      <c r="G8" s="60"/>
      <c r="H8" s="60"/>
      <c r="I8" s="60"/>
      <c r="J8" s="60"/>
      <c r="K8" s="60"/>
      <c r="L8" s="60"/>
      <c r="M8" s="60"/>
      <c r="N8" s="134"/>
      <c r="O8" s="135"/>
      <c r="P8" s="135"/>
      <c r="Q8" s="135"/>
      <c r="R8" s="135"/>
      <c r="S8" s="135"/>
      <c r="T8" s="135"/>
      <c r="U8" s="126" t="s">
        <v>321</v>
      </c>
      <c r="V8" s="62" t="s">
        <v>2</v>
      </c>
      <c r="W8" s="62"/>
      <c r="X8" s="62"/>
      <c r="Y8" s="62" t="s">
        <v>2</v>
      </c>
      <c r="Z8" s="62"/>
      <c r="AA8" s="62"/>
      <c r="AB8" s="62" t="s">
        <v>2</v>
      </c>
      <c r="AC8" s="62"/>
      <c r="AD8" s="62"/>
      <c r="AE8" s="62" t="s">
        <v>2</v>
      </c>
      <c r="AF8" s="62"/>
      <c r="AG8" s="62"/>
      <c r="AH8" s="62" t="s">
        <v>2</v>
      </c>
      <c r="AI8" s="62"/>
      <c r="AJ8" s="62"/>
      <c r="AK8" s="58"/>
      <c r="BI8" s="28"/>
      <c r="BJ8" s="28"/>
      <c r="BK8" s="28"/>
      <c r="BL8" s="28"/>
      <c r="BM8" s="28"/>
      <c r="BN8" s="28"/>
      <c r="BO8" s="28"/>
      <c r="BP8" s="28"/>
      <c r="BQ8" s="28"/>
      <c r="BR8" s="28"/>
      <c r="BS8" s="28"/>
      <c r="BT8" s="28"/>
      <c r="BU8" s="28"/>
      <c r="BV8" s="28"/>
      <c r="BW8" s="28"/>
    </row>
    <row r="9" spans="1:75" s="56" customFormat="1" ht="21" hidden="1">
      <c r="A9" s="30" t="s">
        <v>302</v>
      </c>
      <c r="B9" s="31" t="s">
        <v>721</v>
      </c>
      <c r="C9" s="37"/>
      <c r="D9" s="206"/>
      <c r="E9" s="206"/>
      <c r="F9" s="60"/>
      <c r="G9" s="60"/>
      <c r="H9" s="60"/>
      <c r="I9" s="60"/>
      <c r="J9" s="60"/>
      <c r="K9" s="60"/>
      <c r="L9" s="60"/>
      <c r="M9" s="60"/>
      <c r="N9" s="134"/>
      <c r="O9" s="135"/>
      <c r="P9" s="135"/>
      <c r="Q9" s="135"/>
      <c r="R9" s="135"/>
      <c r="S9" s="135"/>
      <c r="T9" s="135"/>
      <c r="U9" s="126" t="s">
        <v>322</v>
      </c>
      <c r="V9" s="62" t="s">
        <v>2</v>
      </c>
      <c r="W9" s="62"/>
      <c r="X9" s="62"/>
      <c r="Y9" s="62" t="s">
        <v>2</v>
      </c>
      <c r="Z9" s="62"/>
      <c r="AA9" s="62"/>
      <c r="AB9" s="62" t="s">
        <v>2</v>
      </c>
      <c r="AC9" s="62"/>
      <c r="AD9" s="62"/>
      <c r="AE9" s="62" t="s">
        <v>2</v>
      </c>
      <c r="AF9" s="62"/>
      <c r="AG9" s="62"/>
      <c r="AH9" s="62" t="s">
        <v>2</v>
      </c>
      <c r="AI9" s="62"/>
      <c r="AJ9" s="62"/>
      <c r="AK9" s="58"/>
      <c r="BI9" s="28"/>
      <c r="BJ9" s="28"/>
      <c r="BK9" s="28"/>
      <c r="BL9" s="28"/>
      <c r="BM9" s="28"/>
      <c r="BN9" s="28"/>
      <c r="BO9" s="28"/>
      <c r="BP9" s="28"/>
      <c r="BQ9" s="28"/>
      <c r="BR9" s="28"/>
      <c r="BS9" s="28"/>
      <c r="BT9" s="28"/>
      <c r="BU9" s="28"/>
      <c r="BV9" s="28"/>
      <c r="BW9" s="28"/>
    </row>
    <row r="10" spans="1:75" s="56" customFormat="1" ht="21" hidden="1">
      <c r="A10" s="30" t="s">
        <v>304</v>
      </c>
      <c r="B10" s="31">
        <v>0</v>
      </c>
      <c r="C10" s="37"/>
      <c r="D10" s="206"/>
      <c r="E10" s="206"/>
      <c r="F10" s="60"/>
      <c r="G10" s="60"/>
      <c r="H10" s="60"/>
      <c r="I10" s="60"/>
      <c r="J10" s="60"/>
      <c r="K10" s="60"/>
      <c r="L10" s="60"/>
      <c r="M10" s="60"/>
      <c r="N10" s="134"/>
      <c r="O10" s="126"/>
      <c r="P10" s="126"/>
      <c r="Q10" s="126"/>
      <c r="R10" s="126"/>
      <c r="S10" s="126"/>
      <c r="T10" s="126"/>
      <c r="U10" s="126" t="s">
        <v>6</v>
      </c>
      <c r="V10" s="62" t="s">
        <v>2</v>
      </c>
      <c r="W10" s="62"/>
      <c r="X10" s="62"/>
      <c r="Y10" s="62" t="s">
        <v>2</v>
      </c>
      <c r="Z10" s="62"/>
      <c r="AA10" s="62"/>
      <c r="AB10" s="62" t="s">
        <v>2</v>
      </c>
      <c r="AC10" s="62"/>
      <c r="AD10" s="62"/>
      <c r="AE10" s="62" t="s">
        <v>2</v>
      </c>
      <c r="AF10" s="62"/>
      <c r="AG10" s="62"/>
      <c r="AH10" s="62" t="s">
        <v>2</v>
      </c>
      <c r="AI10" s="62"/>
      <c r="AJ10" s="62"/>
      <c r="AK10" s="58"/>
      <c r="BI10" s="28"/>
      <c r="BJ10" s="28"/>
      <c r="BK10" s="28"/>
      <c r="BL10" s="28"/>
      <c r="BM10" s="28"/>
      <c r="BN10" s="28"/>
      <c r="BO10" s="28"/>
      <c r="BP10" s="28"/>
      <c r="BQ10" s="28"/>
      <c r="BR10" s="28"/>
      <c r="BS10" s="28"/>
      <c r="BT10" s="28"/>
      <c r="BU10" s="28"/>
      <c r="BV10" s="28"/>
      <c r="BW10" s="28"/>
    </row>
    <row r="11" spans="1:75" s="56" customFormat="1" ht="21" hidden="1">
      <c r="A11" s="30" t="s">
        <v>306</v>
      </c>
      <c r="B11" s="31">
        <v>0</v>
      </c>
      <c r="C11" s="37"/>
      <c r="D11" s="206"/>
      <c r="E11" s="206"/>
      <c r="F11" s="60"/>
      <c r="G11" s="60"/>
      <c r="H11" s="60"/>
      <c r="I11" s="60"/>
      <c r="J11" s="60"/>
      <c r="K11" s="60"/>
      <c r="L11" s="60"/>
      <c r="M11" s="60"/>
      <c r="N11" s="134"/>
      <c r="O11" s="126"/>
      <c r="P11" s="126"/>
      <c r="Q11" s="126"/>
      <c r="R11" s="126"/>
      <c r="S11" s="126"/>
      <c r="T11" s="126"/>
      <c r="U11" s="126"/>
      <c r="V11" s="62"/>
      <c r="W11" s="62"/>
      <c r="X11" s="62"/>
      <c r="Y11" s="62"/>
      <c r="Z11" s="62"/>
      <c r="AA11" s="62"/>
      <c r="AB11" s="62"/>
      <c r="AC11" s="62"/>
      <c r="AD11" s="62"/>
      <c r="AE11" s="62"/>
      <c r="AF11" s="62"/>
      <c r="AG11" s="62"/>
      <c r="AH11" s="62"/>
      <c r="AI11" s="62"/>
      <c r="AJ11" s="62"/>
      <c r="AK11" s="58"/>
      <c r="BI11" s="28"/>
      <c r="BJ11" s="28"/>
      <c r="BK11" s="28"/>
      <c r="BL11" s="28"/>
      <c r="BM11" s="28"/>
      <c r="BN11" s="28"/>
      <c r="BO11" s="28"/>
      <c r="BP11" s="28"/>
      <c r="BQ11" s="28"/>
      <c r="BR11" s="28"/>
      <c r="BS11" s="28"/>
      <c r="BT11" s="28"/>
      <c r="BU11" s="28"/>
      <c r="BV11" s="28"/>
      <c r="BW11" s="28"/>
    </row>
    <row r="12" spans="1:75" s="56" customFormat="1" ht="21" hidden="1">
      <c r="C12" s="37"/>
      <c r="D12" s="206"/>
      <c r="E12" s="206"/>
      <c r="F12" s="60"/>
      <c r="G12" s="60"/>
      <c r="H12" s="60"/>
      <c r="I12" s="60"/>
      <c r="J12" s="60"/>
      <c r="K12" s="60"/>
      <c r="L12" s="60"/>
      <c r="M12" s="60"/>
      <c r="N12" s="134"/>
      <c r="O12" s="126"/>
      <c r="P12" s="126"/>
      <c r="Q12" s="126"/>
      <c r="R12" s="126"/>
      <c r="S12" s="126"/>
      <c r="T12" s="126"/>
      <c r="U12" s="126"/>
      <c r="V12" s="62"/>
      <c r="W12" s="62"/>
      <c r="X12" s="62"/>
      <c r="Y12" s="62"/>
      <c r="Z12" s="62"/>
      <c r="AA12" s="62"/>
      <c r="AB12" s="62"/>
      <c r="AC12" s="62"/>
      <c r="AD12" s="62"/>
      <c r="AE12" s="62"/>
      <c r="AF12" s="62"/>
      <c r="AG12" s="62"/>
      <c r="AH12" s="62"/>
      <c r="AI12" s="62"/>
      <c r="AJ12" s="62"/>
      <c r="AK12" s="58"/>
      <c r="BI12" s="28"/>
      <c r="BJ12" s="28"/>
      <c r="BK12" s="28"/>
      <c r="BL12" s="28"/>
      <c r="BM12" s="28"/>
      <c r="BN12" s="28"/>
      <c r="BO12" s="28"/>
      <c r="BP12" s="28"/>
      <c r="BQ12" s="28"/>
      <c r="BR12" s="28"/>
      <c r="BS12" s="28"/>
      <c r="BT12" s="28"/>
      <c r="BU12" s="28"/>
      <c r="BV12" s="28"/>
      <c r="BW12" s="28"/>
    </row>
    <row r="13" spans="1:75" s="56" customFormat="1" ht="3.75" customHeight="1">
      <c r="C13" s="37"/>
      <c r="D13" s="58"/>
      <c r="E13" s="58"/>
      <c r="F13" s="43"/>
      <c r="G13" s="43"/>
      <c r="H13" s="48" t="s">
        <v>307</v>
      </c>
      <c r="I13" s="48" t="s">
        <v>310</v>
      </c>
      <c r="J13" s="48" t="s">
        <v>312</v>
      </c>
      <c r="K13" s="48" t="s">
        <v>314</v>
      </c>
      <c r="L13" s="48" t="s">
        <v>315</v>
      </c>
      <c r="M13" s="48" t="s">
        <v>316</v>
      </c>
      <c r="N13" s="127" t="s">
        <v>317</v>
      </c>
      <c r="O13" s="203" t="s">
        <v>762</v>
      </c>
      <c r="P13" s="203" t="s">
        <v>764</v>
      </c>
      <c r="Q13" s="127"/>
      <c r="R13" s="127"/>
      <c r="S13" s="127"/>
      <c r="T13" s="127"/>
      <c r="U13" s="126"/>
      <c r="V13" s="58"/>
      <c r="W13" s="58"/>
      <c r="X13" s="58"/>
      <c r="Y13" s="58"/>
      <c r="Z13" s="58"/>
      <c r="AA13" s="58"/>
      <c r="AB13" s="58"/>
      <c r="AC13" s="58"/>
      <c r="AD13" s="58"/>
      <c r="AE13" s="58"/>
      <c r="AF13" s="58"/>
      <c r="AG13" s="58"/>
      <c r="AH13" s="58"/>
      <c r="AI13" s="58"/>
      <c r="AJ13" s="58"/>
      <c r="AK13" s="58"/>
      <c r="BI13" s="28"/>
      <c r="BJ13" s="28"/>
      <c r="BK13" s="28"/>
      <c r="BL13" s="28"/>
      <c r="BM13" s="28"/>
      <c r="BN13" s="28"/>
      <c r="BO13" s="28"/>
      <c r="BP13" s="28"/>
      <c r="BQ13" s="28"/>
      <c r="BR13" s="28"/>
      <c r="BS13" s="28"/>
      <c r="BT13" s="28"/>
      <c r="BU13" s="28"/>
      <c r="BV13" s="28"/>
      <c r="BW13" s="28"/>
    </row>
    <row r="14" spans="1:75" s="63" customFormat="1" ht="21" customHeight="1">
      <c r="C14" s="37"/>
      <c r="D14" s="414" t="s">
        <v>4</v>
      </c>
      <c r="E14" s="64" t="s">
        <v>713</v>
      </c>
      <c r="F14" s="62"/>
      <c r="G14" s="62"/>
      <c r="H14" s="62" t="s">
        <v>326</v>
      </c>
      <c r="I14" s="62" t="s">
        <v>330</v>
      </c>
      <c r="J14" s="62" t="s">
        <v>2</v>
      </c>
      <c r="K14" s="62" t="s">
        <v>331</v>
      </c>
      <c r="L14" s="62" t="s">
        <v>703</v>
      </c>
      <c r="M14" s="62" t="s">
        <v>599</v>
      </c>
      <c r="N14" s="136" t="s">
        <v>599</v>
      </c>
      <c r="O14" s="136" t="s">
        <v>2</v>
      </c>
      <c r="P14" s="136" t="s">
        <v>721</v>
      </c>
      <c r="Q14" s="136"/>
      <c r="R14" s="136"/>
      <c r="S14" s="136"/>
      <c r="T14" s="136"/>
      <c r="U14" s="138"/>
      <c r="V14" s="159"/>
      <c r="W14" s="160"/>
      <c r="X14" s="161"/>
      <c r="Y14" s="159"/>
      <c r="Z14" s="160"/>
      <c r="AA14" s="161"/>
      <c r="AB14" s="159"/>
      <c r="AC14" s="160"/>
      <c r="AD14" s="161"/>
      <c r="AE14" s="159"/>
      <c r="AF14" s="160"/>
      <c r="AG14" s="161"/>
      <c r="AH14" s="24" t="str">
        <f>IF(OR(EXACT(V14,W14),EXACT(Y14,Z14), EXACT(AB14,AC14),EXACT(AE14,AF14), COUNTIF(W14:AF14,"M")&gt;0,COUNTIF(W14:AF14,"X")=4),"",SUM(V14,Y14, AB14,AE14))</f>
        <v/>
      </c>
      <c r="AI14" s="25" t="str">
        <f>IF(AND(COUNTIF(W14:AF14,"X")=4,SUM(V14,Y14, AB14, AE14)=0,ISNUMBER(AH14)),"",IF(COUNTIF(W14:AF14,"M")&gt;0,"M", IF(AND(COUNTIF(W14:AF14,W14)=4,OR(W14="X",W14="W",W14="Z")),UPPER(W14),"")))</f>
        <v/>
      </c>
      <c r="AJ14" s="26"/>
      <c r="AK14" s="66"/>
      <c r="BI14" s="137"/>
      <c r="BJ14" s="137"/>
      <c r="BK14" s="137"/>
      <c r="BL14" s="137"/>
      <c r="BM14" s="137"/>
      <c r="BN14" s="137"/>
      <c r="BO14" s="137"/>
      <c r="BP14" s="137"/>
      <c r="BQ14" s="137"/>
      <c r="BR14" s="137"/>
      <c r="BS14" s="137"/>
      <c r="BT14" s="137"/>
      <c r="BU14" s="137"/>
      <c r="BV14" s="137"/>
      <c r="BW14" s="137"/>
    </row>
    <row r="15" spans="1:75" s="63" customFormat="1" ht="21" customHeight="1">
      <c r="C15" s="37"/>
      <c r="D15" s="414"/>
      <c r="E15" s="64" t="s">
        <v>714</v>
      </c>
      <c r="F15" s="62"/>
      <c r="G15" s="62"/>
      <c r="H15" s="62" t="s">
        <v>326</v>
      </c>
      <c r="I15" s="62" t="s">
        <v>330</v>
      </c>
      <c r="J15" s="62" t="s">
        <v>2</v>
      </c>
      <c r="K15" s="62" t="s">
        <v>331</v>
      </c>
      <c r="L15" s="62" t="s">
        <v>704</v>
      </c>
      <c r="M15" s="62" t="s">
        <v>599</v>
      </c>
      <c r="N15" s="136" t="s">
        <v>599</v>
      </c>
      <c r="O15" s="136" t="s">
        <v>2</v>
      </c>
      <c r="P15" s="136" t="s">
        <v>721</v>
      </c>
      <c r="Q15" s="136"/>
      <c r="R15" s="136"/>
      <c r="S15" s="136"/>
      <c r="T15" s="136"/>
      <c r="U15" s="138"/>
      <c r="V15" s="162"/>
      <c r="W15" s="163"/>
      <c r="X15" s="164"/>
      <c r="Y15" s="162"/>
      <c r="Z15" s="163"/>
      <c r="AA15" s="164"/>
      <c r="AB15" s="162"/>
      <c r="AC15" s="163"/>
      <c r="AD15" s="164"/>
      <c r="AE15" s="162"/>
      <c r="AF15" s="163"/>
      <c r="AG15" s="164"/>
      <c r="AH15" s="24" t="str">
        <f t="shared" ref="AH15:AH24" si="0">IF(OR(EXACT(V15,W15),EXACT(Y15,Z15), EXACT(AB15,AC15),EXACT(AE15,AF15), COUNTIF(W15:AF15,"M")&gt;0,COUNTIF(W15:AF15,"X")=4),"",SUM(V15,Y15, AB15,AE15))</f>
        <v/>
      </c>
      <c r="AI15" s="25" t="str">
        <f t="shared" ref="AI15:AI24" si="1">IF(AND(COUNTIF(W15:AF15,"X")=4,SUM(V15,Y15, AB15, AE15)=0,ISNUMBER(AH15)),"",IF(COUNTIF(W15:AF15,"M")&gt;0,"M", IF(AND(COUNTIF(W15:AF15,W15)=4,OR(W15="X",W15="W",W15="Z")),UPPER(W15),"")))</f>
        <v/>
      </c>
      <c r="AJ15" s="26"/>
      <c r="AK15" s="66"/>
      <c r="BI15" s="137"/>
      <c r="BJ15" s="137"/>
      <c r="BK15" s="137"/>
      <c r="BL15" s="137"/>
      <c r="BM15" s="137"/>
      <c r="BN15" s="137"/>
      <c r="BO15" s="137"/>
      <c r="BP15" s="137"/>
      <c r="BQ15" s="137"/>
      <c r="BR15" s="137"/>
      <c r="BS15" s="137"/>
      <c r="BT15" s="137"/>
      <c r="BU15" s="137"/>
      <c r="BV15" s="137"/>
      <c r="BW15" s="137"/>
    </row>
    <row r="16" spans="1:75" s="63" customFormat="1" ht="21" customHeight="1">
      <c r="C16" s="37"/>
      <c r="D16" s="414"/>
      <c r="E16" s="64" t="s">
        <v>715</v>
      </c>
      <c r="F16" s="62"/>
      <c r="G16" s="62"/>
      <c r="H16" s="62" t="s">
        <v>326</v>
      </c>
      <c r="I16" s="62" t="s">
        <v>330</v>
      </c>
      <c r="J16" s="62" t="s">
        <v>2</v>
      </c>
      <c r="K16" s="62" t="s">
        <v>331</v>
      </c>
      <c r="L16" s="62" t="s">
        <v>705</v>
      </c>
      <c r="M16" s="62" t="s">
        <v>599</v>
      </c>
      <c r="N16" s="136" t="s">
        <v>599</v>
      </c>
      <c r="O16" s="136" t="s">
        <v>2</v>
      </c>
      <c r="P16" s="136" t="s">
        <v>721</v>
      </c>
      <c r="Q16" s="136"/>
      <c r="R16" s="136"/>
      <c r="S16" s="136"/>
      <c r="T16" s="136"/>
      <c r="U16" s="138"/>
      <c r="V16" s="162"/>
      <c r="W16" s="163"/>
      <c r="X16" s="164"/>
      <c r="Y16" s="162"/>
      <c r="Z16" s="163"/>
      <c r="AA16" s="164"/>
      <c r="AB16" s="162"/>
      <c r="AC16" s="163"/>
      <c r="AD16" s="164"/>
      <c r="AE16" s="162"/>
      <c r="AF16" s="163"/>
      <c r="AG16" s="164"/>
      <c r="AH16" s="24" t="str">
        <f t="shared" si="0"/>
        <v/>
      </c>
      <c r="AI16" s="25" t="str">
        <f t="shared" si="1"/>
        <v/>
      </c>
      <c r="AJ16" s="26"/>
      <c r="AK16" s="66"/>
      <c r="BI16" s="137"/>
      <c r="BJ16" s="137"/>
      <c r="BK16" s="137"/>
      <c r="BL16" s="137"/>
      <c r="BM16" s="137"/>
      <c r="BN16" s="137"/>
      <c r="BO16" s="137"/>
      <c r="BP16" s="137"/>
      <c r="BQ16" s="137"/>
      <c r="BR16" s="137"/>
      <c r="BS16" s="137"/>
      <c r="BT16" s="137"/>
      <c r="BU16" s="137"/>
      <c r="BV16" s="137"/>
      <c r="BW16" s="137"/>
    </row>
    <row r="17" spans="3:75" s="63" customFormat="1" ht="21" customHeight="1">
      <c r="C17" s="37"/>
      <c r="D17" s="414"/>
      <c r="E17" s="64" t="s">
        <v>716</v>
      </c>
      <c r="F17" s="62"/>
      <c r="G17" s="62"/>
      <c r="H17" s="62" t="s">
        <v>326</v>
      </c>
      <c r="I17" s="62" t="s">
        <v>330</v>
      </c>
      <c r="J17" s="62" t="s">
        <v>2</v>
      </c>
      <c r="K17" s="62" t="s">
        <v>331</v>
      </c>
      <c r="L17" s="62" t="s">
        <v>706</v>
      </c>
      <c r="M17" s="62" t="s">
        <v>599</v>
      </c>
      <c r="N17" s="136" t="s">
        <v>599</v>
      </c>
      <c r="O17" s="136" t="s">
        <v>2</v>
      </c>
      <c r="P17" s="136" t="s">
        <v>721</v>
      </c>
      <c r="Q17" s="136"/>
      <c r="R17" s="136"/>
      <c r="S17" s="136"/>
      <c r="T17" s="136"/>
      <c r="U17" s="138"/>
      <c r="V17" s="162"/>
      <c r="W17" s="163"/>
      <c r="X17" s="164"/>
      <c r="Y17" s="162"/>
      <c r="Z17" s="163"/>
      <c r="AA17" s="164"/>
      <c r="AB17" s="162"/>
      <c r="AC17" s="163"/>
      <c r="AD17" s="164"/>
      <c r="AE17" s="162"/>
      <c r="AF17" s="163"/>
      <c r="AG17" s="164"/>
      <c r="AH17" s="24" t="str">
        <f t="shared" si="0"/>
        <v/>
      </c>
      <c r="AI17" s="25" t="str">
        <f t="shared" si="1"/>
        <v/>
      </c>
      <c r="AJ17" s="26"/>
      <c r="AK17" s="66"/>
      <c r="BI17" s="137"/>
      <c r="BJ17" s="137"/>
      <c r="BK17" s="137"/>
      <c r="BL17" s="137"/>
      <c r="BM17" s="137"/>
      <c r="BN17" s="137"/>
      <c r="BO17" s="137"/>
      <c r="BP17" s="137"/>
      <c r="BQ17" s="137"/>
      <c r="BR17" s="137"/>
      <c r="BS17" s="137"/>
      <c r="BT17" s="137"/>
      <c r="BU17" s="137"/>
      <c r="BV17" s="137"/>
      <c r="BW17" s="137"/>
    </row>
    <row r="18" spans="3:75" s="63" customFormat="1" ht="21" customHeight="1">
      <c r="C18" s="37"/>
      <c r="D18" s="414"/>
      <c r="E18" s="64" t="s">
        <v>693</v>
      </c>
      <c r="F18" s="62"/>
      <c r="G18" s="62"/>
      <c r="H18" s="62" t="s">
        <v>326</v>
      </c>
      <c r="I18" s="62" t="s">
        <v>330</v>
      </c>
      <c r="J18" s="62" t="s">
        <v>2</v>
      </c>
      <c r="K18" s="62" t="s">
        <v>331</v>
      </c>
      <c r="L18" s="62" t="s">
        <v>707</v>
      </c>
      <c r="M18" s="62" t="s">
        <v>599</v>
      </c>
      <c r="N18" s="136" t="s">
        <v>599</v>
      </c>
      <c r="O18" s="136" t="s">
        <v>2</v>
      </c>
      <c r="P18" s="136" t="s">
        <v>721</v>
      </c>
      <c r="Q18" s="136"/>
      <c r="R18" s="136"/>
      <c r="S18" s="136"/>
      <c r="T18" s="136"/>
      <c r="U18" s="138"/>
      <c r="V18" s="162"/>
      <c r="W18" s="163"/>
      <c r="X18" s="164"/>
      <c r="Y18" s="162"/>
      <c r="Z18" s="163"/>
      <c r="AA18" s="164"/>
      <c r="AB18" s="162"/>
      <c r="AC18" s="163"/>
      <c r="AD18" s="164"/>
      <c r="AE18" s="162"/>
      <c r="AF18" s="163"/>
      <c r="AG18" s="164"/>
      <c r="AH18" s="24" t="str">
        <f t="shared" si="0"/>
        <v/>
      </c>
      <c r="AI18" s="25" t="str">
        <f t="shared" si="1"/>
        <v/>
      </c>
      <c r="AJ18" s="26"/>
      <c r="AK18" s="66"/>
      <c r="BI18" s="137"/>
      <c r="BJ18" s="137"/>
      <c r="BK18" s="137"/>
      <c r="BL18" s="137"/>
      <c r="BM18" s="137"/>
      <c r="BN18" s="137"/>
      <c r="BO18" s="137"/>
      <c r="BP18" s="137"/>
      <c r="BQ18" s="137"/>
      <c r="BR18" s="137"/>
      <c r="BS18" s="137"/>
      <c r="BT18" s="137"/>
      <c r="BU18" s="137"/>
      <c r="BV18" s="137"/>
      <c r="BW18" s="137"/>
    </row>
    <row r="19" spans="3:75" s="63" customFormat="1" ht="21" customHeight="1">
      <c r="C19" s="37"/>
      <c r="D19" s="414"/>
      <c r="E19" s="64" t="s">
        <v>694</v>
      </c>
      <c r="F19" s="62"/>
      <c r="G19" s="62"/>
      <c r="H19" s="62" t="s">
        <v>326</v>
      </c>
      <c r="I19" s="62" t="s">
        <v>330</v>
      </c>
      <c r="J19" s="62" t="s">
        <v>2</v>
      </c>
      <c r="K19" s="62" t="s">
        <v>331</v>
      </c>
      <c r="L19" s="62" t="s">
        <v>708</v>
      </c>
      <c r="M19" s="62" t="s">
        <v>599</v>
      </c>
      <c r="N19" s="136" t="s">
        <v>599</v>
      </c>
      <c r="O19" s="136" t="s">
        <v>2</v>
      </c>
      <c r="P19" s="136" t="s">
        <v>721</v>
      </c>
      <c r="Q19" s="136"/>
      <c r="R19" s="136"/>
      <c r="S19" s="136"/>
      <c r="T19" s="136"/>
      <c r="U19" s="138"/>
      <c r="V19" s="162"/>
      <c r="W19" s="163"/>
      <c r="X19" s="164"/>
      <c r="Y19" s="162"/>
      <c r="Z19" s="163"/>
      <c r="AA19" s="164"/>
      <c r="AB19" s="162"/>
      <c r="AC19" s="163"/>
      <c r="AD19" s="164"/>
      <c r="AE19" s="162"/>
      <c r="AF19" s="163"/>
      <c r="AG19" s="164"/>
      <c r="AH19" s="24" t="str">
        <f t="shared" si="0"/>
        <v/>
      </c>
      <c r="AI19" s="25" t="str">
        <f t="shared" si="1"/>
        <v/>
      </c>
      <c r="AJ19" s="26"/>
      <c r="AK19" s="66"/>
      <c r="BI19" s="137"/>
      <c r="BJ19" s="137"/>
      <c r="BK19" s="137"/>
      <c r="BL19" s="137"/>
      <c r="BM19" s="137"/>
      <c r="BN19" s="137"/>
      <c r="BO19" s="137"/>
      <c r="BP19" s="137"/>
      <c r="BQ19" s="137"/>
      <c r="BR19" s="137"/>
      <c r="BS19" s="137"/>
      <c r="BT19" s="137"/>
      <c r="BU19" s="137"/>
      <c r="BV19" s="137"/>
      <c r="BW19" s="137"/>
    </row>
    <row r="20" spans="3:75" s="63" customFormat="1" ht="21" customHeight="1">
      <c r="C20" s="37"/>
      <c r="D20" s="414"/>
      <c r="E20" s="64" t="s">
        <v>717</v>
      </c>
      <c r="F20" s="62"/>
      <c r="G20" s="62"/>
      <c r="H20" s="62" t="s">
        <v>326</v>
      </c>
      <c r="I20" s="62" t="s">
        <v>330</v>
      </c>
      <c r="J20" s="62" t="s">
        <v>2</v>
      </c>
      <c r="K20" s="62" t="s">
        <v>331</v>
      </c>
      <c r="L20" s="62" t="s">
        <v>709</v>
      </c>
      <c r="M20" s="62" t="s">
        <v>599</v>
      </c>
      <c r="N20" s="136" t="s">
        <v>599</v>
      </c>
      <c r="O20" s="136" t="s">
        <v>2</v>
      </c>
      <c r="P20" s="136" t="s">
        <v>721</v>
      </c>
      <c r="Q20" s="136"/>
      <c r="R20" s="136"/>
      <c r="S20" s="136"/>
      <c r="T20" s="136"/>
      <c r="U20" s="138"/>
      <c r="V20" s="162"/>
      <c r="W20" s="163"/>
      <c r="X20" s="164"/>
      <c r="Y20" s="162"/>
      <c r="Z20" s="163"/>
      <c r="AA20" s="164"/>
      <c r="AB20" s="162"/>
      <c r="AC20" s="163"/>
      <c r="AD20" s="164"/>
      <c r="AE20" s="162"/>
      <c r="AF20" s="163"/>
      <c r="AG20" s="164"/>
      <c r="AH20" s="24" t="str">
        <f t="shared" si="0"/>
        <v/>
      </c>
      <c r="AI20" s="25" t="str">
        <f t="shared" si="1"/>
        <v/>
      </c>
      <c r="AJ20" s="26"/>
      <c r="AK20" s="66"/>
      <c r="BI20" s="137"/>
      <c r="BJ20" s="137"/>
      <c r="BK20" s="137"/>
      <c r="BL20" s="137"/>
      <c r="BM20" s="137"/>
      <c r="BN20" s="137"/>
      <c r="BO20" s="137"/>
      <c r="BP20" s="137"/>
      <c r="BQ20" s="137"/>
      <c r="BR20" s="137"/>
      <c r="BS20" s="137"/>
      <c r="BT20" s="137"/>
      <c r="BU20" s="137"/>
      <c r="BV20" s="137"/>
      <c r="BW20" s="137"/>
    </row>
    <row r="21" spans="3:75" s="63" customFormat="1" ht="21" customHeight="1">
      <c r="C21" s="37"/>
      <c r="D21" s="414"/>
      <c r="E21" s="64" t="s">
        <v>718</v>
      </c>
      <c r="F21" s="62"/>
      <c r="G21" s="62"/>
      <c r="H21" s="62" t="s">
        <v>326</v>
      </c>
      <c r="I21" s="62" t="s">
        <v>330</v>
      </c>
      <c r="J21" s="62" t="s">
        <v>2</v>
      </c>
      <c r="K21" s="62" t="s">
        <v>331</v>
      </c>
      <c r="L21" s="62" t="s">
        <v>710</v>
      </c>
      <c r="M21" s="62" t="s">
        <v>599</v>
      </c>
      <c r="N21" s="136" t="s">
        <v>599</v>
      </c>
      <c r="O21" s="136" t="s">
        <v>2</v>
      </c>
      <c r="P21" s="136" t="s">
        <v>721</v>
      </c>
      <c r="Q21" s="136"/>
      <c r="R21" s="136"/>
      <c r="S21" s="136"/>
      <c r="T21" s="136"/>
      <c r="U21" s="138"/>
      <c r="V21" s="162"/>
      <c r="W21" s="163"/>
      <c r="X21" s="164"/>
      <c r="Y21" s="162"/>
      <c r="Z21" s="163"/>
      <c r="AA21" s="164"/>
      <c r="AB21" s="162"/>
      <c r="AC21" s="163"/>
      <c r="AD21" s="164"/>
      <c r="AE21" s="162"/>
      <c r="AF21" s="163"/>
      <c r="AG21" s="164"/>
      <c r="AH21" s="24" t="str">
        <f t="shared" si="0"/>
        <v/>
      </c>
      <c r="AI21" s="25" t="str">
        <f t="shared" si="1"/>
        <v/>
      </c>
      <c r="AJ21" s="26"/>
      <c r="AK21" s="66"/>
      <c r="BI21" s="137"/>
      <c r="BJ21" s="137"/>
      <c r="BK21" s="137"/>
      <c r="BL21" s="137"/>
      <c r="BM21" s="137"/>
      <c r="BN21" s="137"/>
      <c r="BO21" s="137"/>
      <c r="BP21" s="137"/>
      <c r="BQ21" s="137"/>
      <c r="BR21" s="137"/>
      <c r="BS21" s="137"/>
      <c r="BT21" s="137"/>
      <c r="BU21" s="137"/>
      <c r="BV21" s="137"/>
      <c r="BW21" s="137"/>
    </row>
    <row r="22" spans="3:75" s="63" customFormat="1" ht="21" customHeight="1">
      <c r="C22" s="37"/>
      <c r="D22" s="414"/>
      <c r="E22" s="64" t="s">
        <v>719</v>
      </c>
      <c r="F22" s="62"/>
      <c r="G22" s="62"/>
      <c r="H22" s="62" t="s">
        <v>326</v>
      </c>
      <c r="I22" s="62" t="s">
        <v>330</v>
      </c>
      <c r="J22" s="62" t="s">
        <v>2</v>
      </c>
      <c r="K22" s="62" t="s">
        <v>331</v>
      </c>
      <c r="L22" s="62" t="s">
        <v>711</v>
      </c>
      <c r="M22" s="62" t="s">
        <v>599</v>
      </c>
      <c r="N22" s="136" t="s">
        <v>599</v>
      </c>
      <c r="O22" s="136" t="s">
        <v>2</v>
      </c>
      <c r="P22" s="136" t="s">
        <v>721</v>
      </c>
      <c r="Q22" s="136"/>
      <c r="R22" s="136"/>
      <c r="S22" s="136"/>
      <c r="T22" s="136"/>
      <c r="U22" s="138"/>
      <c r="V22" s="162"/>
      <c r="W22" s="163"/>
      <c r="X22" s="164"/>
      <c r="Y22" s="162"/>
      <c r="Z22" s="163"/>
      <c r="AA22" s="164"/>
      <c r="AB22" s="162"/>
      <c r="AC22" s="163"/>
      <c r="AD22" s="164"/>
      <c r="AE22" s="162"/>
      <c r="AF22" s="163"/>
      <c r="AG22" s="164"/>
      <c r="AH22" s="24" t="str">
        <f t="shared" si="0"/>
        <v/>
      </c>
      <c r="AI22" s="25" t="str">
        <f t="shared" si="1"/>
        <v/>
      </c>
      <c r="AJ22" s="26"/>
      <c r="AK22" s="66"/>
      <c r="BI22" s="137"/>
      <c r="BJ22" s="137"/>
      <c r="BK22" s="137"/>
      <c r="BL22" s="137"/>
      <c r="BM22" s="137"/>
      <c r="BN22" s="137"/>
      <c r="BO22" s="137"/>
      <c r="BP22" s="137"/>
      <c r="BQ22" s="137"/>
      <c r="BR22" s="137"/>
      <c r="BS22" s="137"/>
      <c r="BT22" s="137"/>
      <c r="BU22" s="137"/>
      <c r="BV22" s="137"/>
      <c r="BW22" s="137"/>
    </row>
    <row r="23" spans="3:75" s="63" customFormat="1" ht="21" customHeight="1">
      <c r="C23" s="37"/>
      <c r="D23" s="414"/>
      <c r="E23" s="64" t="s">
        <v>720</v>
      </c>
      <c r="F23" s="62"/>
      <c r="G23" s="62"/>
      <c r="H23" s="62" t="s">
        <v>326</v>
      </c>
      <c r="I23" s="62" t="s">
        <v>330</v>
      </c>
      <c r="J23" s="62" t="s">
        <v>2</v>
      </c>
      <c r="K23" s="62" t="s">
        <v>331</v>
      </c>
      <c r="L23" s="62" t="s">
        <v>712</v>
      </c>
      <c r="M23" s="62" t="s">
        <v>599</v>
      </c>
      <c r="N23" s="136" t="s">
        <v>599</v>
      </c>
      <c r="O23" s="136" t="s">
        <v>2</v>
      </c>
      <c r="P23" s="136" t="s">
        <v>721</v>
      </c>
      <c r="Q23" s="136"/>
      <c r="R23" s="136"/>
      <c r="S23" s="136"/>
      <c r="T23" s="136"/>
      <c r="U23" s="138"/>
      <c r="V23" s="162"/>
      <c r="W23" s="163"/>
      <c r="X23" s="164"/>
      <c r="Y23" s="162"/>
      <c r="Z23" s="163"/>
      <c r="AA23" s="164"/>
      <c r="AB23" s="162"/>
      <c r="AC23" s="163"/>
      <c r="AD23" s="164"/>
      <c r="AE23" s="162"/>
      <c r="AF23" s="163"/>
      <c r="AG23" s="164"/>
      <c r="AH23" s="24" t="str">
        <f t="shared" si="0"/>
        <v/>
      </c>
      <c r="AI23" s="25" t="str">
        <f t="shared" si="1"/>
        <v/>
      </c>
      <c r="AJ23" s="26"/>
      <c r="AK23" s="66"/>
      <c r="BI23" s="137"/>
      <c r="BJ23" s="137"/>
      <c r="BK23" s="137"/>
      <c r="BL23" s="137"/>
      <c r="BM23" s="137"/>
      <c r="BN23" s="137"/>
      <c r="BO23" s="137"/>
      <c r="BP23" s="137"/>
      <c r="BQ23" s="137"/>
      <c r="BR23" s="137"/>
      <c r="BS23" s="137"/>
      <c r="BT23" s="137"/>
      <c r="BU23" s="137"/>
      <c r="BV23" s="137"/>
      <c r="BW23" s="137"/>
    </row>
    <row r="24" spans="3:75" s="63" customFormat="1" ht="21" customHeight="1">
      <c r="C24" s="37"/>
      <c r="D24" s="414"/>
      <c r="E24" s="64" t="s">
        <v>616</v>
      </c>
      <c r="F24" s="62"/>
      <c r="G24" s="62"/>
      <c r="H24" s="62" t="s">
        <v>326</v>
      </c>
      <c r="I24" s="62" t="s">
        <v>330</v>
      </c>
      <c r="J24" s="62" t="s">
        <v>2</v>
      </c>
      <c r="K24" s="62" t="s">
        <v>331</v>
      </c>
      <c r="L24" s="62" t="s">
        <v>333</v>
      </c>
      <c r="M24" s="62" t="s">
        <v>599</v>
      </c>
      <c r="N24" s="136" t="s">
        <v>599</v>
      </c>
      <c r="O24" s="136" t="s">
        <v>2</v>
      </c>
      <c r="P24" s="136" t="s">
        <v>721</v>
      </c>
      <c r="Q24" s="136"/>
      <c r="R24" s="136"/>
      <c r="S24" s="136"/>
      <c r="T24" s="136"/>
      <c r="U24" s="138"/>
      <c r="V24" s="162"/>
      <c r="W24" s="163"/>
      <c r="X24" s="164"/>
      <c r="Y24" s="162"/>
      <c r="Z24" s="163"/>
      <c r="AA24" s="164"/>
      <c r="AB24" s="162"/>
      <c r="AC24" s="163"/>
      <c r="AD24" s="164"/>
      <c r="AE24" s="162"/>
      <c r="AF24" s="163"/>
      <c r="AG24" s="164"/>
      <c r="AH24" s="24" t="str">
        <f t="shared" si="0"/>
        <v/>
      </c>
      <c r="AI24" s="25" t="str">
        <f t="shared" si="1"/>
        <v/>
      </c>
      <c r="AJ24" s="26"/>
      <c r="AK24" s="66"/>
      <c r="BI24" s="137"/>
      <c r="BJ24" s="137"/>
      <c r="BK24" s="137"/>
      <c r="BL24" s="137"/>
      <c r="BM24" s="137"/>
      <c r="BN24" s="137"/>
      <c r="BO24" s="137"/>
      <c r="BP24" s="137"/>
      <c r="BQ24" s="137"/>
      <c r="BR24" s="137"/>
      <c r="BS24" s="137"/>
      <c r="BT24" s="137"/>
      <c r="BU24" s="137"/>
      <c r="BV24" s="137"/>
      <c r="BW24" s="137"/>
    </row>
    <row r="25" spans="3:75" s="63" customFormat="1" ht="21" customHeight="1">
      <c r="C25" s="37"/>
      <c r="D25" s="414"/>
      <c r="E25" s="67" t="s">
        <v>28</v>
      </c>
      <c r="F25" s="62"/>
      <c r="G25" s="62"/>
      <c r="H25" s="62" t="s">
        <v>326</v>
      </c>
      <c r="I25" s="62" t="s">
        <v>330</v>
      </c>
      <c r="J25" s="62" t="s">
        <v>2</v>
      </c>
      <c r="K25" s="62" t="s">
        <v>331</v>
      </c>
      <c r="L25" s="62" t="s">
        <v>2</v>
      </c>
      <c r="M25" s="62" t="s">
        <v>599</v>
      </c>
      <c r="N25" s="136" t="s">
        <v>599</v>
      </c>
      <c r="O25" s="136" t="s">
        <v>2</v>
      </c>
      <c r="P25" s="136" t="s">
        <v>721</v>
      </c>
      <c r="Q25" s="136"/>
      <c r="R25" s="136"/>
      <c r="S25" s="136"/>
      <c r="T25" s="136"/>
      <c r="U25" s="139"/>
      <c r="V25" s="21" t="str">
        <f>IF(OR(SUMPRODUCT(--(V14:V24=""),--(W14:W24=""))&gt;0,COUNTIF(W14:W24,"M")&gt;0,COUNTIF(W14:W24,"X")=11),"",SUM(V14:V24))</f>
        <v/>
      </c>
      <c r="W25" s="22" t="str">
        <f>IF(AND(COUNTIF(W14:W24,"X")=11,SUM(V14:V24)=0,ISNUMBER(V25)),"",IF(COUNTIF(W14:W24,"M")&gt;0,"M",IF(AND(COUNTIF(W14:W24,W14)=11,OR(W14="X",W14="W",W14="Z")),UPPER(W14),"")))</f>
        <v/>
      </c>
      <c r="X25" s="23"/>
      <c r="Y25" s="21" t="str">
        <f t="shared" ref="Y25" si="2">IF(OR(SUMPRODUCT(--(Y14:Y24=""),--(Z14:Z24=""))&gt;0,COUNTIF(Z14:Z24,"M")&gt;0,COUNTIF(Z14:Z24,"X")=11),"",SUM(Y14:Y24))</f>
        <v/>
      </c>
      <c r="Z25" s="22" t="str">
        <f t="shared" ref="Z25" si="3">IF(AND(COUNTIF(Z14:Z24,"X")=11,SUM(Y14:Y24)=0,ISNUMBER(Y25)),"",IF(COUNTIF(Z14:Z24,"M")&gt;0,"M",IF(AND(COUNTIF(Z14:Z24,Z14)=11,OR(Z14="X",Z14="W",Z14="Z")),UPPER(Z14),"")))</f>
        <v/>
      </c>
      <c r="AA25" s="23"/>
      <c r="AB25" s="21" t="str">
        <f t="shared" ref="AB25" si="4">IF(OR(SUMPRODUCT(--(AB14:AB24=""),--(AC14:AC24=""))&gt;0,COUNTIF(AC14:AC24,"M")&gt;0,COUNTIF(AC14:AC24,"X")=11),"",SUM(AB14:AB24))</f>
        <v/>
      </c>
      <c r="AC25" s="22" t="str">
        <f t="shared" ref="AC25" si="5">IF(AND(COUNTIF(AC14:AC24,"X")=11,SUM(AB14:AB24)=0,ISNUMBER(AB25)),"",IF(COUNTIF(AC14:AC24,"M")&gt;0,"M",IF(AND(COUNTIF(AC14:AC24,AC14)=11,OR(AC14="X",AC14="W",AC14="Z")),UPPER(AC14),"")))</f>
        <v/>
      </c>
      <c r="AD25" s="23"/>
      <c r="AE25" s="21" t="str">
        <f t="shared" ref="AE25" si="6">IF(OR(SUMPRODUCT(--(AE14:AE24=""),--(AF14:AF24=""))&gt;0,COUNTIF(AF14:AF24,"M")&gt;0,COUNTIF(AF14:AF24,"X")=11),"",SUM(AE14:AE24))</f>
        <v/>
      </c>
      <c r="AF25" s="22" t="str">
        <f t="shared" ref="AF25" si="7">IF(AND(COUNTIF(AF14:AF24,"X")=11,SUM(AE14:AE24)=0,ISNUMBER(AE25)),"",IF(COUNTIF(AF14:AF24,"M")&gt;0,"M",IF(AND(COUNTIF(AF14:AF24,AF14)=11,OR(AF14="X",AF14="W",AF14="Z")),UPPER(AF14),"")))</f>
        <v/>
      </c>
      <c r="AG25" s="23"/>
      <c r="AH25" s="21" t="str">
        <f t="shared" ref="AH25" si="8">IF(OR(SUMPRODUCT(--(AH14:AH24=""),--(AI14:AI24=""))&gt;0,COUNTIF(AI14:AI24,"M")&gt;0,COUNTIF(AI14:AI24,"X")=11),"",SUM(AH14:AH24))</f>
        <v/>
      </c>
      <c r="AI25" s="22" t="str">
        <f t="shared" ref="AI25" si="9">IF(AND(COUNTIF(AI14:AI24,"X")=11,SUM(AH14:AH24)=0,ISNUMBER(AH25)),"",IF(COUNTIF(AI14:AI24,"M")&gt;0,"M",IF(AND(COUNTIF(AI14:AI24,AI14)=11,OR(AI14="X",AI14="W",AI14="Z")),UPPER(AI14),"")))</f>
        <v/>
      </c>
      <c r="AJ25" s="23"/>
      <c r="AK25" s="66"/>
      <c r="BI25" s="137"/>
      <c r="BJ25" s="137"/>
      <c r="BK25" s="137"/>
      <c r="BL25" s="137"/>
      <c r="BM25" s="137"/>
      <c r="BN25" s="137"/>
      <c r="BO25" s="137"/>
      <c r="BP25" s="137"/>
      <c r="BQ25" s="137"/>
      <c r="BR25" s="137"/>
      <c r="BS25" s="137"/>
      <c r="BT25" s="137"/>
      <c r="BU25" s="137"/>
      <c r="BV25" s="137"/>
      <c r="BW25" s="137"/>
    </row>
    <row r="26" spans="3:75" s="63" customFormat="1" ht="21" customHeight="1">
      <c r="C26" s="37"/>
      <c r="D26" s="390" t="s">
        <v>5</v>
      </c>
      <c r="E26" s="64" t="s">
        <v>713</v>
      </c>
      <c r="F26" s="62"/>
      <c r="G26" s="62"/>
      <c r="H26" s="62" t="s">
        <v>327</v>
      </c>
      <c r="I26" s="62" t="s">
        <v>330</v>
      </c>
      <c r="J26" s="62" t="s">
        <v>2</v>
      </c>
      <c r="K26" s="62" t="s">
        <v>331</v>
      </c>
      <c r="L26" s="62" t="s">
        <v>703</v>
      </c>
      <c r="M26" s="62" t="s">
        <v>599</v>
      </c>
      <c r="N26" s="136" t="s">
        <v>599</v>
      </c>
      <c r="O26" s="136" t="s">
        <v>2</v>
      </c>
      <c r="P26" s="136" t="s">
        <v>721</v>
      </c>
      <c r="Q26" s="136"/>
      <c r="R26" s="136"/>
      <c r="S26" s="136"/>
      <c r="T26" s="136"/>
      <c r="U26" s="138"/>
      <c r="V26" s="162"/>
      <c r="W26" s="163"/>
      <c r="X26" s="164"/>
      <c r="Y26" s="162"/>
      <c r="Z26" s="163"/>
      <c r="AA26" s="164"/>
      <c r="AB26" s="162"/>
      <c r="AC26" s="163"/>
      <c r="AD26" s="164"/>
      <c r="AE26" s="162"/>
      <c r="AF26" s="163"/>
      <c r="AG26" s="164"/>
      <c r="AH26" s="24" t="str">
        <f t="shared" ref="AH26:AH36" si="10">IF(OR(EXACT(V26,W26),EXACT(Y26,Z26), EXACT(AB26,AC26),EXACT(AE26,AF26), COUNTIF(W26:AF26,"M")&gt;0,COUNTIF(W26:AF26,"X")=4),"",SUM(V26,Y26, AB26,AE26))</f>
        <v/>
      </c>
      <c r="AI26" s="25" t="str">
        <f t="shared" ref="AI26:AI36" si="11">IF(AND(COUNTIF(W26:AF26,"X")=4,SUM(V26,Y26, AB26, AE26)=0,ISNUMBER(AH26)),"",IF(COUNTIF(W26:AF26,"M")&gt;0,"M", IF(AND(COUNTIF(W26:AF26,W26)=4,OR(W26="X",W26="W",W26="Z")),UPPER(W26),"")))</f>
        <v/>
      </c>
      <c r="AJ26" s="26"/>
      <c r="AK26" s="66"/>
      <c r="BI26" s="137"/>
      <c r="BJ26" s="137"/>
      <c r="BK26" s="137"/>
      <c r="BL26" s="137"/>
      <c r="BM26" s="137"/>
      <c r="BN26" s="137"/>
      <c r="BO26" s="137"/>
      <c r="BP26" s="137"/>
      <c r="BQ26" s="137"/>
      <c r="BR26" s="137"/>
      <c r="BS26" s="137"/>
      <c r="BT26" s="137"/>
      <c r="BU26" s="137"/>
      <c r="BV26" s="137"/>
      <c r="BW26" s="137"/>
    </row>
    <row r="27" spans="3:75" s="63" customFormat="1" ht="21" customHeight="1">
      <c r="C27" s="37"/>
      <c r="D27" s="391"/>
      <c r="E27" s="64" t="s">
        <v>714</v>
      </c>
      <c r="F27" s="62"/>
      <c r="G27" s="62"/>
      <c r="H27" s="62" t="s">
        <v>327</v>
      </c>
      <c r="I27" s="62" t="s">
        <v>330</v>
      </c>
      <c r="J27" s="62" t="s">
        <v>2</v>
      </c>
      <c r="K27" s="62" t="s">
        <v>331</v>
      </c>
      <c r="L27" s="62" t="s">
        <v>704</v>
      </c>
      <c r="M27" s="62" t="s">
        <v>599</v>
      </c>
      <c r="N27" s="136" t="s">
        <v>599</v>
      </c>
      <c r="O27" s="136" t="s">
        <v>2</v>
      </c>
      <c r="P27" s="136" t="s">
        <v>721</v>
      </c>
      <c r="Q27" s="136"/>
      <c r="R27" s="136"/>
      <c r="S27" s="136"/>
      <c r="T27" s="136"/>
      <c r="U27" s="138"/>
      <c r="V27" s="162"/>
      <c r="W27" s="163"/>
      <c r="X27" s="164"/>
      <c r="Y27" s="162"/>
      <c r="Z27" s="163"/>
      <c r="AA27" s="164"/>
      <c r="AB27" s="162"/>
      <c r="AC27" s="163"/>
      <c r="AD27" s="164"/>
      <c r="AE27" s="162"/>
      <c r="AF27" s="163"/>
      <c r="AG27" s="164"/>
      <c r="AH27" s="24" t="str">
        <f t="shared" si="10"/>
        <v/>
      </c>
      <c r="AI27" s="25" t="str">
        <f t="shared" si="11"/>
        <v/>
      </c>
      <c r="AJ27" s="26"/>
      <c r="AK27" s="66"/>
      <c r="BI27" s="137"/>
      <c r="BJ27" s="137"/>
      <c r="BK27" s="137"/>
      <c r="BL27" s="137"/>
      <c r="BM27" s="137"/>
      <c r="BN27" s="137"/>
      <c r="BO27" s="137"/>
      <c r="BP27" s="137"/>
      <c r="BQ27" s="137"/>
      <c r="BR27" s="137"/>
      <c r="BS27" s="137"/>
      <c r="BT27" s="137"/>
      <c r="BU27" s="137"/>
      <c r="BV27" s="137"/>
      <c r="BW27" s="137"/>
    </row>
    <row r="28" spans="3:75" s="63" customFormat="1" ht="21" customHeight="1">
      <c r="C28" s="37"/>
      <c r="D28" s="391"/>
      <c r="E28" s="64" t="s">
        <v>715</v>
      </c>
      <c r="F28" s="62"/>
      <c r="G28" s="62"/>
      <c r="H28" s="62" t="s">
        <v>327</v>
      </c>
      <c r="I28" s="62" t="s">
        <v>330</v>
      </c>
      <c r="J28" s="62" t="s">
        <v>2</v>
      </c>
      <c r="K28" s="62" t="s">
        <v>331</v>
      </c>
      <c r="L28" s="62" t="s">
        <v>705</v>
      </c>
      <c r="M28" s="62" t="s">
        <v>599</v>
      </c>
      <c r="N28" s="136" t="s">
        <v>599</v>
      </c>
      <c r="O28" s="136" t="s">
        <v>2</v>
      </c>
      <c r="P28" s="136" t="s">
        <v>721</v>
      </c>
      <c r="Q28" s="136"/>
      <c r="R28" s="136"/>
      <c r="S28" s="136"/>
      <c r="T28" s="136"/>
      <c r="U28" s="138"/>
      <c r="V28" s="162"/>
      <c r="W28" s="163"/>
      <c r="X28" s="164"/>
      <c r="Y28" s="162"/>
      <c r="Z28" s="163"/>
      <c r="AA28" s="164"/>
      <c r="AB28" s="162"/>
      <c r="AC28" s="163"/>
      <c r="AD28" s="164"/>
      <c r="AE28" s="162"/>
      <c r="AF28" s="163"/>
      <c r="AG28" s="164"/>
      <c r="AH28" s="24" t="str">
        <f t="shared" si="10"/>
        <v/>
      </c>
      <c r="AI28" s="25" t="str">
        <f t="shared" si="11"/>
        <v/>
      </c>
      <c r="AJ28" s="26"/>
      <c r="AK28" s="66"/>
      <c r="BI28" s="137"/>
      <c r="BJ28" s="137"/>
      <c r="BK28" s="137"/>
      <c r="BL28" s="137"/>
      <c r="BM28" s="137"/>
      <c r="BN28" s="137"/>
      <c r="BO28" s="137"/>
      <c r="BP28" s="137"/>
      <c r="BQ28" s="137"/>
      <c r="BR28" s="137"/>
      <c r="BS28" s="137"/>
      <c r="BT28" s="137"/>
      <c r="BU28" s="137"/>
      <c r="BV28" s="137"/>
      <c r="BW28" s="137"/>
    </row>
    <row r="29" spans="3:75" s="63" customFormat="1" ht="21" customHeight="1">
      <c r="C29" s="37"/>
      <c r="D29" s="391"/>
      <c r="E29" s="64" t="s">
        <v>716</v>
      </c>
      <c r="F29" s="62"/>
      <c r="G29" s="62"/>
      <c r="H29" s="62" t="s">
        <v>327</v>
      </c>
      <c r="I29" s="62" t="s">
        <v>330</v>
      </c>
      <c r="J29" s="62" t="s">
        <v>2</v>
      </c>
      <c r="K29" s="62" t="s">
        <v>331</v>
      </c>
      <c r="L29" s="62" t="s">
        <v>706</v>
      </c>
      <c r="M29" s="62" t="s">
        <v>599</v>
      </c>
      <c r="N29" s="136" t="s">
        <v>599</v>
      </c>
      <c r="O29" s="136" t="s">
        <v>2</v>
      </c>
      <c r="P29" s="136" t="s">
        <v>721</v>
      </c>
      <c r="Q29" s="136"/>
      <c r="R29" s="136"/>
      <c r="S29" s="136"/>
      <c r="T29" s="136"/>
      <c r="U29" s="138"/>
      <c r="V29" s="162"/>
      <c r="W29" s="163"/>
      <c r="X29" s="164"/>
      <c r="Y29" s="162"/>
      <c r="Z29" s="163"/>
      <c r="AA29" s="164"/>
      <c r="AB29" s="162"/>
      <c r="AC29" s="163"/>
      <c r="AD29" s="164"/>
      <c r="AE29" s="162"/>
      <c r="AF29" s="163"/>
      <c r="AG29" s="164"/>
      <c r="AH29" s="24" t="str">
        <f t="shared" si="10"/>
        <v/>
      </c>
      <c r="AI29" s="25" t="str">
        <f t="shared" si="11"/>
        <v/>
      </c>
      <c r="AJ29" s="26"/>
      <c r="AK29" s="66"/>
      <c r="BI29" s="137"/>
      <c r="BJ29" s="137"/>
      <c r="BK29" s="137"/>
      <c r="BL29" s="137"/>
      <c r="BM29" s="137"/>
      <c r="BN29" s="137"/>
      <c r="BO29" s="137"/>
      <c r="BP29" s="137"/>
      <c r="BQ29" s="137"/>
      <c r="BR29" s="137"/>
      <c r="BS29" s="137"/>
      <c r="BT29" s="137"/>
      <c r="BU29" s="137"/>
      <c r="BV29" s="137"/>
      <c r="BW29" s="137"/>
    </row>
    <row r="30" spans="3:75" s="63" customFormat="1" ht="21" customHeight="1">
      <c r="C30" s="37"/>
      <c r="D30" s="391"/>
      <c r="E30" s="64" t="s">
        <v>693</v>
      </c>
      <c r="F30" s="62"/>
      <c r="G30" s="62"/>
      <c r="H30" s="62" t="s">
        <v>327</v>
      </c>
      <c r="I30" s="62" t="s">
        <v>330</v>
      </c>
      <c r="J30" s="62" t="s">
        <v>2</v>
      </c>
      <c r="K30" s="62" t="s">
        <v>331</v>
      </c>
      <c r="L30" s="62" t="s">
        <v>707</v>
      </c>
      <c r="M30" s="62" t="s">
        <v>599</v>
      </c>
      <c r="N30" s="136" t="s">
        <v>599</v>
      </c>
      <c r="O30" s="136" t="s">
        <v>2</v>
      </c>
      <c r="P30" s="136" t="s">
        <v>721</v>
      </c>
      <c r="Q30" s="136"/>
      <c r="R30" s="136"/>
      <c r="S30" s="136"/>
      <c r="T30" s="136"/>
      <c r="U30" s="138"/>
      <c r="V30" s="162"/>
      <c r="W30" s="163"/>
      <c r="X30" s="164"/>
      <c r="Y30" s="162"/>
      <c r="Z30" s="163"/>
      <c r="AA30" s="164"/>
      <c r="AB30" s="162"/>
      <c r="AC30" s="163"/>
      <c r="AD30" s="164"/>
      <c r="AE30" s="162"/>
      <c r="AF30" s="163"/>
      <c r="AG30" s="164"/>
      <c r="AH30" s="24" t="str">
        <f t="shared" si="10"/>
        <v/>
      </c>
      <c r="AI30" s="25" t="str">
        <f t="shared" si="11"/>
        <v/>
      </c>
      <c r="AJ30" s="26"/>
      <c r="AK30" s="66"/>
      <c r="BI30" s="137"/>
      <c r="BJ30" s="137"/>
      <c r="BK30" s="137"/>
      <c r="BL30" s="137"/>
      <c r="BM30" s="137"/>
      <c r="BN30" s="137"/>
      <c r="BO30" s="137"/>
      <c r="BP30" s="137"/>
      <c r="BQ30" s="137"/>
      <c r="BR30" s="137"/>
      <c r="BS30" s="137"/>
      <c r="BT30" s="137"/>
      <c r="BU30" s="137"/>
      <c r="BV30" s="137"/>
      <c r="BW30" s="137"/>
    </row>
    <row r="31" spans="3:75" s="63" customFormat="1" ht="21" customHeight="1">
      <c r="C31" s="37"/>
      <c r="D31" s="391"/>
      <c r="E31" s="64" t="s">
        <v>694</v>
      </c>
      <c r="F31" s="62"/>
      <c r="G31" s="62"/>
      <c r="H31" s="62" t="s">
        <v>327</v>
      </c>
      <c r="I31" s="62" t="s">
        <v>330</v>
      </c>
      <c r="J31" s="62" t="s">
        <v>2</v>
      </c>
      <c r="K31" s="62" t="s">
        <v>331</v>
      </c>
      <c r="L31" s="62" t="s">
        <v>708</v>
      </c>
      <c r="M31" s="62" t="s">
        <v>599</v>
      </c>
      <c r="N31" s="136" t="s">
        <v>599</v>
      </c>
      <c r="O31" s="136" t="s">
        <v>2</v>
      </c>
      <c r="P31" s="136" t="s">
        <v>721</v>
      </c>
      <c r="Q31" s="136"/>
      <c r="R31" s="136"/>
      <c r="S31" s="136"/>
      <c r="T31" s="136"/>
      <c r="U31" s="138"/>
      <c r="V31" s="162"/>
      <c r="W31" s="163"/>
      <c r="X31" s="164"/>
      <c r="Y31" s="162"/>
      <c r="Z31" s="163"/>
      <c r="AA31" s="164"/>
      <c r="AB31" s="162"/>
      <c r="AC31" s="163"/>
      <c r="AD31" s="164"/>
      <c r="AE31" s="162"/>
      <c r="AF31" s="163"/>
      <c r="AG31" s="164"/>
      <c r="AH31" s="24" t="str">
        <f t="shared" si="10"/>
        <v/>
      </c>
      <c r="AI31" s="25" t="str">
        <f t="shared" si="11"/>
        <v/>
      </c>
      <c r="AJ31" s="26"/>
      <c r="AK31" s="66"/>
      <c r="BI31" s="137"/>
      <c r="BJ31" s="137"/>
      <c r="BK31" s="137"/>
      <c r="BL31" s="137"/>
      <c r="BM31" s="137"/>
      <c r="BN31" s="137"/>
      <c r="BO31" s="137"/>
      <c r="BP31" s="137"/>
      <c r="BQ31" s="137"/>
      <c r="BR31" s="137"/>
      <c r="BS31" s="137"/>
      <c r="BT31" s="137"/>
      <c r="BU31" s="137"/>
      <c r="BV31" s="137"/>
      <c r="BW31" s="137"/>
    </row>
    <row r="32" spans="3:75" s="63" customFormat="1" ht="21" customHeight="1">
      <c r="C32" s="37"/>
      <c r="D32" s="391"/>
      <c r="E32" s="64" t="s">
        <v>717</v>
      </c>
      <c r="F32" s="62"/>
      <c r="G32" s="62"/>
      <c r="H32" s="62" t="s">
        <v>327</v>
      </c>
      <c r="I32" s="62" t="s">
        <v>330</v>
      </c>
      <c r="J32" s="62" t="s">
        <v>2</v>
      </c>
      <c r="K32" s="62" t="s">
        <v>331</v>
      </c>
      <c r="L32" s="62" t="s">
        <v>709</v>
      </c>
      <c r="M32" s="62" t="s">
        <v>599</v>
      </c>
      <c r="N32" s="136" t="s">
        <v>599</v>
      </c>
      <c r="O32" s="136" t="s">
        <v>2</v>
      </c>
      <c r="P32" s="136" t="s">
        <v>721</v>
      </c>
      <c r="Q32" s="136"/>
      <c r="R32" s="136"/>
      <c r="S32" s="136"/>
      <c r="T32" s="136"/>
      <c r="U32" s="138"/>
      <c r="V32" s="162"/>
      <c r="W32" s="163"/>
      <c r="X32" s="164"/>
      <c r="Y32" s="162"/>
      <c r="Z32" s="163"/>
      <c r="AA32" s="164"/>
      <c r="AB32" s="162"/>
      <c r="AC32" s="163"/>
      <c r="AD32" s="164"/>
      <c r="AE32" s="162"/>
      <c r="AF32" s="163"/>
      <c r="AG32" s="164"/>
      <c r="AH32" s="24" t="str">
        <f t="shared" si="10"/>
        <v/>
      </c>
      <c r="AI32" s="25" t="str">
        <f t="shared" si="11"/>
        <v/>
      </c>
      <c r="AJ32" s="26"/>
      <c r="AK32" s="66"/>
      <c r="BI32" s="137"/>
      <c r="BJ32" s="137"/>
      <c r="BK32" s="137"/>
      <c r="BL32" s="137"/>
      <c r="BM32" s="137"/>
      <c r="BN32" s="137"/>
      <c r="BO32" s="137"/>
      <c r="BP32" s="137"/>
      <c r="BQ32" s="137"/>
      <c r="BR32" s="137"/>
      <c r="BS32" s="137"/>
      <c r="BT32" s="137"/>
      <c r="BU32" s="137"/>
      <c r="BV32" s="137"/>
      <c r="BW32" s="137"/>
    </row>
    <row r="33" spans="3:75" s="63" customFormat="1" ht="21" customHeight="1">
      <c r="C33" s="37"/>
      <c r="D33" s="391"/>
      <c r="E33" s="64" t="s">
        <v>718</v>
      </c>
      <c r="F33" s="62"/>
      <c r="G33" s="62"/>
      <c r="H33" s="62" t="s">
        <v>327</v>
      </c>
      <c r="I33" s="62" t="s">
        <v>330</v>
      </c>
      <c r="J33" s="62" t="s">
        <v>2</v>
      </c>
      <c r="K33" s="62" t="s">
        <v>331</v>
      </c>
      <c r="L33" s="62" t="s">
        <v>710</v>
      </c>
      <c r="M33" s="62" t="s">
        <v>599</v>
      </c>
      <c r="N33" s="136" t="s">
        <v>599</v>
      </c>
      <c r="O33" s="136" t="s">
        <v>2</v>
      </c>
      <c r="P33" s="136" t="s">
        <v>721</v>
      </c>
      <c r="Q33" s="136"/>
      <c r="R33" s="136"/>
      <c r="S33" s="136"/>
      <c r="T33" s="136"/>
      <c r="U33" s="138"/>
      <c r="V33" s="162"/>
      <c r="W33" s="163"/>
      <c r="X33" s="164"/>
      <c r="Y33" s="162"/>
      <c r="Z33" s="163"/>
      <c r="AA33" s="164"/>
      <c r="AB33" s="162"/>
      <c r="AC33" s="163"/>
      <c r="AD33" s="164"/>
      <c r="AE33" s="162"/>
      <c r="AF33" s="163"/>
      <c r="AG33" s="164"/>
      <c r="AH33" s="24" t="str">
        <f t="shared" si="10"/>
        <v/>
      </c>
      <c r="AI33" s="25" t="str">
        <f t="shared" si="11"/>
        <v/>
      </c>
      <c r="AJ33" s="26"/>
      <c r="AK33" s="66"/>
      <c r="BI33" s="137"/>
      <c r="BJ33" s="137"/>
      <c r="BK33" s="137"/>
      <c r="BL33" s="137"/>
      <c r="BM33" s="137"/>
      <c r="BN33" s="137"/>
      <c r="BO33" s="137"/>
      <c r="BP33" s="137"/>
      <c r="BQ33" s="137"/>
      <c r="BR33" s="137"/>
      <c r="BS33" s="137"/>
      <c r="BT33" s="137"/>
      <c r="BU33" s="137"/>
      <c r="BV33" s="137"/>
      <c r="BW33" s="137"/>
    </row>
    <row r="34" spans="3:75" s="63" customFormat="1" ht="21" customHeight="1">
      <c r="C34" s="37"/>
      <c r="D34" s="391"/>
      <c r="E34" s="64" t="s">
        <v>719</v>
      </c>
      <c r="F34" s="62"/>
      <c r="G34" s="62"/>
      <c r="H34" s="62" t="s">
        <v>327</v>
      </c>
      <c r="I34" s="62" t="s">
        <v>330</v>
      </c>
      <c r="J34" s="62" t="s">
        <v>2</v>
      </c>
      <c r="K34" s="62" t="s">
        <v>331</v>
      </c>
      <c r="L34" s="62" t="s">
        <v>711</v>
      </c>
      <c r="M34" s="62" t="s">
        <v>599</v>
      </c>
      <c r="N34" s="136" t="s">
        <v>599</v>
      </c>
      <c r="O34" s="136" t="s">
        <v>2</v>
      </c>
      <c r="P34" s="136" t="s">
        <v>721</v>
      </c>
      <c r="Q34" s="136"/>
      <c r="R34" s="136"/>
      <c r="S34" s="136"/>
      <c r="T34" s="136"/>
      <c r="U34" s="138"/>
      <c r="V34" s="162"/>
      <c r="W34" s="163"/>
      <c r="X34" s="164"/>
      <c r="Y34" s="162"/>
      <c r="Z34" s="163"/>
      <c r="AA34" s="164"/>
      <c r="AB34" s="162"/>
      <c r="AC34" s="163"/>
      <c r="AD34" s="164"/>
      <c r="AE34" s="162"/>
      <c r="AF34" s="163"/>
      <c r="AG34" s="164"/>
      <c r="AH34" s="24" t="str">
        <f t="shared" si="10"/>
        <v/>
      </c>
      <c r="AI34" s="25" t="str">
        <f t="shared" si="11"/>
        <v/>
      </c>
      <c r="AJ34" s="26"/>
      <c r="AK34" s="66"/>
      <c r="BI34" s="137"/>
      <c r="BJ34" s="137"/>
      <c r="BK34" s="137"/>
      <c r="BL34" s="137"/>
      <c r="BM34" s="137"/>
      <c r="BN34" s="137"/>
      <c r="BO34" s="137"/>
      <c r="BP34" s="137"/>
      <c r="BQ34" s="137"/>
      <c r="BR34" s="137"/>
      <c r="BS34" s="137"/>
      <c r="BT34" s="137"/>
      <c r="BU34" s="137"/>
      <c r="BV34" s="137"/>
      <c r="BW34" s="137"/>
    </row>
    <row r="35" spans="3:75" s="63" customFormat="1" ht="21" customHeight="1">
      <c r="C35" s="37"/>
      <c r="D35" s="391"/>
      <c r="E35" s="64" t="s">
        <v>720</v>
      </c>
      <c r="F35" s="62"/>
      <c r="G35" s="62"/>
      <c r="H35" s="62" t="s">
        <v>327</v>
      </c>
      <c r="I35" s="62" t="s">
        <v>330</v>
      </c>
      <c r="J35" s="62" t="s">
        <v>2</v>
      </c>
      <c r="K35" s="62" t="s">
        <v>331</v>
      </c>
      <c r="L35" s="62" t="s">
        <v>712</v>
      </c>
      <c r="M35" s="62" t="s">
        <v>599</v>
      </c>
      <c r="N35" s="136" t="s">
        <v>599</v>
      </c>
      <c r="O35" s="136" t="s">
        <v>2</v>
      </c>
      <c r="P35" s="136" t="s">
        <v>721</v>
      </c>
      <c r="Q35" s="136"/>
      <c r="R35" s="136"/>
      <c r="S35" s="136"/>
      <c r="T35" s="136"/>
      <c r="U35" s="138"/>
      <c r="V35" s="162"/>
      <c r="W35" s="163"/>
      <c r="X35" s="164"/>
      <c r="Y35" s="162"/>
      <c r="Z35" s="163"/>
      <c r="AA35" s="164"/>
      <c r="AB35" s="162"/>
      <c r="AC35" s="163"/>
      <c r="AD35" s="164"/>
      <c r="AE35" s="162"/>
      <c r="AF35" s="163"/>
      <c r="AG35" s="164"/>
      <c r="AH35" s="24" t="str">
        <f t="shared" si="10"/>
        <v/>
      </c>
      <c r="AI35" s="25" t="str">
        <f t="shared" si="11"/>
        <v/>
      </c>
      <c r="AJ35" s="26"/>
      <c r="AK35" s="66"/>
      <c r="BI35" s="137"/>
      <c r="BJ35" s="137"/>
      <c r="BK35" s="137"/>
      <c r="BL35" s="137"/>
      <c r="BM35" s="137"/>
      <c r="BN35" s="137"/>
      <c r="BO35" s="137"/>
      <c r="BP35" s="137"/>
      <c r="BQ35" s="137"/>
      <c r="BR35" s="137"/>
      <c r="BS35" s="137"/>
      <c r="BT35" s="137"/>
      <c r="BU35" s="137"/>
      <c r="BV35" s="137"/>
      <c r="BW35" s="137"/>
    </row>
    <row r="36" spans="3:75" s="63" customFormat="1" ht="21" customHeight="1">
      <c r="C36" s="37"/>
      <c r="D36" s="391"/>
      <c r="E36" s="64" t="s">
        <v>616</v>
      </c>
      <c r="F36" s="62"/>
      <c r="G36" s="62"/>
      <c r="H36" s="62" t="s">
        <v>327</v>
      </c>
      <c r="I36" s="62" t="s">
        <v>330</v>
      </c>
      <c r="J36" s="62" t="s">
        <v>2</v>
      </c>
      <c r="K36" s="62" t="s">
        <v>331</v>
      </c>
      <c r="L36" s="62" t="s">
        <v>333</v>
      </c>
      <c r="M36" s="62" t="s">
        <v>599</v>
      </c>
      <c r="N36" s="136" t="s">
        <v>599</v>
      </c>
      <c r="O36" s="136" t="s">
        <v>2</v>
      </c>
      <c r="P36" s="136" t="s">
        <v>721</v>
      </c>
      <c r="Q36" s="136"/>
      <c r="R36" s="136"/>
      <c r="S36" s="136"/>
      <c r="T36" s="136"/>
      <c r="U36" s="138"/>
      <c r="V36" s="162"/>
      <c r="W36" s="163"/>
      <c r="X36" s="164"/>
      <c r="Y36" s="162"/>
      <c r="Z36" s="163"/>
      <c r="AA36" s="164"/>
      <c r="AB36" s="162"/>
      <c r="AC36" s="163"/>
      <c r="AD36" s="164"/>
      <c r="AE36" s="162"/>
      <c r="AF36" s="163"/>
      <c r="AG36" s="164"/>
      <c r="AH36" s="24" t="str">
        <f t="shared" si="10"/>
        <v/>
      </c>
      <c r="AI36" s="25" t="str">
        <f t="shared" si="11"/>
        <v/>
      </c>
      <c r="AJ36" s="26"/>
      <c r="AK36" s="66"/>
      <c r="BI36" s="137"/>
      <c r="BJ36" s="137"/>
      <c r="BK36" s="137"/>
      <c r="BL36" s="137"/>
      <c r="BM36" s="137"/>
      <c r="BN36" s="137"/>
      <c r="BO36" s="137"/>
      <c r="BP36" s="137"/>
      <c r="BQ36" s="137"/>
      <c r="BR36" s="137"/>
      <c r="BS36" s="137"/>
      <c r="BT36" s="137"/>
      <c r="BU36" s="137"/>
      <c r="BV36" s="137"/>
      <c r="BW36" s="137"/>
    </row>
    <row r="37" spans="3:75" s="63" customFormat="1" ht="21" customHeight="1">
      <c r="C37" s="37"/>
      <c r="D37" s="392"/>
      <c r="E37" s="67" t="s">
        <v>28</v>
      </c>
      <c r="F37" s="62"/>
      <c r="G37" s="62"/>
      <c r="H37" s="62" t="s">
        <v>327</v>
      </c>
      <c r="I37" s="62" t="s">
        <v>330</v>
      </c>
      <c r="J37" s="62" t="s">
        <v>2</v>
      </c>
      <c r="K37" s="62" t="s">
        <v>331</v>
      </c>
      <c r="L37" s="62" t="s">
        <v>2</v>
      </c>
      <c r="M37" s="62" t="s">
        <v>599</v>
      </c>
      <c r="N37" s="136" t="s">
        <v>599</v>
      </c>
      <c r="O37" s="136" t="s">
        <v>2</v>
      </c>
      <c r="P37" s="136" t="s">
        <v>721</v>
      </c>
      <c r="Q37" s="136"/>
      <c r="R37" s="136"/>
      <c r="S37" s="136"/>
      <c r="T37" s="136"/>
      <c r="U37" s="139"/>
      <c r="V37" s="21" t="str">
        <f t="shared" ref="V37" si="12">IF(OR(SUMPRODUCT(--(V26:V36=""),--(W26:W36=""))&gt;0,COUNTIF(W26:W36,"M")&gt;0,COUNTIF(W26:W36,"X")=11),"",SUM(V26:V36))</f>
        <v/>
      </c>
      <c r="W37" s="22" t="str">
        <f t="shared" ref="W37" si="13">IF(AND(COUNTIF(W26:W36,"X")=11,SUM(V26:V36)=0,ISNUMBER(V37)),"",IF(COUNTIF(W26:W36,"M")&gt;0,"M",IF(AND(COUNTIF(W26:W36,W26)=11,OR(W26="X",W26="W",W26="Z")),UPPER(W26),"")))</f>
        <v/>
      </c>
      <c r="X37" s="23"/>
      <c r="Y37" s="21" t="str">
        <f t="shared" ref="Y37" si="14">IF(OR(SUMPRODUCT(--(Y26:Y36=""),--(Z26:Z36=""))&gt;0,COUNTIF(Z26:Z36,"M")&gt;0,COUNTIF(Z26:Z36,"X")=11),"",SUM(Y26:Y36))</f>
        <v/>
      </c>
      <c r="Z37" s="22" t="str">
        <f t="shared" ref="Z37" si="15">IF(AND(COUNTIF(Z26:Z36,"X")=11,SUM(Y26:Y36)=0,ISNUMBER(Y37)),"",IF(COUNTIF(Z26:Z36,"M")&gt;0,"M",IF(AND(COUNTIF(Z26:Z36,Z26)=11,OR(Z26="X",Z26="W",Z26="Z")),UPPER(Z26),"")))</f>
        <v/>
      </c>
      <c r="AA37" s="23"/>
      <c r="AB37" s="21" t="str">
        <f t="shared" ref="AB37" si="16">IF(OR(SUMPRODUCT(--(AB26:AB36=""),--(AC26:AC36=""))&gt;0,COUNTIF(AC26:AC36,"M")&gt;0,COUNTIF(AC26:AC36,"X")=11),"",SUM(AB26:AB36))</f>
        <v/>
      </c>
      <c r="AC37" s="22" t="str">
        <f t="shared" ref="AC37" si="17">IF(AND(COUNTIF(AC26:AC36,"X")=11,SUM(AB26:AB36)=0,ISNUMBER(AB37)),"",IF(COUNTIF(AC26:AC36,"M")&gt;0,"M",IF(AND(COUNTIF(AC26:AC36,AC26)=11,OR(AC26="X",AC26="W",AC26="Z")),UPPER(AC26),"")))</f>
        <v/>
      </c>
      <c r="AD37" s="23"/>
      <c r="AE37" s="21" t="str">
        <f t="shared" ref="AE37" si="18">IF(OR(SUMPRODUCT(--(AE26:AE36=""),--(AF26:AF36=""))&gt;0,COUNTIF(AF26:AF36,"M")&gt;0,COUNTIF(AF26:AF36,"X")=11),"",SUM(AE26:AE36))</f>
        <v/>
      </c>
      <c r="AF37" s="22" t="str">
        <f t="shared" ref="AF37" si="19">IF(AND(COUNTIF(AF26:AF36,"X")=11,SUM(AE26:AE36)=0,ISNUMBER(AE37)),"",IF(COUNTIF(AF26:AF36,"M")&gt;0,"M",IF(AND(COUNTIF(AF26:AF36,AF26)=11,OR(AF26="X",AF26="W",AF26="Z")),UPPER(AF26),"")))</f>
        <v/>
      </c>
      <c r="AG37" s="23"/>
      <c r="AH37" s="21" t="str">
        <f t="shared" ref="AH37" si="20">IF(OR(SUMPRODUCT(--(AH26:AH36=""),--(AI26:AI36=""))&gt;0,COUNTIF(AI26:AI36,"M")&gt;0,COUNTIF(AI26:AI36,"X")=11),"",SUM(AH26:AH36))</f>
        <v/>
      </c>
      <c r="AI37" s="22" t="str">
        <f t="shared" ref="AI37" si="21">IF(AND(COUNTIF(AI26:AI36,"X")=11,SUM(AH26:AH36)=0,ISNUMBER(AH37)),"",IF(COUNTIF(AI26:AI36,"M")&gt;0,"M",IF(AND(COUNTIF(AI26:AI36,AI26)=11,OR(AI26="X",AI26="W",AI26="Z")),UPPER(AI26),"")))</f>
        <v/>
      </c>
      <c r="AJ37" s="23"/>
      <c r="AK37" s="66"/>
      <c r="BI37" s="137"/>
      <c r="BJ37" s="137"/>
      <c r="BK37" s="137"/>
      <c r="BL37" s="137"/>
      <c r="BM37" s="137"/>
      <c r="BN37" s="137"/>
      <c r="BO37" s="137"/>
      <c r="BP37" s="137"/>
      <c r="BQ37" s="137"/>
      <c r="BR37" s="137"/>
      <c r="BS37" s="137"/>
      <c r="BT37" s="137"/>
      <c r="BU37" s="137"/>
      <c r="BV37" s="137"/>
      <c r="BW37" s="137"/>
    </row>
    <row r="38" spans="3:75" s="63" customFormat="1" ht="21" customHeight="1">
      <c r="C38" s="37"/>
      <c r="D38" s="410" t="s">
        <v>7</v>
      </c>
      <c r="E38" s="68" t="s">
        <v>713</v>
      </c>
      <c r="F38" s="62"/>
      <c r="G38" s="62"/>
      <c r="H38" s="62" t="s">
        <v>2</v>
      </c>
      <c r="I38" s="62" t="s">
        <v>330</v>
      </c>
      <c r="J38" s="62" t="s">
        <v>2</v>
      </c>
      <c r="K38" s="62" t="s">
        <v>331</v>
      </c>
      <c r="L38" s="62" t="s">
        <v>703</v>
      </c>
      <c r="M38" s="62" t="s">
        <v>599</v>
      </c>
      <c r="N38" s="136" t="s">
        <v>599</v>
      </c>
      <c r="O38" s="136" t="s">
        <v>2</v>
      </c>
      <c r="P38" s="136" t="s">
        <v>721</v>
      </c>
      <c r="Q38" s="136"/>
      <c r="R38" s="136"/>
      <c r="S38" s="136"/>
      <c r="T38" s="136"/>
      <c r="U38" s="138"/>
      <c r="V38" s="21" t="str">
        <f>IF(OR(AND(V14="",W14=""),AND(V26="",W26=""),AND(W14="X",W26="X"),OR(W14="M",W26="M")),"",SUM(V14,V26))</f>
        <v/>
      </c>
      <c r="W38" s="22" t="str">
        <f>IF(AND(AND(W14="X",W26="X"),SUM(V14,V26)=0,ISNUMBER(V38)),"",IF(OR(W14="M",W26="M"),"M",IF(AND(W14=W26,OR(W14="X",W14="W",W14="Z")),UPPER(W14),"")))</f>
        <v/>
      </c>
      <c r="X38" s="23"/>
      <c r="Y38" s="21" t="str">
        <f t="shared" ref="Y38:Y49" si="22">IF(OR(AND(Y14="",Z14=""),AND(Y26="",Z26=""),AND(Z14="X",Z26="X"),OR(Z14="M",Z26="M")),"",SUM(Y14,Y26))</f>
        <v/>
      </c>
      <c r="Z38" s="22" t="str">
        <f t="shared" ref="Z38:Z49" si="23">IF(AND(AND(Z14="X",Z26="X"),SUM(Y14,Y26)=0,ISNUMBER(Y38)),"",IF(OR(Z14="M",Z26="M"),"M",IF(AND(Z14=Z26,OR(Z14="X",Z14="W",Z14="Z")),UPPER(Z14),"")))</f>
        <v/>
      </c>
      <c r="AA38" s="23"/>
      <c r="AB38" s="21" t="str">
        <f t="shared" ref="AB38:AB49" si="24">IF(OR(AND(AB14="",AC14=""),AND(AB26="",AC26=""),AND(AC14="X",AC26="X"),OR(AC14="M",AC26="M")),"",SUM(AB14,AB26))</f>
        <v/>
      </c>
      <c r="AC38" s="22" t="str">
        <f t="shared" ref="AC38:AC49" si="25">IF(AND(AND(AC14="X",AC26="X"),SUM(AB14,AB26)=0,ISNUMBER(AB38)),"",IF(OR(AC14="M",AC26="M"),"M",IF(AND(AC14=AC26,OR(AC14="X",AC14="W",AC14="Z")),UPPER(AC14),"")))</f>
        <v/>
      </c>
      <c r="AD38" s="23"/>
      <c r="AE38" s="21" t="str">
        <f t="shared" ref="AE38:AE49" si="26">IF(OR(AND(AE14="",AF14=""),AND(AE26="",AF26=""),AND(AF14="X",AF26="X"),OR(AF14="M",AF26="M")),"",SUM(AE14,AE26))</f>
        <v/>
      </c>
      <c r="AF38" s="22" t="str">
        <f t="shared" ref="AF38:AF49" si="27">IF(AND(AND(AF14="X",AF26="X"),SUM(AE14,AE26)=0,ISNUMBER(AE38)),"",IF(OR(AF14="M",AF26="M"),"M",IF(AND(AF14=AF26,OR(AF14="X",AF14="W",AF14="Z")),UPPER(AF14),"")))</f>
        <v/>
      </c>
      <c r="AG38" s="23"/>
      <c r="AH38" s="21" t="str">
        <f t="shared" ref="AH38:AH49" si="28">IF(OR(AND(AH14="",AI14=""),AND(AH26="",AI26=""),AND(AI14="X",AI26="X"),OR(AI14="M",AI26="M")),"",SUM(AH14,AH26))</f>
        <v/>
      </c>
      <c r="AI38" s="22" t="str">
        <f t="shared" ref="AI38:AI49" si="29">IF(AND(AND(AI14="X",AI26="X"),SUM(AH14,AH26)=0,ISNUMBER(AH38)),"",IF(OR(AI14="M",AI26="M"),"M",IF(AND(AI14=AI26,OR(AI14="X",AI14="W",AI14="Z")),UPPER(AI14),"")))</f>
        <v/>
      </c>
      <c r="AJ38" s="23"/>
      <c r="AK38" s="66"/>
      <c r="BI38" s="137"/>
      <c r="BJ38" s="137"/>
      <c r="BK38" s="137"/>
      <c r="BL38" s="137"/>
      <c r="BM38" s="137"/>
      <c r="BN38" s="137"/>
      <c r="BO38" s="137"/>
      <c r="BP38" s="137"/>
      <c r="BQ38" s="137"/>
      <c r="BR38" s="137"/>
      <c r="BS38" s="137"/>
      <c r="BT38" s="137"/>
      <c r="BU38" s="137"/>
      <c r="BV38" s="137"/>
      <c r="BW38" s="137"/>
    </row>
    <row r="39" spans="3:75" s="63" customFormat="1" ht="21" customHeight="1">
      <c r="C39" s="37"/>
      <c r="D39" s="411"/>
      <c r="E39" s="68" t="s">
        <v>714</v>
      </c>
      <c r="F39" s="62"/>
      <c r="G39" s="62"/>
      <c r="H39" s="62" t="s">
        <v>2</v>
      </c>
      <c r="I39" s="62" t="s">
        <v>330</v>
      </c>
      <c r="J39" s="62" t="s">
        <v>2</v>
      </c>
      <c r="K39" s="62" t="s">
        <v>331</v>
      </c>
      <c r="L39" s="62" t="s">
        <v>704</v>
      </c>
      <c r="M39" s="62" t="s">
        <v>599</v>
      </c>
      <c r="N39" s="136" t="s">
        <v>599</v>
      </c>
      <c r="O39" s="136" t="s">
        <v>2</v>
      </c>
      <c r="P39" s="136" t="s">
        <v>721</v>
      </c>
      <c r="Q39" s="136"/>
      <c r="R39" s="136"/>
      <c r="S39" s="136"/>
      <c r="T39" s="136"/>
      <c r="U39" s="138"/>
      <c r="V39" s="21" t="str">
        <f t="shared" ref="V39:V49" si="30">IF(OR(AND(V15="",W15=""),AND(V27="",W27=""),AND(W15="X",W27="X"),OR(W15="M",W27="M")),"",SUM(V15,V27))</f>
        <v/>
      </c>
      <c r="W39" s="22" t="str">
        <f t="shared" ref="W39:W49" si="31">IF(AND(AND(W15="X",W27="X"),SUM(V15,V27)=0,ISNUMBER(V39)),"",IF(OR(W15="M",W27="M"),"M",IF(AND(W15=W27,OR(W15="X",W15="W",W15="Z")),UPPER(W15),"")))</f>
        <v/>
      </c>
      <c r="X39" s="23"/>
      <c r="Y39" s="21" t="str">
        <f t="shared" si="22"/>
        <v/>
      </c>
      <c r="Z39" s="22" t="str">
        <f t="shared" si="23"/>
        <v/>
      </c>
      <c r="AA39" s="23"/>
      <c r="AB39" s="21" t="str">
        <f t="shared" si="24"/>
        <v/>
      </c>
      <c r="AC39" s="22" t="str">
        <f t="shared" si="25"/>
        <v/>
      </c>
      <c r="AD39" s="23"/>
      <c r="AE39" s="21" t="str">
        <f t="shared" si="26"/>
        <v/>
      </c>
      <c r="AF39" s="22" t="str">
        <f t="shared" si="27"/>
        <v/>
      </c>
      <c r="AG39" s="23"/>
      <c r="AH39" s="21" t="str">
        <f t="shared" si="28"/>
        <v/>
      </c>
      <c r="AI39" s="22" t="str">
        <f t="shared" si="29"/>
        <v/>
      </c>
      <c r="AJ39" s="23"/>
      <c r="AK39" s="66"/>
      <c r="BI39" s="137"/>
      <c r="BJ39" s="137"/>
      <c r="BK39" s="137"/>
      <c r="BL39" s="137"/>
      <c r="BM39" s="137"/>
      <c r="BN39" s="137"/>
      <c r="BO39" s="137"/>
      <c r="BP39" s="137"/>
      <c r="BQ39" s="137"/>
      <c r="BR39" s="137"/>
      <c r="BS39" s="137"/>
      <c r="BT39" s="137"/>
      <c r="BU39" s="137"/>
      <c r="BV39" s="137"/>
      <c r="BW39" s="137"/>
    </row>
    <row r="40" spans="3:75" s="63" customFormat="1" ht="21" customHeight="1">
      <c r="C40" s="37"/>
      <c r="D40" s="411"/>
      <c r="E40" s="68" t="s">
        <v>715</v>
      </c>
      <c r="F40" s="62"/>
      <c r="G40" s="62"/>
      <c r="H40" s="62" t="s">
        <v>2</v>
      </c>
      <c r="I40" s="62" t="s">
        <v>330</v>
      </c>
      <c r="J40" s="62" t="s">
        <v>2</v>
      </c>
      <c r="K40" s="62" t="s">
        <v>331</v>
      </c>
      <c r="L40" s="62" t="s">
        <v>705</v>
      </c>
      <c r="M40" s="62" t="s">
        <v>599</v>
      </c>
      <c r="N40" s="136" t="s">
        <v>599</v>
      </c>
      <c r="O40" s="136" t="s">
        <v>2</v>
      </c>
      <c r="P40" s="136" t="s">
        <v>721</v>
      </c>
      <c r="Q40" s="136"/>
      <c r="R40" s="136"/>
      <c r="S40" s="136"/>
      <c r="T40" s="136"/>
      <c r="U40" s="138"/>
      <c r="V40" s="21" t="str">
        <f t="shared" si="30"/>
        <v/>
      </c>
      <c r="W40" s="22" t="str">
        <f t="shared" si="31"/>
        <v/>
      </c>
      <c r="X40" s="23"/>
      <c r="Y40" s="21" t="str">
        <f t="shared" si="22"/>
        <v/>
      </c>
      <c r="Z40" s="22" t="str">
        <f t="shared" si="23"/>
        <v/>
      </c>
      <c r="AA40" s="23"/>
      <c r="AB40" s="21" t="str">
        <f t="shared" si="24"/>
        <v/>
      </c>
      <c r="AC40" s="22" t="str">
        <f t="shared" si="25"/>
        <v/>
      </c>
      <c r="AD40" s="23"/>
      <c r="AE40" s="21" t="str">
        <f t="shared" si="26"/>
        <v/>
      </c>
      <c r="AF40" s="22" t="str">
        <f t="shared" si="27"/>
        <v/>
      </c>
      <c r="AG40" s="23"/>
      <c r="AH40" s="21" t="str">
        <f t="shared" si="28"/>
        <v/>
      </c>
      <c r="AI40" s="22" t="str">
        <f t="shared" si="29"/>
        <v/>
      </c>
      <c r="AJ40" s="23"/>
      <c r="AK40" s="66"/>
      <c r="BI40" s="137"/>
      <c r="BJ40" s="137"/>
      <c r="BK40" s="137"/>
      <c r="BL40" s="137"/>
      <c r="BM40" s="137"/>
      <c r="BN40" s="137"/>
      <c r="BO40" s="137"/>
      <c r="BP40" s="137"/>
      <c r="BQ40" s="137"/>
      <c r="BR40" s="137"/>
      <c r="BS40" s="137"/>
      <c r="BT40" s="137"/>
      <c r="BU40" s="137"/>
      <c r="BV40" s="137"/>
      <c r="BW40" s="137"/>
    </row>
    <row r="41" spans="3:75" s="63" customFormat="1" ht="21" customHeight="1">
      <c r="C41" s="37"/>
      <c r="D41" s="411"/>
      <c r="E41" s="68" t="s">
        <v>716</v>
      </c>
      <c r="F41" s="62"/>
      <c r="G41" s="62"/>
      <c r="H41" s="62" t="s">
        <v>2</v>
      </c>
      <c r="I41" s="62" t="s">
        <v>330</v>
      </c>
      <c r="J41" s="62" t="s">
        <v>2</v>
      </c>
      <c r="K41" s="62" t="s">
        <v>331</v>
      </c>
      <c r="L41" s="62" t="s">
        <v>706</v>
      </c>
      <c r="M41" s="62" t="s">
        <v>599</v>
      </c>
      <c r="N41" s="136" t="s">
        <v>599</v>
      </c>
      <c r="O41" s="136" t="s">
        <v>2</v>
      </c>
      <c r="P41" s="136" t="s">
        <v>721</v>
      </c>
      <c r="Q41" s="136"/>
      <c r="R41" s="136"/>
      <c r="S41" s="136"/>
      <c r="T41" s="136"/>
      <c r="U41" s="138"/>
      <c r="V41" s="21" t="str">
        <f t="shared" si="30"/>
        <v/>
      </c>
      <c r="W41" s="22" t="str">
        <f t="shared" si="31"/>
        <v/>
      </c>
      <c r="X41" s="23"/>
      <c r="Y41" s="21" t="str">
        <f t="shared" si="22"/>
        <v/>
      </c>
      <c r="Z41" s="22" t="str">
        <f t="shared" si="23"/>
        <v/>
      </c>
      <c r="AA41" s="23"/>
      <c r="AB41" s="21" t="str">
        <f t="shared" si="24"/>
        <v/>
      </c>
      <c r="AC41" s="22" t="str">
        <f t="shared" si="25"/>
        <v/>
      </c>
      <c r="AD41" s="23"/>
      <c r="AE41" s="21" t="str">
        <f t="shared" si="26"/>
        <v/>
      </c>
      <c r="AF41" s="22" t="str">
        <f t="shared" si="27"/>
        <v/>
      </c>
      <c r="AG41" s="23"/>
      <c r="AH41" s="21" t="str">
        <f t="shared" si="28"/>
        <v/>
      </c>
      <c r="AI41" s="22" t="str">
        <f t="shared" si="29"/>
        <v/>
      </c>
      <c r="AJ41" s="23"/>
      <c r="AK41" s="66"/>
      <c r="BI41" s="137"/>
      <c r="BJ41" s="137"/>
      <c r="BK41" s="137"/>
      <c r="BL41" s="137"/>
      <c r="BM41" s="137"/>
      <c r="BN41" s="137"/>
      <c r="BO41" s="137"/>
      <c r="BP41" s="137"/>
      <c r="BQ41" s="137"/>
      <c r="BR41" s="137"/>
      <c r="BS41" s="137"/>
      <c r="BT41" s="137"/>
      <c r="BU41" s="137"/>
      <c r="BV41" s="137"/>
      <c r="BW41" s="137"/>
    </row>
    <row r="42" spans="3:75" s="63" customFormat="1" ht="21" customHeight="1">
      <c r="C42" s="37"/>
      <c r="D42" s="411"/>
      <c r="E42" s="68" t="s">
        <v>693</v>
      </c>
      <c r="F42" s="62"/>
      <c r="G42" s="62"/>
      <c r="H42" s="62" t="s">
        <v>2</v>
      </c>
      <c r="I42" s="62" t="s">
        <v>330</v>
      </c>
      <c r="J42" s="62" t="s">
        <v>2</v>
      </c>
      <c r="K42" s="62" t="s">
        <v>331</v>
      </c>
      <c r="L42" s="62" t="s">
        <v>707</v>
      </c>
      <c r="M42" s="62" t="s">
        <v>599</v>
      </c>
      <c r="N42" s="136" t="s">
        <v>599</v>
      </c>
      <c r="O42" s="136" t="s">
        <v>2</v>
      </c>
      <c r="P42" s="136" t="s">
        <v>721</v>
      </c>
      <c r="Q42" s="136"/>
      <c r="R42" s="136"/>
      <c r="S42" s="136"/>
      <c r="T42" s="136"/>
      <c r="U42" s="138"/>
      <c r="V42" s="21" t="str">
        <f t="shared" si="30"/>
        <v/>
      </c>
      <c r="W42" s="22" t="str">
        <f t="shared" si="31"/>
        <v/>
      </c>
      <c r="X42" s="23"/>
      <c r="Y42" s="21" t="str">
        <f t="shared" si="22"/>
        <v/>
      </c>
      <c r="Z42" s="22" t="str">
        <f t="shared" si="23"/>
        <v/>
      </c>
      <c r="AA42" s="23"/>
      <c r="AB42" s="21" t="str">
        <f t="shared" si="24"/>
        <v/>
      </c>
      <c r="AC42" s="22" t="str">
        <f t="shared" si="25"/>
        <v/>
      </c>
      <c r="AD42" s="23"/>
      <c r="AE42" s="21" t="str">
        <f t="shared" si="26"/>
        <v/>
      </c>
      <c r="AF42" s="22" t="str">
        <f t="shared" si="27"/>
        <v/>
      </c>
      <c r="AG42" s="23"/>
      <c r="AH42" s="21" t="str">
        <f t="shared" si="28"/>
        <v/>
      </c>
      <c r="AI42" s="22" t="str">
        <f t="shared" si="29"/>
        <v/>
      </c>
      <c r="AJ42" s="23"/>
      <c r="AK42" s="66"/>
      <c r="BI42" s="137"/>
      <c r="BJ42" s="137"/>
      <c r="BK42" s="137"/>
      <c r="BL42" s="137"/>
      <c r="BM42" s="137"/>
      <c r="BN42" s="137"/>
      <c r="BO42" s="137"/>
      <c r="BP42" s="137"/>
      <c r="BQ42" s="137"/>
      <c r="BR42" s="137"/>
      <c r="BS42" s="137"/>
      <c r="BT42" s="137"/>
      <c r="BU42" s="137"/>
      <c r="BV42" s="137"/>
      <c r="BW42" s="137"/>
    </row>
    <row r="43" spans="3:75" s="63" customFormat="1" ht="21" customHeight="1">
      <c r="C43" s="37"/>
      <c r="D43" s="411"/>
      <c r="E43" s="68" t="s">
        <v>694</v>
      </c>
      <c r="F43" s="62"/>
      <c r="G43" s="62"/>
      <c r="H43" s="62" t="s">
        <v>2</v>
      </c>
      <c r="I43" s="62" t="s">
        <v>330</v>
      </c>
      <c r="J43" s="62" t="s">
        <v>2</v>
      </c>
      <c r="K43" s="62" t="s">
        <v>331</v>
      </c>
      <c r="L43" s="62" t="s">
        <v>708</v>
      </c>
      <c r="M43" s="62" t="s">
        <v>599</v>
      </c>
      <c r="N43" s="136" t="s">
        <v>599</v>
      </c>
      <c r="O43" s="136" t="s">
        <v>2</v>
      </c>
      <c r="P43" s="136" t="s">
        <v>721</v>
      </c>
      <c r="Q43" s="136"/>
      <c r="R43" s="136"/>
      <c r="S43" s="136"/>
      <c r="T43" s="136"/>
      <c r="U43" s="138"/>
      <c r="V43" s="21" t="str">
        <f t="shared" si="30"/>
        <v/>
      </c>
      <c r="W43" s="22" t="str">
        <f t="shared" si="31"/>
        <v/>
      </c>
      <c r="X43" s="23"/>
      <c r="Y43" s="21" t="str">
        <f t="shared" si="22"/>
        <v/>
      </c>
      <c r="Z43" s="22" t="str">
        <f t="shared" si="23"/>
        <v/>
      </c>
      <c r="AA43" s="23"/>
      <c r="AB43" s="21" t="str">
        <f t="shared" si="24"/>
        <v/>
      </c>
      <c r="AC43" s="22" t="str">
        <f t="shared" si="25"/>
        <v/>
      </c>
      <c r="AD43" s="23"/>
      <c r="AE43" s="21" t="str">
        <f t="shared" si="26"/>
        <v/>
      </c>
      <c r="AF43" s="22" t="str">
        <f t="shared" si="27"/>
        <v/>
      </c>
      <c r="AG43" s="23"/>
      <c r="AH43" s="21" t="str">
        <f t="shared" si="28"/>
        <v/>
      </c>
      <c r="AI43" s="22" t="str">
        <f t="shared" si="29"/>
        <v/>
      </c>
      <c r="AJ43" s="23"/>
      <c r="AK43" s="66"/>
      <c r="BI43" s="137"/>
      <c r="BJ43" s="137"/>
      <c r="BK43" s="137"/>
      <c r="BL43" s="137"/>
      <c r="BM43" s="137"/>
      <c r="BN43" s="137"/>
      <c r="BO43" s="137"/>
      <c r="BP43" s="137"/>
      <c r="BQ43" s="137"/>
      <c r="BR43" s="137"/>
      <c r="BS43" s="137"/>
      <c r="BT43" s="137"/>
      <c r="BU43" s="137"/>
      <c r="BV43" s="137"/>
      <c r="BW43" s="137"/>
    </row>
    <row r="44" spans="3:75" s="63" customFormat="1" ht="21" customHeight="1">
      <c r="C44" s="37"/>
      <c r="D44" s="411"/>
      <c r="E44" s="68" t="s">
        <v>717</v>
      </c>
      <c r="F44" s="62"/>
      <c r="G44" s="62"/>
      <c r="H44" s="62" t="s">
        <v>2</v>
      </c>
      <c r="I44" s="62" t="s">
        <v>330</v>
      </c>
      <c r="J44" s="62" t="s">
        <v>2</v>
      </c>
      <c r="K44" s="62" t="s">
        <v>331</v>
      </c>
      <c r="L44" s="62" t="s">
        <v>709</v>
      </c>
      <c r="M44" s="62" t="s">
        <v>599</v>
      </c>
      <c r="N44" s="136" t="s">
        <v>599</v>
      </c>
      <c r="O44" s="136" t="s">
        <v>2</v>
      </c>
      <c r="P44" s="136" t="s">
        <v>721</v>
      </c>
      <c r="Q44" s="136"/>
      <c r="R44" s="136"/>
      <c r="S44" s="136"/>
      <c r="T44" s="136"/>
      <c r="U44" s="138"/>
      <c r="V44" s="21" t="str">
        <f t="shared" si="30"/>
        <v/>
      </c>
      <c r="W44" s="22" t="str">
        <f t="shared" si="31"/>
        <v/>
      </c>
      <c r="X44" s="23"/>
      <c r="Y44" s="21" t="str">
        <f t="shared" si="22"/>
        <v/>
      </c>
      <c r="Z44" s="22" t="str">
        <f t="shared" si="23"/>
        <v/>
      </c>
      <c r="AA44" s="23"/>
      <c r="AB44" s="21" t="str">
        <f t="shared" si="24"/>
        <v/>
      </c>
      <c r="AC44" s="22" t="str">
        <f t="shared" si="25"/>
        <v/>
      </c>
      <c r="AD44" s="23"/>
      <c r="AE44" s="21" t="str">
        <f t="shared" si="26"/>
        <v/>
      </c>
      <c r="AF44" s="22" t="str">
        <f t="shared" si="27"/>
        <v/>
      </c>
      <c r="AG44" s="23"/>
      <c r="AH44" s="21" t="str">
        <f t="shared" si="28"/>
        <v/>
      </c>
      <c r="AI44" s="22" t="str">
        <f t="shared" si="29"/>
        <v/>
      </c>
      <c r="AJ44" s="23"/>
      <c r="AK44" s="66"/>
      <c r="BI44" s="137"/>
      <c r="BJ44" s="137"/>
      <c r="BK44" s="137"/>
      <c r="BL44" s="137"/>
      <c r="BM44" s="137"/>
      <c r="BN44" s="137"/>
      <c r="BO44" s="137"/>
      <c r="BP44" s="137"/>
      <c r="BQ44" s="137"/>
      <c r="BR44" s="137"/>
      <c r="BS44" s="137"/>
      <c r="BT44" s="137"/>
      <c r="BU44" s="137"/>
      <c r="BV44" s="137"/>
      <c r="BW44" s="137"/>
    </row>
    <row r="45" spans="3:75" s="63" customFormat="1" ht="21" customHeight="1">
      <c r="C45" s="37"/>
      <c r="D45" s="411"/>
      <c r="E45" s="68" t="s">
        <v>718</v>
      </c>
      <c r="F45" s="62"/>
      <c r="G45" s="62"/>
      <c r="H45" s="62" t="s">
        <v>2</v>
      </c>
      <c r="I45" s="62" t="s">
        <v>330</v>
      </c>
      <c r="J45" s="62" t="s">
        <v>2</v>
      </c>
      <c r="K45" s="62" t="s">
        <v>331</v>
      </c>
      <c r="L45" s="62" t="s">
        <v>710</v>
      </c>
      <c r="M45" s="62" t="s">
        <v>599</v>
      </c>
      <c r="N45" s="136" t="s">
        <v>599</v>
      </c>
      <c r="O45" s="136" t="s">
        <v>2</v>
      </c>
      <c r="P45" s="136" t="s">
        <v>721</v>
      </c>
      <c r="Q45" s="136"/>
      <c r="R45" s="136"/>
      <c r="S45" s="136"/>
      <c r="T45" s="136"/>
      <c r="U45" s="138"/>
      <c r="V45" s="21" t="str">
        <f t="shared" si="30"/>
        <v/>
      </c>
      <c r="W45" s="22" t="str">
        <f t="shared" si="31"/>
        <v/>
      </c>
      <c r="X45" s="23"/>
      <c r="Y45" s="21" t="str">
        <f t="shared" si="22"/>
        <v/>
      </c>
      <c r="Z45" s="22" t="str">
        <f t="shared" si="23"/>
        <v/>
      </c>
      <c r="AA45" s="23"/>
      <c r="AB45" s="21" t="str">
        <f t="shared" si="24"/>
        <v/>
      </c>
      <c r="AC45" s="22" t="str">
        <f t="shared" si="25"/>
        <v/>
      </c>
      <c r="AD45" s="23"/>
      <c r="AE45" s="21" t="str">
        <f t="shared" si="26"/>
        <v/>
      </c>
      <c r="AF45" s="22" t="str">
        <f t="shared" si="27"/>
        <v/>
      </c>
      <c r="AG45" s="23"/>
      <c r="AH45" s="21" t="str">
        <f t="shared" si="28"/>
        <v/>
      </c>
      <c r="AI45" s="22" t="str">
        <f t="shared" si="29"/>
        <v/>
      </c>
      <c r="AJ45" s="23"/>
      <c r="AK45" s="66"/>
      <c r="BI45" s="137"/>
      <c r="BJ45" s="137"/>
      <c r="BK45" s="137"/>
      <c r="BL45" s="137"/>
      <c r="BM45" s="137"/>
      <c r="BN45" s="137"/>
      <c r="BO45" s="137"/>
      <c r="BP45" s="137"/>
      <c r="BQ45" s="137"/>
      <c r="BR45" s="137"/>
      <c r="BS45" s="137"/>
      <c r="BT45" s="137"/>
      <c r="BU45" s="137"/>
      <c r="BV45" s="137"/>
      <c r="BW45" s="137"/>
    </row>
    <row r="46" spans="3:75" s="63" customFormat="1" ht="21" customHeight="1">
      <c r="C46" s="37"/>
      <c r="D46" s="411"/>
      <c r="E46" s="68" t="s">
        <v>719</v>
      </c>
      <c r="F46" s="62"/>
      <c r="G46" s="62"/>
      <c r="H46" s="62" t="s">
        <v>2</v>
      </c>
      <c r="I46" s="62" t="s">
        <v>330</v>
      </c>
      <c r="J46" s="62" t="s">
        <v>2</v>
      </c>
      <c r="K46" s="62" t="s">
        <v>331</v>
      </c>
      <c r="L46" s="62" t="s">
        <v>711</v>
      </c>
      <c r="M46" s="62" t="s">
        <v>599</v>
      </c>
      <c r="N46" s="136" t="s">
        <v>599</v>
      </c>
      <c r="O46" s="136" t="s">
        <v>2</v>
      </c>
      <c r="P46" s="136" t="s">
        <v>721</v>
      </c>
      <c r="Q46" s="136"/>
      <c r="R46" s="136"/>
      <c r="S46" s="136"/>
      <c r="T46" s="136"/>
      <c r="U46" s="138"/>
      <c r="V46" s="21" t="str">
        <f t="shared" si="30"/>
        <v/>
      </c>
      <c r="W46" s="22" t="str">
        <f t="shared" si="31"/>
        <v/>
      </c>
      <c r="X46" s="23"/>
      <c r="Y46" s="21" t="str">
        <f t="shared" si="22"/>
        <v/>
      </c>
      <c r="Z46" s="22" t="str">
        <f t="shared" si="23"/>
        <v/>
      </c>
      <c r="AA46" s="23"/>
      <c r="AB46" s="21" t="str">
        <f t="shared" si="24"/>
        <v/>
      </c>
      <c r="AC46" s="22" t="str">
        <f t="shared" si="25"/>
        <v/>
      </c>
      <c r="AD46" s="23"/>
      <c r="AE46" s="21" t="str">
        <f t="shared" si="26"/>
        <v/>
      </c>
      <c r="AF46" s="22" t="str">
        <f t="shared" si="27"/>
        <v/>
      </c>
      <c r="AG46" s="23"/>
      <c r="AH46" s="21" t="str">
        <f t="shared" si="28"/>
        <v/>
      </c>
      <c r="AI46" s="22" t="str">
        <f t="shared" si="29"/>
        <v/>
      </c>
      <c r="AJ46" s="23"/>
      <c r="AK46" s="66"/>
      <c r="BI46" s="137"/>
      <c r="BJ46" s="137"/>
      <c r="BK46" s="137"/>
      <c r="BL46" s="137"/>
      <c r="BM46" s="137"/>
      <c r="BN46" s="137"/>
      <c r="BO46" s="137"/>
      <c r="BP46" s="137"/>
      <c r="BQ46" s="137"/>
      <c r="BR46" s="137"/>
      <c r="BS46" s="137"/>
      <c r="BT46" s="137"/>
      <c r="BU46" s="137"/>
      <c r="BV46" s="137"/>
      <c r="BW46" s="137"/>
    </row>
    <row r="47" spans="3:75" s="63" customFormat="1" ht="21" customHeight="1">
      <c r="C47" s="37"/>
      <c r="D47" s="411"/>
      <c r="E47" s="68" t="s">
        <v>720</v>
      </c>
      <c r="F47" s="62"/>
      <c r="G47" s="62"/>
      <c r="H47" s="62" t="s">
        <v>2</v>
      </c>
      <c r="I47" s="62" t="s">
        <v>330</v>
      </c>
      <c r="J47" s="62" t="s">
        <v>2</v>
      </c>
      <c r="K47" s="62" t="s">
        <v>331</v>
      </c>
      <c r="L47" s="62" t="s">
        <v>712</v>
      </c>
      <c r="M47" s="62" t="s">
        <v>599</v>
      </c>
      <c r="N47" s="136" t="s">
        <v>599</v>
      </c>
      <c r="O47" s="136" t="s">
        <v>2</v>
      </c>
      <c r="P47" s="136" t="s">
        <v>721</v>
      </c>
      <c r="Q47" s="136"/>
      <c r="R47" s="136"/>
      <c r="S47" s="136"/>
      <c r="T47" s="136"/>
      <c r="U47" s="138"/>
      <c r="V47" s="21" t="str">
        <f t="shared" si="30"/>
        <v/>
      </c>
      <c r="W47" s="22" t="str">
        <f t="shared" si="31"/>
        <v/>
      </c>
      <c r="X47" s="23"/>
      <c r="Y47" s="21" t="str">
        <f t="shared" si="22"/>
        <v/>
      </c>
      <c r="Z47" s="22" t="str">
        <f t="shared" si="23"/>
        <v/>
      </c>
      <c r="AA47" s="23"/>
      <c r="AB47" s="21" t="str">
        <f t="shared" si="24"/>
        <v/>
      </c>
      <c r="AC47" s="22" t="str">
        <f t="shared" si="25"/>
        <v/>
      </c>
      <c r="AD47" s="23"/>
      <c r="AE47" s="21" t="str">
        <f t="shared" si="26"/>
        <v/>
      </c>
      <c r="AF47" s="22" t="str">
        <f t="shared" si="27"/>
        <v/>
      </c>
      <c r="AG47" s="23"/>
      <c r="AH47" s="21" t="str">
        <f t="shared" si="28"/>
        <v/>
      </c>
      <c r="AI47" s="22" t="str">
        <f t="shared" si="29"/>
        <v/>
      </c>
      <c r="AJ47" s="23"/>
      <c r="AK47" s="66"/>
      <c r="BI47" s="137"/>
      <c r="BJ47" s="137"/>
      <c r="BK47" s="137"/>
      <c r="BL47" s="137"/>
      <c r="BM47" s="137"/>
      <c r="BN47" s="137"/>
      <c r="BO47" s="137"/>
      <c r="BP47" s="137"/>
      <c r="BQ47" s="137"/>
      <c r="BR47" s="137"/>
      <c r="BS47" s="137"/>
      <c r="BT47" s="137"/>
      <c r="BU47" s="137"/>
      <c r="BV47" s="137"/>
      <c r="BW47" s="137"/>
    </row>
    <row r="48" spans="3:75" s="63" customFormat="1" ht="21" customHeight="1">
      <c r="C48" s="37"/>
      <c r="D48" s="411"/>
      <c r="E48" s="67" t="s">
        <v>616</v>
      </c>
      <c r="F48" s="62"/>
      <c r="G48" s="62"/>
      <c r="H48" s="62" t="s">
        <v>2</v>
      </c>
      <c r="I48" s="62" t="s">
        <v>330</v>
      </c>
      <c r="J48" s="62" t="s">
        <v>2</v>
      </c>
      <c r="K48" s="62" t="s">
        <v>331</v>
      </c>
      <c r="L48" s="62" t="s">
        <v>333</v>
      </c>
      <c r="M48" s="62" t="s">
        <v>599</v>
      </c>
      <c r="N48" s="136" t="s">
        <v>599</v>
      </c>
      <c r="O48" s="136" t="s">
        <v>2</v>
      </c>
      <c r="P48" s="136" t="s">
        <v>721</v>
      </c>
      <c r="Q48" s="136"/>
      <c r="R48" s="136"/>
      <c r="S48" s="136"/>
      <c r="T48" s="136"/>
      <c r="U48" s="138"/>
      <c r="V48" s="21" t="str">
        <f t="shared" si="30"/>
        <v/>
      </c>
      <c r="W48" s="22" t="str">
        <f t="shared" si="31"/>
        <v/>
      </c>
      <c r="X48" s="23"/>
      <c r="Y48" s="21" t="str">
        <f t="shared" si="22"/>
        <v/>
      </c>
      <c r="Z48" s="22" t="str">
        <f t="shared" si="23"/>
        <v/>
      </c>
      <c r="AA48" s="23"/>
      <c r="AB48" s="21" t="str">
        <f t="shared" si="24"/>
        <v/>
      </c>
      <c r="AC48" s="22" t="str">
        <f t="shared" si="25"/>
        <v/>
      </c>
      <c r="AD48" s="23"/>
      <c r="AE48" s="21" t="str">
        <f t="shared" si="26"/>
        <v/>
      </c>
      <c r="AF48" s="22" t="str">
        <f t="shared" si="27"/>
        <v/>
      </c>
      <c r="AG48" s="23"/>
      <c r="AH48" s="21" t="str">
        <f t="shared" si="28"/>
        <v/>
      </c>
      <c r="AI48" s="22" t="str">
        <f t="shared" si="29"/>
        <v/>
      </c>
      <c r="AJ48" s="23"/>
      <c r="AK48" s="66"/>
      <c r="BI48" s="137"/>
      <c r="BJ48" s="137"/>
      <c r="BK48" s="137"/>
      <c r="BL48" s="137"/>
      <c r="BM48" s="137"/>
      <c r="BN48" s="137"/>
      <c r="BO48" s="137"/>
      <c r="BP48" s="137"/>
      <c r="BQ48" s="137"/>
      <c r="BR48" s="137"/>
      <c r="BS48" s="137"/>
      <c r="BT48" s="137"/>
      <c r="BU48" s="137"/>
      <c r="BV48" s="137"/>
      <c r="BW48" s="137"/>
    </row>
    <row r="49" spans="3:75" s="63" customFormat="1" ht="21" customHeight="1">
      <c r="C49" s="37"/>
      <c r="D49" s="412"/>
      <c r="E49" s="67" t="s">
        <v>28</v>
      </c>
      <c r="F49" s="62"/>
      <c r="G49" s="62"/>
      <c r="H49" s="62" t="s">
        <v>2</v>
      </c>
      <c r="I49" s="62" t="s">
        <v>330</v>
      </c>
      <c r="J49" s="62" t="s">
        <v>2</v>
      </c>
      <c r="K49" s="62" t="s">
        <v>331</v>
      </c>
      <c r="L49" s="62" t="s">
        <v>2</v>
      </c>
      <c r="M49" s="62" t="s">
        <v>599</v>
      </c>
      <c r="N49" s="136" t="s">
        <v>599</v>
      </c>
      <c r="O49" s="136" t="s">
        <v>2</v>
      </c>
      <c r="P49" s="136" t="s">
        <v>721</v>
      </c>
      <c r="Q49" s="136"/>
      <c r="R49" s="136"/>
      <c r="S49" s="136"/>
      <c r="T49" s="136"/>
      <c r="U49" s="138"/>
      <c r="V49" s="21" t="str">
        <f t="shared" si="30"/>
        <v/>
      </c>
      <c r="W49" s="22" t="str">
        <f t="shared" si="31"/>
        <v/>
      </c>
      <c r="X49" s="23"/>
      <c r="Y49" s="21" t="str">
        <f t="shared" si="22"/>
        <v/>
      </c>
      <c r="Z49" s="22" t="str">
        <f t="shared" si="23"/>
        <v/>
      </c>
      <c r="AA49" s="23"/>
      <c r="AB49" s="21" t="str">
        <f t="shared" si="24"/>
        <v/>
      </c>
      <c r="AC49" s="22" t="str">
        <f t="shared" si="25"/>
        <v/>
      </c>
      <c r="AD49" s="23"/>
      <c r="AE49" s="21" t="str">
        <f t="shared" si="26"/>
        <v/>
      </c>
      <c r="AF49" s="22" t="str">
        <f t="shared" si="27"/>
        <v/>
      </c>
      <c r="AG49" s="23"/>
      <c r="AH49" s="21" t="str">
        <f t="shared" si="28"/>
        <v/>
      </c>
      <c r="AI49" s="22" t="str">
        <f t="shared" si="29"/>
        <v/>
      </c>
      <c r="AJ49" s="23"/>
      <c r="AK49" s="66"/>
      <c r="BI49" s="137"/>
      <c r="BJ49" s="137"/>
      <c r="BK49" s="137"/>
      <c r="BL49" s="137"/>
      <c r="BM49" s="137"/>
      <c r="BN49" s="137"/>
      <c r="BO49" s="137"/>
      <c r="BP49" s="137"/>
      <c r="BQ49" s="137"/>
      <c r="BR49" s="137"/>
      <c r="BS49" s="137"/>
      <c r="BT49" s="137"/>
      <c r="BU49" s="137"/>
      <c r="BV49" s="137"/>
      <c r="BW49" s="137"/>
    </row>
    <row r="50" spans="3:7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row>
    <row r="51" spans="3:7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row>
    <row r="52" spans="3:75" hidden="1"/>
    <row r="53" spans="3:75" hidden="1">
      <c r="V53" s="54">
        <f>SUMPRODUCT(--(V14:V49=0),--(V14:V49&lt;&gt;""),--(W14:W49="Z"))+SUMPRODUCT(--(V14:V49=0),--(V14:V49&lt;&gt;""),--(W14:W49=""))+SUMPRODUCT(--(V14:V49&gt;0),--(W14:W49="W"))+SUMPRODUCT(--(V14:V49&gt;0), --(V14:V49&lt;&gt;""),--(W14:W49=""))+SUMPRODUCT(--(V14:V49=""),--(W14:W49="Z"))</f>
        <v>0</v>
      </c>
      <c r="W53" s="55"/>
      <c r="X53" s="55"/>
      <c r="Y53" s="54">
        <f t="shared" ref="Y53" si="32">SUMPRODUCT(--(Y14:Y49=0),--(Y14:Y49&lt;&gt;""),--(Z14:Z49="Z"))+SUMPRODUCT(--(Y14:Y49=0),--(Y14:Y49&lt;&gt;""),--(Z14:Z49=""))+SUMPRODUCT(--(Y14:Y49&gt;0),--(Z14:Z49="W"))+SUMPRODUCT(--(Y14:Y49&gt;0), --(Y14:Y49&lt;&gt;""),--(Z14:Z49=""))+SUMPRODUCT(--(Y14:Y49=""),--(Z14:Z49="Z"))</f>
        <v>0</v>
      </c>
      <c r="Z53" s="55"/>
      <c r="AA53" s="55"/>
      <c r="AB53" s="54">
        <f t="shared" ref="AB53" si="33">SUMPRODUCT(--(AB14:AB49=0),--(AB14:AB49&lt;&gt;""),--(AC14:AC49="Z"))+SUMPRODUCT(--(AB14:AB49=0),--(AB14:AB49&lt;&gt;""),--(AC14:AC49=""))+SUMPRODUCT(--(AB14:AB49&gt;0),--(AC14:AC49="W"))+SUMPRODUCT(--(AB14:AB49&gt;0), --(AB14:AB49&lt;&gt;""),--(AC14:AC49=""))+SUMPRODUCT(--(AB14:AB49=""),--(AC14:AC49="Z"))</f>
        <v>0</v>
      </c>
      <c r="AC53" s="55"/>
      <c r="AD53" s="55"/>
      <c r="AE53" s="54">
        <f t="shared" ref="AE53" si="34">SUMPRODUCT(--(AE14:AE49=0),--(AE14:AE49&lt;&gt;""),--(AF14:AF49="Z"))+SUMPRODUCT(--(AE14:AE49=0),--(AE14:AE49&lt;&gt;""),--(AF14:AF49=""))+SUMPRODUCT(--(AE14:AE49&gt;0),--(AF14:AF49="W"))+SUMPRODUCT(--(AE14:AE49&gt;0), --(AE14:AE49&lt;&gt;""),--(AF14:AF49=""))+SUMPRODUCT(--(AE14:AE49=""),--(AF14:AF49="Z"))</f>
        <v>0</v>
      </c>
      <c r="AF53" s="55"/>
      <c r="AG53" s="55"/>
      <c r="AH53" s="54">
        <f t="shared" ref="AH53" si="35">SUMPRODUCT(--(AH14:AH49=0),--(AH14:AH49&lt;&gt;""),--(AI14:AI49="Z"))+SUMPRODUCT(--(AH14:AH49=0),--(AH14:AH49&lt;&gt;""),--(AI14:AI49=""))+SUMPRODUCT(--(AH14:AH49&gt;0),--(AI14:AI49="W"))+SUMPRODUCT(--(AH14:AH49&gt;0), --(AH14:AH49&lt;&gt;""),--(AI14:AI49=""))+SUMPRODUCT(--(AH14:AH49=""),--(AI14:AI49="Z"))</f>
        <v>0</v>
      </c>
      <c r="AI53" s="55"/>
      <c r="AJ53" s="55"/>
    </row>
    <row r="54" spans="3:75" hidden="1"/>
    <row r="55" spans="3:75" hidden="1"/>
    <row r="56" spans="3:75" hidden="1"/>
    <row r="57" spans="3:75" hidden="1"/>
    <row r="58" spans="3:75" hidden="1"/>
    <row r="59" spans="3:75" hidden="1"/>
    <row r="60" spans="3:75" hidden="1"/>
    <row r="61" spans="3:75" hidden="1"/>
  </sheetData>
  <sheetProtection algorithmName="SHA-512" hashValue="xxB82M0+CvjGf9/zm6sFxPG4RQUPLInbkztJhNB93cEvyRFdXnrczK4gtbbfYpY/S2Wa6z/cSYYJwJ1aHIz73Q==" saltValue="PNjpyR/GVmy6VUaNzLgCwg==" spinCount="100000" sheet="1" objects="1" scenarios="1" formatCells="0" formatColumns="0" formatRows="0" sort="0" autoFilter="0"/>
  <mergeCells count="15">
    <mergeCell ref="D3:E3"/>
    <mergeCell ref="D1:AK1"/>
    <mergeCell ref="D14:D25"/>
    <mergeCell ref="D26:D37"/>
    <mergeCell ref="D38:D49"/>
    <mergeCell ref="V4:X4"/>
    <mergeCell ref="Y4:AA4"/>
    <mergeCell ref="AB4:AD4"/>
    <mergeCell ref="AE4:AG4"/>
    <mergeCell ref="AH4:AJ4"/>
    <mergeCell ref="V3:X3"/>
    <mergeCell ref="Y3:AA3"/>
    <mergeCell ref="AB3:AD3"/>
    <mergeCell ref="AE3:AG3"/>
    <mergeCell ref="AH3:AJ3"/>
  </mergeCells>
  <conditionalFormatting sqref="V14:V49 Y14:Y49 AB14:AB49 AE14:AE49 AH14:AH49">
    <cfRule type="expression" dxfId="109" priority="3">
      <formula xml:space="preserve"> OR(AND(V14=0,V14&lt;&gt;"",W14&lt;&gt;"Z",W14&lt;&gt;""),AND(V14&gt;0,V14&lt;&gt;"",W14&lt;&gt;"W",W14&lt;&gt;""),AND(V14="", W14="W"))</formula>
    </cfRule>
  </conditionalFormatting>
  <conditionalFormatting sqref="W14:W49 Z14:Z49 AC14:AC49 AF14:AF49 AI14:AI49">
    <cfRule type="expression" dxfId="108" priority="2">
      <formula xml:space="preserve"> OR(AND(V14=0,V14&lt;&gt;"",W14&lt;&gt;"Z",W14&lt;&gt;""),AND(V14&gt;0,V14&lt;&gt;"",W14&lt;&gt;"W",W14&lt;&gt;""),AND(V14="", W14="W"))</formula>
    </cfRule>
  </conditionalFormatting>
  <conditionalFormatting sqref="X14:X49 AA14:AA49 AD14:AD49 AG14:AG49 AJ14:AJ49">
    <cfRule type="expression" dxfId="107" priority="1">
      <formula xml:space="preserve"> AND(OR(W14="X",W14="W"),X14="")</formula>
    </cfRule>
  </conditionalFormatting>
  <conditionalFormatting sqref="AH25 AH37 V25 Y25 AB25 AE25 V37 Y37 AB37 AE37">
    <cfRule type="expression" dxfId="106" priority="4">
      <formula>OR(COUNTIF(W14:W24,"M")=11,COUNTIF(W14:W24,"X")=11)</formula>
    </cfRule>
    <cfRule type="expression" dxfId="105" priority="5">
      <formula>IF(OR(SUMPRODUCT(--(V14:V24=""),--(W14:W24=""))&gt;0,COUNTIF(W14:W24,"M")&gt;0,COUNTIF(W14:W24,"X")=11),"",SUM(V14:V24)) &lt;&gt; V25</formula>
    </cfRule>
  </conditionalFormatting>
  <conditionalFormatting sqref="AI25 AI37 W25 Z25 AC25 AF25 W37 Z37 AC37 AF37">
    <cfRule type="expression" dxfId="104" priority="6">
      <formula>OR(COUNTIF(W14:W24,"M")=11,COUNTIF(W14:W24,"X")=11)</formula>
    </cfRule>
    <cfRule type="expression" dxfId="103" priority="7">
      <formula>IF(AND(COUNTIF(W14:W24,"X")=11,SUM(V14:V24)=0,ISNUMBER(V25)),"",IF(COUNTIF(W14:W24,"M")&gt;0,"M",IF(AND(COUNTIF(W14:W24,W14)=11,OR(W14="X",W14="W",W14="Z")),UPPER(W14),""))) &lt;&gt; W25</formula>
    </cfRule>
  </conditionalFormatting>
  <conditionalFormatting sqref="AH38:AH49 V38:V49 Y38:Y49 AB38:AB49 AE38:AE49">
    <cfRule type="expression" dxfId="102" priority="8">
      <formula>OR(AND(W14="X",W26="X"),AND(W14="M",W26="M"))</formula>
    </cfRule>
    <cfRule type="expression" dxfId="101" priority="9">
      <formula>IF(OR(AND(V14="",W14=""),AND(V26="",W26=""),AND(W14="X",W26="X"),OR(W14="M",W26="M")),"",SUM(V14,V26)) &lt;&gt; V38</formula>
    </cfRule>
  </conditionalFormatting>
  <conditionalFormatting sqref="AI38:AI49 W38:W49 Z38:Z49 AC38:AC49 AF38:AF49">
    <cfRule type="expression" dxfId="100" priority="10">
      <formula>OR(AND(W14="X",W26="X"),AND(W14="M",W26="M"))</formula>
    </cfRule>
  </conditionalFormatting>
  <conditionalFormatting sqref="AI38:AI49 W38:W49 Z38:Z49 AC38:AC49 AF38:AF49">
    <cfRule type="expression" dxfId="99" priority="11">
      <formula>IF(AND(AND(W14="X",W26="X"),SUM(V14,V26)=0,ISNUMBER(V38)),"",IF(OR(W14="M",W26="M"),"M",IF(AND(W14=W26,OR(W14="X",W14="W",W14="Z")),UPPER(W14),""))) &lt;&gt; W38</formula>
    </cfRule>
  </conditionalFormatting>
  <conditionalFormatting sqref="AH14:AH24 AH26:AH36">
    <cfRule type="expression" dxfId="98" priority="12">
      <formula>OR(COUNTIF(W14:AF14,"M")=4,COUNTIF(W14:AF14,"X")=4)</formula>
    </cfRule>
  </conditionalFormatting>
  <conditionalFormatting sqref="AH14:AH24 AH26:AH36">
    <cfRule type="expression" dxfId="97" priority="13">
      <formula>IF(OR(EXACT(V14,W14),EXACT(Y14,Z14), EXACT(AB14,AC14),EXACT(AE14,AF14), COUNTIF(W14:AF14,"M")&gt;0,COUNTIF(W14:AF14,"X")=4),"",SUM(V14,Y14, AB14,AE14)) &lt;&gt; AH14</formula>
    </cfRule>
  </conditionalFormatting>
  <conditionalFormatting sqref="AI14:AI24 AI26:AI36">
    <cfRule type="expression" dxfId="96" priority="14">
      <formula>OR(COUNTIF(W14:AF14,"M")=4,COUNTIF(W14:AF14,"X")=4)</formula>
    </cfRule>
  </conditionalFormatting>
  <conditionalFormatting sqref="AI14:AI24 AI26:AI36">
    <cfRule type="expression" dxfId="95" priority="15">
      <formula>IF(AND(COUNTIF(W14:AF14,"X")=4,SUM(V14,Y14, AB14, AE14)=0,ISNUMBER(AH14)),"",IF(COUNTIF(W14:AF14,"M")&gt;0,"M", IF(AND(COUNTIF(W14:AF14,W14)=4,OR(W14="X",W14="W",W14="Z")),UPPER(W14),""))) &lt;&gt; AI14</formula>
    </cfRule>
  </conditionalFormatting>
  <dataValidations count="4">
    <dataValidation allowBlank="1" showInputMessage="1" showErrorMessage="1" sqref="AK1:XFD1048576 V1:AJ13 V50:AJ1048576 A1:U1048576"/>
    <dataValidation type="decimal" operator="greaterThanOrEqual" allowBlank="1" showInputMessage="1" showErrorMessage="1" errorTitle="Invalid input" error="Please enter a numeric value" sqref="V14:V49 Y14:Y49 AB14:AB49 AE14:AE49 AH14:AH49">
      <formula1>0</formula1>
    </dataValidation>
    <dataValidation type="list" allowBlank="1" showDropDown="1" showInputMessage="1" showErrorMessage="1" errorTitle="Invalid input" error="Please enter one of the following codes (capital letters only):_x000a_Z - Not applicable_x000a_M - Missing_x000a_X - Included in another category_x000a_W - Includes another category" sqref="W14:W49 Z14:Z49 AC14:AC49 AF14:AF49 AI14:AI49">
      <formula1>"Z,M,X,W"</formula1>
    </dataValidation>
    <dataValidation type="textLength" allowBlank="1" showInputMessage="1" showErrorMessage="1" errorTitle="Invalid input" error="The length of the text should be between 2 and 500 characters" sqref="X14:X49 AA14:AA49 AD14:AD49 AG14:AG49 AJ14:AJ49">
      <formula1>2</formula1>
      <formula2>500</formula2>
    </dataValidation>
  </dataValidations>
  <pageMargins left="0.23622047244094491" right="0.23622047244094491" top="0.74803149606299213" bottom="0.74803149606299213" header="0.31496062992125984" footer="0.31496062992125984"/>
  <pageSetup scale="56"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28"/>
  <sheetViews>
    <sheetView showGridLines="0" topLeftCell="C1" zoomScaleNormal="100" workbookViewId="0">
      <selection activeCell="C1" sqref="C1"/>
    </sheetView>
  </sheetViews>
  <sheetFormatPr defaultColWidth="9.140625" defaultRowHeight="15"/>
  <cols>
    <col min="1" max="1" width="18.28515625" style="78" hidden="1" customWidth="1"/>
    <col min="2" max="2" width="10.5703125" style="78" hidden="1" customWidth="1"/>
    <col min="3" max="3" width="5.7109375" style="78" customWidth="1"/>
    <col min="4" max="4" width="22.5703125" style="78" customWidth="1"/>
    <col min="5" max="7" width="8.7109375" style="78" hidden="1" customWidth="1"/>
    <col min="8" max="8" width="3" style="78" hidden="1" customWidth="1"/>
    <col min="9" max="9" width="5.85546875" style="78" hidden="1" customWidth="1"/>
    <col min="10" max="10" width="3" style="78" hidden="1" customWidth="1"/>
    <col min="11" max="11" width="5.28515625" style="78" hidden="1" customWidth="1"/>
    <col min="12" max="12" width="3.7109375" style="78" hidden="1" customWidth="1"/>
    <col min="13" max="13" width="3" style="78" hidden="1" customWidth="1"/>
    <col min="14" max="20" width="4.140625" style="78" hidden="1" customWidth="1"/>
    <col min="21" max="21" width="17.7109375" style="78" hidden="1" customWidth="1"/>
    <col min="22" max="22" width="12.7109375" style="78" customWidth="1"/>
    <col min="23" max="23" width="2.7109375" style="78" customWidth="1"/>
    <col min="24" max="24" width="5.7109375" style="78" customWidth="1"/>
    <col min="25" max="25" width="12.7109375" style="78" customWidth="1"/>
    <col min="26" max="26" width="2.7109375" style="78" customWidth="1"/>
    <col min="27" max="27" width="5.7109375" style="78" customWidth="1"/>
    <col min="28" max="28" width="12.7109375" style="78" customWidth="1"/>
    <col min="29" max="29" width="2.7109375" style="78" customWidth="1"/>
    <col min="30" max="30" width="5.7109375" style="78" customWidth="1"/>
    <col min="31" max="31" width="12.7109375" style="78" customWidth="1"/>
    <col min="32" max="32" width="2.7109375" style="78" customWidth="1"/>
    <col min="33" max="33" width="5.7109375" style="78" customWidth="1"/>
    <col min="34" max="34" width="12.7109375" style="78" customWidth="1"/>
    <col min="35" max="35" width="2.7109375" style="78" customWidth="1"/>
    <col min="36" max="36" width="5.7109375" style="78" customWidth="1"/>
    <col min="37" max="37" width="12.7109375" style="78" customWidth="1"/>
    <col min="38" max="38" width="2.7109375" style="78" customWidth="1"/>
    <col min="39" max="39" width="5.7109375" style="78" customWidth="1"/>
    <col min="40" max="40" width="12.7109375" style="78" customWidth="1"/>
    <col min="41" max="41" width="2.7109375" style="78" customWidth="1"/>
    <col min="42" max="43" width="5.7109375" style="78" customWidth="1"/>
    <col min="44" max="16384" width="9.140625" style="78"/>
  </cols>
  <sheetData>
    <row r="1" spans="1:75" s="57" customFormat="1" ht="45" customHeight="1">
      <c r="A1" s="30" t="s">
        <v>279</v>
      </c>
      <c r="B1" s="31" t="s">
        <v>346</v>
      </c>
      <c r="C1" s="289"/>
      <c r="D1" s="413" t="s">
        <v>723</v>
      </c>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BI1" s="132"/>
      <c r="BJ1" s="132"/>
      <c r="BK1" s="132"/>
      <c r="BL1" s="132"/>
      <c r="BM1" s="132"/>
      <c r="BN1" s="132"/>
      <c r="BO1" s="132"/>
      <c r="BP1" s="132"/>
      <c r="BQ1" s="132"/>
      <c r="BR1" s="132"/>
      <c r="BS1" s="132"/>
      <c r="BT1" s="132"/>
      <c r="BU1" s="132"/>
      <c r="BV1" s="132"/>
      <c r="BW1" s="132"/>
    </row>
    <row r="2" spans="1:75" s="34" customFormat="1" ht="3.75" customHeight="1">
      <c r="A2" s="30" t="s">
        <v>285</v>
      </c>
      <c r="B2" s="35" t="str">
        <f>VLOOKUP(VAL_C1!$B$2,VAL_Drop_Down_Lists!$A$3:$B$214,2,FALSE)</f>
        <v>_X</v>
      </c>
      <c r="C2" s="70"/>
      <c r="D2" s="71"/>
      <c r="E2" s="71"/>
      <c r="F2" s="71"/>
      <c r="G2" s="71"/>
      <c r="H2" s="71"/>
      <c r="I2" s="71"/>
      <c r="J2" s="71"/>
      <c r="K2" s="71"/>
      <c r="L2" s="71"/>
      <c r="M2" s="71"/>
      <c r="N2" s="71"/>
      <c r="O2" s="71"/>
      <c r="P2" s="71"/>
      <c r="Q2" s="71"/>
      <c r="R2" s="71"/>
      <c r="S2" s="71"/>
      <c r="T2" s="71"/>
      <c r="U2" s="71"/>
      <c r="V2" s="72"/>
      <c r="W2" s="72"/>
      <c r="X2" s="72"/>
      <c r="Y2" s="72"/>
      <c r="Z2" s="72"/>
      <c r="AA2" s="72"/>
      <c r="AB2" s="72"/>
      <c r="AC2" s="72"/>
      <c r="AD2" s="72"/>
      <c r="AE2" s="72"/>
      <c r="AF2" s="72"/>
      <c r="AG2" s="72"/>
      <c r="AH2" s="72"/>
      <c r="AI2" s="72"/>
      <c r="AJ2" s="72"/>
      <c r="AK2" s="72"/>
      <c r="AL2" s="72"/>
      <c r="AM2" s="72"/>
      <c r="AN2" s="72"/>
      <c r="AO2" s="72"/>
      <c r="AP2" s="72"/>
      <c r="AQ2" s="53"/>
      <c r="BI2" s="3"/>
      <c r="BJ2" s="3"/>
      <c r="BK2" s="3"/>
      <c r="BL2" s="3"/>
      <c r="BM2" s="3"/>
      <c r="BN2" s="3"/>
      <c r="BO2" s="3"/>
      <c r="BP2" s="3"/>
      <c r="BQ2" s="3"/>
      <c r="BR2" s="3"/>
      <c r="BS2" s="3"/>
      <c r="BT2" s="3"/>
      <c r="BU2" s="3"/>
      <c r="BV2" s="3"/>
      <c r="BW2" s="3"/>
    </row>
    <row r="3" spans="1:75" s="74" customFormat="1" ht="25.5" customHeight="1">
      <c r="A3" s="30" t="s">
        <v>289</v>
      </c>
      <c r="B3" s="35" t="str">
        <f>IF(VAL_C1!$H$32&lt;&gt;"", YEAR(VAL_C1!$H$32),"")</f>
        <v/>
      </c>
      <c r="C3" s="70"/>
      <c r="D3" s="420" t="s">
        <v>699</v>
      </c>
      <c r="E3" s="207"/>
      <c r="F3" s="208"/>
      <c r="G3" s="208"/>
      <c r="H3" s="208"/>
      <c r="I3" s="208"/>
      <c r="J3" s="208"/>
      <c r="K3" s="208"/>
      <c r="L3" s="208"/>
      <c r="M3" s="208"/>
      <c r="N3" s="208"/>
      <c r="O3" s="208"/>
      <c r="P3" s="208"/>
      <c r="Q3" s="208"/>
      <c r="R3" s="208"/>
      <c r="S3" s="208"/>
      <c r="T3" s="208"/>
      <c r="U3" s="209"/>
      <c r="V3" s="417" t="s">
        <v>31</v>
      </c>
      <c r="W3" s="417"/>
      <c r="X3" s="417"/>
      <c r="Y3" s="417"/>
      <c r="Z3" s="417"/>
      <c r="AA3" s="417"/>
      <c r="AB3" s="417"/>
      <c r="AC3" s="417"/>
      <c r="AD3" s="417"/>
      <c r="AE3" s="417"/>
      <c r="AF3" s="417"/>
      <c r="AG3" s="417"/>
      <c r="AH3" s="418" t="s">
        <v>32</v>
      </c>
      <c r="AI3" s="418"/>
      <c r="AJ3" s="418"/>
      <c r="AK3" s="418"/>
      <c r="AL3" s="418"/>
      <c r="AM3" s="418"/>
      <c r="AN3" s="418"/>
      <c r="AO3" s="418"/>
      <c r="AP3" s="418"/>
      <c r="AQ3" s="73"/>
      <c r="BI3" s="140"/>
      <c r="BJ3" s="140"/>
      <c r="BK3" s="140"/>
      <c r="BL3" s="140"/>
      <c r="BM3" s="140"/>
      <c r="BN3" s="140"/>
      <c r="BO3" s="140"/>
      <c r="BP3" s="140"/>
      <c r="BQ3" s="140"/>
      <c r="BR3" s="140"/>
      <c r="BS3" s="140"/>
      <c r="BT3" s="140"/>
      <c r="BU3" s="140"/>
      <c r="BV3" s="140"/>
      <c r="BW3" s="140"/>
    </row>
    <row r="4" spans="1:75" s="76" customFormat="1" ht="42.75" customHeight="1">
      <c r="A4" s="30" t="s">
        <v>292</v>
      </c>
      <c r="B4" s="35" t="str">
        <f>IF(VAL_C1!$H$33&lt;&gt;"", YEAR(VAL_C1!$H$33),"")</f>
        <v/>
      </c>
      <c r="C4" s="70"/>
      <c r="D4" s="420"/>
      <c r="E4" s="185"/>
      <c r="F4" s="210"/>
      <c r="G4" s="210"/>
      <c r="H4" s="210"/>
      <c r="I4" s="210"/>
      <c r="J4" s="210"/>
      <c r="K4" s="210"/>
      <c r="L4" s="210"/>
      <c r="M4" s="210"/>
      <c r="N4" s="210"/>
      <c r="O4" s="210"/>
      <c r="P4" s="210"/>
      <c r="Q4" s="210"/>
      <c r="R4" s="210"/>
      <c r="S4" s="210"/>
      <c r="T4" s="210"/>
      <c r="U4" s="211"/>
      <c r="V4" s="417" t="s">
        <v>274</v>
      </c>
      <c r="W4" s="417"/>
      <c r="X4" s="417"/>
      <c r="Y4" s="417" t="s">
        <v>24</v>
      </c>
      <c r="Z4" s="417"/>
      <c r="AA4" s="417"/>
      <c r="AB4" s="417" t="s">
        <v>25</v>
      </c>
      <c r="AC4" s="417"/>
      <c r="AD4" s="417"/>
      <c r="AE4" s="417" t="s">
        <v>264</v>
      </c>
      <c r="AF4" s="417"/>
      <c r="AG4" s="417"/>
      <c r="AH4" s="417" t="s">
        <v>274</v>
      </c>
      <c r="AI4" s="417"/>
      <c r="AJ4" s="417"/>
      <c r="AK4" s="419" t="s">
        <v>24</v>
      </c>
      <c r="AL4" s="419"/>
      <c r="AM4" s="419"/>
      <c r="AN4" s="419" t="s">
        <v>25</v>
      </c>
      <c r="AO4" s="419"/>
      <c r="AP4" s="419"/>
      <c r="AQ4" s="75"/>
      <c r="BI4" s="141"/>
      <c r="BJ4" s="141"/>
      <c r="BK4" s="141"/>
      <c r="BL4" s="141"/>
      <c r="BM4" s="141"/>
      <c r="BN4" s="141"/>
      <c r="BO4" s="141"/>
      <c r="BP4" s="141"/>
      <c r="BQ4" s="141"/>
      <c r="BR4" s="141"/>
      <c r="BS4" s="141"/>
      <c r="BT4" s="141"/>
      <c r="BU4" s="141"/>
      <c r="BV4" s="141"/>
      <c r="BW4" s="141"/>
    </row>
    <row r="5" spans="1:75" s="76" customFormat="1" ht="33.75" customHeight="1">
      <c r="A5" s="30" t="s">
        <v>294</v>
      </c>
      <c r="B5" s="31" t="s">
        <v>2</v>
      </c>
      <c r="C5" s="70"/>
      <c r="D5" s="420"/>
      <c r="E5" s="196"/>
      <c r="F5" s="197"/>
      <c r="G5" s="197"/>
      <c r="H5" s="197"/>
      <c r="I5" s="197"/>
      <c r="J5" s="197"/>
      <c r="K5" s="197"/>
      <c r="L5" s="197"/>
      <c r="M5" s="197"/>
      <c r="N5" s="197"/>
      <c r="O5" s="62"/>
      <c r="P5" s="62"/>
      <c r="Q5" s="62"/>
      <c r="R5" s="62"/>
      <c r="S5" s="62"/>
      <c r="T5" s="62"/>
      <c r="U5" s="195"/>
      <c r="V5" s="417" t="s">
        <v>22</v>
      </c>
      <c r="W5" s="417"/>
      <c r="X5" s="417"/>
      <c r="Y5" s="417" t="s">
        <v>262</v>
      </c>
      <c r="Z5" s="417"/>
      <c r="AA5" s="417"/>
      <c r="AB5" s="417" t="s">
        <v>732</v>
      </c>
      <c r="AC5" s="417"/>
      <c r="AD5" s="417"/>
      <c r="AE5" s="417" t="s">
        <v>26</v>
      </c>
      <c r="AF5" s="417"/>
      <c r="AG5" s="417"/>
      <c r="AH5" s="417" t="s">
        <v>22</v>
      </c>
      <c r="AI5" s="417"/>
      <c r="AJ5" s="417"/>
      <c r="AK5" s="417" t="s">
        <v>262</v>
      </c>
      <c r="AL5" s="417"/>
      <c r="AM5" s="417"/>
      <c r="AN5" s="417" t="s">
        <v>263</v>
      </c>
      <c r="AO5" s="417"/>
      <c r="AP5" s="417"/>
      <c r="AQ5" s="77"/>
      <c r="BI5" s="141"/>
      <c r="BJ5" s="141"/>
      <c r="BK5" s="141"/>
      <c r="BL5" s="141"/>
      <c r="BM5" s="141"/>
      <c r="BN5" s="141"/>
      <c r="BO5" s="141"/>
      <c r="BP5" s="141"/>
      <c r="BQ5" s="141"/>
      <c r="BR5" s="141"/>
      <c r="BS5" s="141"/>
      <c r="BT5" s="141"/>
      <c r="BU5" s="141"/>
      <c r="BV5" s="141"/>
      <c r="BW5" s="141"/>
    </row>
    <row r="6" spans="1:75" s="76" customFormat="1" ht="21" hidden="1">
      <c r="A6" s="30" t="s">
        <v>296</v>
      </c>
      <c r="B6" s="31"/>
      <c r="C6" s="70"/>
      <c r="D6" s="212"/>
      <c r="E6" s="197"/>
      <c r="F6" s="197"/>
      <c r="G6" s="197"/>
      <c r="H6" s="197"/>
      <c r="I6" s="197"/>
      <c r="J6" s="197"/>
      <c r="K6" s="197"/>
      <c r="L6" s="197"/>
      <c r="M6" s="197"/>
      <c r="N6" s="197"/>
      <c r="O6" s="62"/>
      <c r="P6" s="62"/>
      <c r="Q6" s="62"/>
      <c r="R6" s="62"/>
      <c r="S6" s="62"/>
      <c r="T6" s="62"/>
      <c r="U6" s="62" t="s">
        <v>3</v>
      </c>
      <c r="V6" s="200" t="s">
        <v>345</v>
      </c>
      <c r="W6" s="200"/>
      <c r="X6" s="200"/>
      <c r="Y6" s="200" t="s">
        <v>345</v>
      </c>
      <c r="Z6" s="200"/>
      <c r="AA6" s="200"/>
      <c r="AB6" s="200" t="s">
        <v>345</v>
      </c>
      <c r="AC6" s="200"/>
      <c r="AD6" s="200"/>
      <c r="AE6" s="200" t="s">
        <v>345</v>
      </c>
      <c r="AF6" s="200"/>
      <c r="AG6" s="200"/>
      <c r="AH6" s="200" t="s">
        <v>344</v>
      </c>
      <c r="AI6" s="200"/>
      <c r="AJ6" s="200"/>
      <c r="AK6" s="200" t="s">
        <v>344</v>
      </c>
      <c r="AL6" s="200"/>
      <c r="AM6" s="200"/>
      <c r="AN6" s="200" t="s">
        <v>344</v>
      </c>
      <c r="AO6" s="200"/>
      <c r="AP6" s="200"/>
      <c r="AQ6" s="77"/>
      <c r="BI6" s="141"/>
      <c r="BJ6" s="141"/>
      <c r="BK6" s="141"/>
      <c r="BL6" s="141"/>
      <c r="BM6" s="141"/>
      <c r="BN6" s="141"/>
      <c r="BO6" s="141"/>
      <c r="BP6" s="141"/>
      <c r="BQ6" s="141"/>
      <c r="BR6" s="141"/>
      <c r="BS6" s="141"/>
      <c r="BT6" s="141"/>
      <c r="BU6" s="141"/>
      <c r="BV6" s="141"/>
      <c r="BW6" s="141"/>
    </row>
    <row r="7" spans="1:75" s="76" customFormat="1" ht="27" hidden="1" customHeight="1">
      <c r="A7" s="30" t="s">
        <v>298</v>
      </c>
      <c r="B7" s="35" t="str">
        <f>IF(VAL_C1!$H$33&lt;&gt;"", YEAR(VAL_C1!$H$33),"")</f>
        <v/>
      </c>
      <c r="C7" s="70"/>
      <c r="D7" s="210"/>
      <c r="E7" s="197"/>
      <c r="F7" s="197"/>
      <c r="G7" s="197"/>
      <c r="H7" s="197"/>
      <c r="I7" s="197"/>
      <c r="J7" s="197"/>
      <c r="K7" s="197"/>
      <c r="L7" s="197"/>
      <c r="M7" s="197"/>
      <c r="N7" s="197"/>
      <c r="O7" s="62"/>
      <c r="P7" s="62"/>
      <c r="Q7" s="62"/>
      <c r="R7" s="62"/>
      <c r="S7" s="62"/>
      <c r="T7" s="62"/>
      <c r="U7" s="62" t="s">
        <v>320</v>
      </c>
      <c r="V7" s="62" t="s">
        <v>334</v>
      </c>
      <c r="W7" s="62"/>
      <c r="X7" s="62"/>
      <c r="Y7" s="62" t="s">
        <v>335</v>
      </c>
      <c r="Z7" s="62"/>
      <c r="AA7" s="62"/>
      <c r="AB7" s="62" t="s">
        <v>336</v>
      </c>
      <c r="AC7" s="62"/>
      <c r="AD7" s="62"/>
      <c r="AE7" s="62" t="s">
        <v>337</v>
      </c>
      <c r="AF7" s="62"/>
      <c r="AG7" s="62"/>
      <c r="AH7" s="62" t="s">
        <v>334</v>
      </c>
      <c r="AI7" s="62"/>
      <c r="AJ7" s="62"/>
      <c r="AK7" s="62" t="s">
        <v>335</v>
      </c>
      <c r="AL7" s="62"/>
      <c r="AM7" s="62"/>
      <c r="AN7" s="62" t="s">
        <v>336</v>
      </c>
      <c r="AO7" s="62"/>
      <c r="AP7" s="62"/>
      <c r="AQ7" s="77"/>
      <c r="BI7" s="141"/>
      <c r="BJ7" s="141"/>
      <c r="BK7" s="141"/>
      <c r="BL7" s="141"/>
      <c r="BM7" s="141"/>
      <c r="BN7" s="141"/>
      <c r="BO7" s="141"/>
      <c r="BP7" s="141"/>
      <c r="BQ7" s="141"/>
      <c r="BR7" s="141"/>
      <c r="BS7" s="141"/>
      <c r="BT7" s="141"/>
      <c r="BU7" s="141"/>
      <c r="BV7" s="141"/>
      <c r="BW7" s="141"/>
    </row>
    <row r="8" spans="1:75" s="76" customFormat="1" ht="21" hidden="1">
      <c r="A8" s="30" t="s">
        <v>300</v>
      </c>
      <c r="B8" s="35" t="str">
        <f>IF(VAL_C1!$H$34&lt;&gt;"", YEAR(VAL_C1!$H$34),"")</f>
        <v/>
      </c>
      <c r="C8" s="70"/>
      <c r="D8" s="210"/>
      <c r="E8" s="197"/>
      <c r="F8" s="197"/>
      <c r="G8" s="197"/>
      <c r="H8" s="197"/>
      <c r="I8" s="197"/>
      <c r="J8" s="197"/>
      <c r="K8" s="197"/>
      <c r="L8" s="197"/>
      <c r="M8" s="197"/>
      <c r="N8" s="180"/>
      <c r="O8" s="136"/>
      <c r="P8" s="136"/>
      <c r="Q8" s="136"/>
      <c r="R8" s="136"/>
      <c r="S8" s="136"/>
      <c r="T8" s="136"/>
      <c r="U8" s="136" t="s">
        <v>321</v>
      </c>
      <c r="V8" s="62" t="s">
        <v>2</v>
      </c>
      <c r="W8" s="62"/>
      <c r="X8" s="62"/>
      <c r="Y8" s="62" t="s">
        <v>2</v>
      </c>
      <c r="Z8" s="62"/>
      <c r="AA8" s="62"/>
      <c r="AB8" s="62" t="s">
        <v>2</v>
      </c>
      <c r="AC8" s="62"/>
      <c r="AD8" s="62"/>
      <c r="AE8" s="62" t="s">
        <v>2</v>
      </c>
      <c r="AF8" s="62"/>
      <c r="AG8" s="62"/>
      <c r="AH8" s="62" t="s">
        <v>2</v>
      </c>
      <c r="AI8" s="62"/>
      <c r="AJ8" s="62"/>
      <c r="AK8" s="62" t="s">
        <v>2</v>
      </c>
      <c r="AL8" s="62"/>
      <c r="AM8" s="62"/>
      <c r="AN8" s="62" t="s">
        <v>2</v>
      </c>
      <c r="AO8" s="62"/>
      <c r="AP8" s="62"/>
      <c r="AQ8" s="77"/>
      <c r="BI8" s="141"/>
      <c r="BJ8" s="141"/>
      <c r="BK8" s="141"/>
      <c r="BL8" s="141"/>
      <c r="BM8" s="141"/>
      <c r="BN8" s="141"/>
      <c r="BO8" s="141"/>
      <c r="BP8" s="141"/>
      <c r="BQ8" s="141"/>
      <c r="BR8" s="141"/>
      <c r="BS8" s="141"/>
      <c r="BT8" s="141"/>
      <c r="BU8" s="141"/>
      <c r="BV8" s="141"/>
      <c r="BW8" s="141"/>
    </row>
    <row r="9" spans="1:75" s="76" customFormat="1" ht="21" hidden="1">
      <c r="A9" s="30" t="s">
        <v>302</v>
      </c>
      <c r="B9" s="31" t="s">
        <v>721</v>
      </c>
      <c r="C9" s="70"/>
      <c r="D9" s="210"/>
      <c r="E9" s="197"/>
      <c r="F9" s="197"/>
      <c r="G9" s="197"/>
      <c r="H9" s="197"/>
      <c r="I9" s="197"/>
      <c r="J9" s="197"/>
      <c r="K9" s="197"/>
      <c r="L9" s="197"/>
      <c r="M9" s="197"/>
      <c r="N9" s="180"/>
      <c r="O9" s="136"/>
      <c r="P9" s="136"/>
      <c r="Q9" s="136"/>
      <c r="R9" s="136"/>
      <c r="S9" s="136"/>
      <c r="T9" s="136"/>
      <c r="U9" s="136" t="s">
        <v>322</v>
      </c>
      <c r="V9" s="62" t="s">
        <v>2</v>
      </c>
      <c r="W9" s="62"/>
      <c r="X9" s="62"/>
      <c r="Y9" s="62" t="s">
        <v>339</v>
      </c>
      <c r="Z9" s="62"/>
      <c r="AA9" s="62"/>
      <c r="AB9" s="62" t="s">
        <v>343</v>
      </c>
      <c r="AC9" s="62"/>
      <c r="AD9" s="62"/>
      <c r="AE9" s="62" t="s">
        <v>2</v>
      </c>
      <c r="AF9" s="62"/>
      <c r="AG9" s="62"/>
      <c r="AH9" s="62" t="s">
        <v>2</v>
      </c>
      <c r="AI9" s="62"/>
      <c r="AJ9" s="62"/>
      <c r="AK9" s="62" t="s">
        <v>375</v>
      </c>
      <c r="AL9" s="62"/>
      <c r="AM9" s="62"/>
      <c r="AN9" s="62" t="s">
        <v>375</v>
      </c>
      <c r="AO9" s="62"/>
      <c r="AP9" s="62"/>
      <c r="AQ9" s="77"/>
      <c r="BI9" s="141"/>
      <c r="BJ9" s="141"/>
      <c r="BK9" s="141"/>
      <c r="BL9" s="141"/>
      <c r="BM9" s="141"/>
      <c r="BN9" s="141"/>
      <c r="BO9" s="141"/>
      <c r="BP9" s="141"/>
      <c r="BQ9" s="141"/>
      <c r="BR9" s="141"/>
      <c r="BS9" s="141"/>
      <c r="BT9" s="141"/>
      <c r="BU9" s="141"/>
      <c r="BV9" s="141"/>
      <c r="BW9" s="141"/>
    </row>
    <row r="10" spans="1:75" s="76" customFormat="1" ht="21" hidden="1">
      <c r="A10" s="30" t="s">
        <v>304</v>
      </c>
      <c r="B10" s="31">
        <v>0</v>
      </c>
      <c r="C10" s="70"/>
      <c r="D10" s="210"/>
      <c r="E10" s="197"/>
      <c r="F10" s="197"/>
      <c r="G10" s="197"/>
      <c r="H10" s="197"/>
      <c r="I10" s="197"/>
      <c r="J10" s="197"/>
      <c r="K10" s="197"/>
      <c r="L10" s="197"/>
      <c r="M10" s="197"/>
      <c r="N10" s="180"/>
      <c r="O10" s="136"/>
      <c r="P10" s="136"/>
      <c r="Q10" s="136"/>
      <c r="R10" s="136"/>
      <c r="S10" s="136"/>
      <c r="T10" s="136"/>
      <c r="U10" s="136" t="s">
        <v>6</v>
      </c>
      <c r="V10" s="62" t="s">
        <v>2</v>
      </c>
      <c r="W10" s="62"/>
      <c r="X10" s="62"/>
      <c r="Y10" s="62" t="s">
        <v>2</v>
      </c>
      <c r="Z10" s="62"/>
      <c r="AA10" s="62"/>
      <c r="AB10" s="62" t="s">
        <v>2</v>
      </c>
      <c r="AC10" s="62"/>
      <c r="AD10" s="62"/>
      <c r="AE10" s="62" t="s">
        <v>2</v>
      </c>
      <c r="AF10" s="62"/>
      <c r="AG10" s="62"/>
      <c r="AH10" s="62" t="s">
        <v>2</v>
      </c>
      <c r="AI10" s="62"/>
      <c r="AJ10" s="62"/>
      <c r="AK10" s="62" t="s">
        <v>2</v>
      </c>
      <c r="AL10" s="62"/>
      <c r="AM10" s="62"/>
      <c r="AN10" s="62" t="s">
        <v>2</v>
      </c>
      <c r="AO10" s="62"/>
      <c r="AP10" s="62"/>
      <c r="AQ10" s="77"/>
      <c r="BI10" s="141"/>
      <c r="BJ10" s="141"/>
      <c r="BK10" s="141"/>
      <c r="BL10" s="141"/>
      <c r="BM10" s="141"/>
      <c r="BN10" s="141"/>
      <c r="BO10" s="141"/>
      <c r="BP10" s="141"/>
      <c r="BQ10" s="141"/>
      <c r="BR10" s="141"/>
      <c r="BS10" s="141"/>
      <c r="BT10" s="141"/>
      <c r="BU10" s="141"/>
      <c r="BV10" s="141"/>
      <c r="BW10" s="141"/>
    </row>
    <row r="11" spans="1:75" s="76" customFormat="1" ht="21" hidden="1">
      <c r="A11" s="30" t="s">
        <v>306</v>
      </c>
      <c r="B11" s="31">
        <v>0</v>
      </c>
      <c r="C11" s="70"/>
      <c r="D11" s="210"/>
      <c r="E11" s="197"/>
      <c r="F11" s="197"/>
      <c r="G11" s="197"/>
      <c r="H11" s="197"/>
      <c r="I11" s="197"/>
      <c r="J11" s="197"/>
      <c r="K11" s="197"/>
      <c r="L11" s="197"/>
      <c r="M11" s="197"/>
      <c r="N11" s="180"/>
      <c r="O11" s="182"/>
      <c r="P11" s="182"/>
      <c r="Q11" s="182"/>
      <c r="R11" s="182"/>
      <c r="S11" s="182"/>
      <c r="T11" s="182"/>
      <c r="U11" s="136"/>
      <c r="V11" s="62"/>
      <c r="W11" s="62"/>
      <c r="X11" s="62"/>
      <c r="Y11" s="62"/>
      <c r="Z11" s="62"/>
      <c r="AA11" s="62"/>
      <c r="AB11" s="62"/>
      <c r="AC11" s="62"/>
      <c r="AD11" s="62"/>
      <c r="AE11" s="62"/>
      <c r="AF11" s="62"/>
      <c r="AG11" s="62"/>
      <c r="AH11" s="62"/>
      <c r="AI11" s="62"/>
      <c r="AJ11" s="62"/>
      <c r="AK11" s="62"/>
      <c r="AL11" s="62"/>
      <c r="AM11" s="62"/>
      <c r="AN11" s="62"/>
      <c r="AO11" s="62"/>
      <c r="AP11" s="62"/>
      <c r="AQ11" s="77"/>
      <c r="BI11" s="141"/>
      <c r="BJ11" s="141"/>
      <c r="BK11" s="141"/>
      <c r="BL11" s="141"/>
      <c r="BM11" s="141"/>
      <c r="BN11" s="141"/>
      <c r="BO11" s="141"/>
      <c r="BP11" s="141"/>
      <c r="BQ11" s="141"/>
      <c r="BR11" s="141"/>
      <c r="BS11" s="141"/>
      <c r="BT11" s="141"/>
      <c r="BU11" s="141"/>
      <c r="BV11" s="141"/>
      <c r="BW11" s="141"/>
    </row>
    <row r="12" spans="1:75" s="76" customFormat="1" ht="11.25" hidden="1">
      <c r="C12" s="70"/>
      <c r="D12" s="210"/>
      <c r="E12" s="62"/>
      <c r="F12" s="62"/>
      <c r="G12" s="62"/>
      <c r="H12" s="62"/>
      <c r="I12" s="62"/>
      <c r="J12" s="62"/>
      <c r="K12" s="62"/>
      <c r="L12" s="62"/>
      <c r="M12" s="62"/>
      <c r="N12" s="136"/>
      <c r="O12" s="182"/>
      <c r="P12" s="182"/>
      <c r="Q12" s="182"/>
      <c r="R12" s="182"/>
      <c r="S12" s="182"/>
      <c r="T12" s="182"/>
      <c r="U12" s="136"/>
      <c r="V12" s="62"/>
      <c r="W12" s="62"/>
      <c r="X12" s="62"/>
      <c r="Y12" s="62"/>
      <c r="Z12" s="62"/>
      <c r="AA12" s="62"/>
      <c r="AB12" s="62"/>
      <c r="AC12" s="62"/>
      <c r="AD12" s="62"/>
      <c r="AE12" s="62"/>
      <c r="AF12" s="62"/>
      <c r="AG12" s="62"/>
      <c r="AH12" s="62"/>
      <c r="AI12" s="62"/>
      <c r="AJ12" s="62"/>
      <c r="AK12" s="62"/>
      <c r="AL12" s="62"/>
      <c r="AM12" s="62"/>
      <c r="AN12" s="62"/>
      <c r="AO12" s="62"/>
      <c r="AP12" s="62"/>
      <c r="AQ12" s="77"/>
      <c r="BI12" s="141"/>
      <c r="BJ12" s="141"/>
      <c r="BK12" s="141"/>
      <c r="BL12" s="141"/>
      <c r="BM12" s="141"/>
      <c r="BN12" s="141"/>
      <c r="BO12" s="141"/>
      <c r="BP12" s="141"/>
      <c r="BQ12" s="141"/>
      <c r="BR12" s="141"/>
      <c r="BS12" s="141"/>
      <c r="BT12" s="141"/>
      <c r="BU12" s="141"/>
      <c r="BV12" s="141"/>
      <c r="BW12" s="141"/>
    </row>
    <row r="13" spans="1:75" s="76" customFormat="1" ht="3.75" customHeight="1">
      <c r="C13" s="70"/>
      <c r="D13" s="77"/>
      <c r="E13" s="62"/>
      <c r="F13" s="62"/>
      <c r="G13" s="62"/>
      <c r="H13" s="201" t="s">
        <v>307</v>
      </c>
      <c r="I13" s="201" t="s">
        <v>310</v>
      </c>
      <c r="J13" s="201" t="s">
        <v>312</v>
      </c>
      <c r="K13" s="201" t="s">
        <v>314</v>
      </c>
      <c r="L13" s="201" t="s">
        <v>315</v>
      </c>
      <c r="M13" s="201" t="s">
        <v>316</v>
      </c>
      <c r="N13" s="183" t="s">
        <v>317</v>
      </c>
      <c r="O13" s="203" t="s">
        <v>762</v>
      </c>
      <c r="P13" s="203" t="s">
        <v>764</v>
      </c>
      <c r="Q13" s="183"/>
      <c r="R13" s="183"/>
      <c r="S13" s="183"/>
      <c r="T13" s="183"/>
      <c r="U13" s="136"/>
      <c r="V13" s="124"/>
      <c r="W13" s="124"/>
      <c r="X13" s="124"/>
      <c r="Y13" s="124"/>
      <c r="Z13" s="124"/>
      <c r="AA13" s="124"/>
      <c r="AB13" s="124"/>
      <c r="AC13" s="124"/>
      <c r="AD13" s="124"/>
      <c r="AE13" s="124"/>
      <c r="AF13" s="124"/>
      <c r="AG13" s="124"/>
      <c r="AH13" s="124"/>
      <c r="AI13" s="124"/>
      <c r="AJ13" s="124"/>
      <c r="AK13" s="124"/>
      <c r="AL13" s="124"/>
      <c r="AM13" s="124"/>
      <c r="AN13" s="124"/>
      <c r="AO13" s="124"/>
      <c r="AP13" s="124"/>
      <c r="AQ13" s="77"/>
      <c r="BI13" s="141"/>
      <c r="BJ13" s="141"/>
      <c r="BK13" s="141"/>
      <c r="BL13" s="141"/>
      <c r="BM13" s="141"/>
      <c r="BN13" s="141"/>
      <c r="BO13" s="141"/>
      <c r="BP13" s="141"/>
      <c r="BQ13" s="141"/>
      <c r="BR13" s="141"/>
      <c r="BS13" s="141"/>
      <c r="BT13" s="141"/>
      <c r="BU13" s="141"/>
      <c r="BV13" s="141"/>
      <c r="BW13" s="141"/>
    </row>
    <row r="14" spans="1:75" ht="21" customHeight="1">
      <c r="C14" s="70"/>
      <c r="D14" s="242" t="s">
        <v>4</v>
      </c>
      <c r="E14" s="184"/>
      <c r="F14" s="62"/>
      <c r="G14" s="62"/>
      <c r="H14" s="62" t="s">
        <v>326</v>
      </c>
      <c r="I14" s="62" t="s">
        <v>330</v>
      </c>
      <c r="J14" s="62" t="s">
        <v>2</v>
      </c>
      <c r="K14" s="62" t="s">
        <v>331</v>
      </c>
      <c r="L14" s="62" t="s">
        <v>2</v>
      </c>
      <c r="M14" s="62" t="s">
        <v>599</v>
      </c>
      <c r="N14" s="136" t="s">
        <v>599</v>
      </c>
      <c r="O14" s="136" t="s">
        <v>2</v>
      </c>
      <c r="P14" s="136" t="s">
        <v>721</v>
      </c>
      <c r="Q14" s="136"/>
      <c r="R14" s="136"/>
      <c r="S14" s="136"/>
      <c r="T14" s="136"/>
      <c r="U14" s="213"/>
      <c r="V14" s="162"/>
      <c r="W14" s="163"/>
      <c r="X14" s="164"/>
      <c r="Y14" s="162"/>
      <c r="Z14" s="163"/>
      <c r="AA14" s="164"/>
      <c r="AB14" s="162"/>
      <c r="AC14" s="163"/>
      <c r="AD14" s="164"/>
      <c r="AE14" s="162"/>
      <c r="AF14" s="163"/>
      <c r="AG14" s="164"/>
      <c r="AH14" s="162"/>
      <c r="AI14" s="163"/>
      <c r="AJ14" s="164"/>
      <c r="AK14" s="162"/>
      <c r="AL14" s="163"/>
      <c r="AM14" s="164"/>
      <c r="AN14" s="162"/>
      <c r="AO14" s="163"/>
      <c r="AP14" s="164"/>
      <c r="AQ14" s="75"/>
      <c r="BI14" s="128"/>
      <c r="BJ14" s="128"/>
      <c r="BK14" s="128"/>
      <c r="BL14" s="128"/>
      <c r="BM14" s="128"/>
      <c r="BN14" s="128"/>
      <c r="BO14" s="128"/>
      <c r="BP14" s="128"/>
      <c r="BQ14" s="128"/>
      <c r="BR14" s="128"/>
      <c r="BS14" s="128"/>
      <c r="BT14" s="128"/>
      <c r="BU14" s="128"/>
      <c r="BV14" s="128"/>
      <c r="BW14" s="128"/>
    </row>
    <row r="15" spans="1:75" ht="21" customHeight="1">
      <c r="C15" s="70"/>
      <c r="D15" s="242" t="s">
        <v>5</v>
      </c>
      <c r="E15" s="184"/>
      <c r="F15" s="62"/>
      <c r="G15" s="62"/>
      <c r="H15" s="62" t="s">
        <v>327</v>
      </c>
      <c r="I15" s="62" t="s">
        <v>330</v>
      </c>
      <c r="J15" s="62" t="s">
        <v>2</v>
      </c>
      <c r="K15" s="62" t="s">
        <v>331</v>
      </c>
      <c r="L15" s="62" t="s">
        <v>2</v>
      </c>
      <c r="M15" s="62" t="s">
        <v>599</v>
      </c>
      <c r="N15" s="136" t="s">
        <v>599</v>
      </c>
      <c r="O15" s="136" t="s">
        <v>2</v>
      </c>
      <c r="P15" s="136" t="s">
        <v>721</v>
      </c>
      <c r="Q15" s="136"/>
      <c r="R15" s="136"/>
      <c r="S15" s="136"/>
      <c r="T15" s="136"/>
      <c r="U15" s="213"/>
      <c r="V15" s="162"/>
      <c r="W15" s="163"/>
      <c r="X15" s="164"/>
      <c r="Y15" s="162"/>
      <c r="Z15" s="163"/>
      <c r="AA15" s="164"/>
      <c r="AB15" s="162"/>
      <c r="AC15" s="163"/>
      <c r="AD15" s="164"/>
      <c r="AE15" s="162"/>
      <c r="AF15" s="163"/>
      <c r="AG15" s="164"/>
      <c r="AH15" s="162"/>
      <c r="AI15" s="163"/>
      <c r="AJ15" s="164"/>
      <c r="AK15" s="162"/>
      <c r="AL15" s="163"/>
      <c r="AM15" s="164"/>
      <c r="AN15" s="162"/>
      <c r="AO15" s="163"/>
      <c r="AP15" s="164"/>
      <c r="AQ15" s="75"/>
      <c r="BI15" s="128"/>
      <c r="BJ15" s="128"/>
      <c r="BK15" s="128"/>
      <c r="BL15" s="128"/>
      <c r="BM15" s="128"/>
      <c r="BN15" s="128"/>
      <c r="BO15" s="128"/>
      <c r="BP15" s="128"/>
      <c r="BQ15" s="128"/>
      <c r="BR15" s="128"/>
      <c r="BS15" s="128"/>
      <c r="BT15" s="128"/>
      <c r="BU15" s="128"/>
      <c r="BV15" s="128"/>
      <c r="BW15" s="128"/>
    </row>
    <row r="16" spans="1:75" ht="21" customHeight="1">
      <c r="C16" s="70"/>
      <c r="D16" s="123" t="s">
        <v>7</v>
      </c>
      <c r="E16" s="184"/>
      <c r="F16" s="62"/>
      <c r="G16" s="62"/>
      <c r="H16" s="62" t="s">
        <v>2</v>
      </c>
      <c r="I16" s="62" t="s">
        <v>330</v>
      </c>
      <c r="J16" s="62" t="s">
        <v>2</v>
      </c>
      <c r="K16" s="62" t="s">
        <v>331</v>
      </c>
      <c r="L16" s="62" t="s">
        <v>2</v>
      </c>
      <c r="M16" s="62" t="s">
        <v>599</v>
      </c>
      <c r="N16" s="136" t="s">
        <v>599</v>
      </c>
      <c r="O16" s="136" t="s">
        <v>2</v>
      </c>
      <c r="P16" s="136" t="s">
        <v>721</v>
      </c>
      <c r="Q16" s="136"/>
      <c r="R16" s="136"/>
      <c r="S16" s="136"/>
      <c r="T16" s="136"/>
      <c r="U16" s="213"/>
      <c r="V16" s="21" t="str">
        <f>IF(OR(AND(V14="",W14=""),AND(V15="",W15=""),AND(W14="X",W15="X"),OR(W14="M",W15="M")),"",SUM(V14,V15))</f>
        <v/>
      </c>
      <c r="W16" s="22" t="str">
        <f>IF(AND(AND(W14="X",W15="X"),SUM(V14,V15)=0,ISNUMBER(V16)),"",IF(OR(W14="M",W15="M"),"M",IF(AND(W14=W15,OR(W14="X",W14="W",W14="Z")),UPPER(W14),"")))</f>
        <v/>
      </c>
      <c r="X16" s="23"/>
      <c r="Y16" s="21" t="str">
        <f t="shared" ref="Y16" si="0">IF(OR(AND(Y14="",Z14=""),AND(Y15="",Z15=""),AND(Z14="X",Z15="X"),OR(Z14="M",Z15="M")),"",SUM(Y14,Y15))</f>
        <v/>
      </c>
      <c r="Z16" s="22" t="str">
        <f t="shared" ref="Z16" si="1">IF(AND(AND(Z14="X",Z15="X"),SUM(Y14,Y15)=0,ISNUMBER(Y16)),"",IF(OR(Z14="M",Z15="M"),"M",IF(AND(Z14=Z15,OR(Z14="X",Z14="W",Z14="Z")),UPPER(Z14),"")))</f>
        <v/>
      </c>
      <c r="AA16" s="23"/>
      <c r="AB16" s="21" t="str">
        <f t="shared" ref="AB16" si="2">IF(OR(AND(AB14="",AC14=""),AND(AB15="",AC15=""),AND(AC14="X",AC15="X"),OR(AC14="M",AC15="M")),"",SUM(AB14,AB15))</f>
        <v/>
      </c>
      <c r="AC16" s="22" t="str">
        <f t="shared" ref="AC16" si="3">IF(AND(AND(AC14="X",AC15="X"),SUM(AB14,AB15)=0,ISNUMBER(AB16)),"",IF(OR(AC14="M",AC15="M"),"M",IF(AND(AC14=AC15,OR(AC14="X",AC14="W",AC14="Z")),UPPER(AC14),"")))</f>
        <v/>
      </c>
      <c r="AD16" s="23"/>
      <c r="AE16" s="21" t="str">
        <f t="shared" ref="AE16" si="4">IF(OR(AND(AE14="",AF14=""),AND(AE15="",AF15=""),AND(AF14="X",AF15="X"),OR(AF14="M",AF15="M")),"",SUM(AE14,AE15))</f>
        <v/>
      </c>
      <c r="AF16" s="22" t="str">
        <f t="shared" ref="AF16" si="5">IF(AND(AND(AF14="X",AF15="X"),SUM(AE14,AE15)=0,ISNUMBER(AE16)),"",IF(OR(AF14="M",AF15="M"),"M",IF(AND(AF14=AF15,OR(AF14="X",AF14="W",AF14="Z")),UPPER(AF14),"")))</f>
        <v/>
      </c>
      <c r="AG16" s="23"/>
      <c r="AH16" s="21" t="str">
        <f t="shared" ref="AH16" si="6">IF(OR(AND(AH14="",AI14=""),AND(AH15="",AI15=""),AND(AI14="X",AI15="X"),OR(AI14="M",AI15="M")),"",SUM(AH14,AH15))</f>
        <v/>
      </c>
      <c r="AI16" s="22" t="str">
        <f t="shared" ref="AI16" si="7">IF(AND(AND(AI14="X",AI15="X"),SUM(AH14,AH15)=0,ISNUMBER(AH16)),"",IF(OR(AI14="M",AI15="M"),"M",IF(AND(AI14=AI15,OR(AI14="X",AI14="W",AI14="Z")),UPPER(AI14),"")))</f>
        <v/>
      </c>
      <c r="AJ16" s="23"/>
      <c r="AK16" s="21" t="str">
        <f t="shared" ref="AK16" si="8">IF(OR(AND(AK14="",AL14=""),AND(AK15="",AL15=""),AND(AL14="X",AL15="X"),OR(AL14="M",AL15="M")),"",SUM(AK14,AK15))</f>
        <v/>
      </c>
      <c r="AL16" s="22" t="str">
        <f t="shared" ref="AL16" si="9">IF(AND(AND(AL14="X",AL15="X"),SUM(AK14,AK15)=0,ISNUMBER(AK16)),"",IF(OR(AL14="M",AL15="M"),"M",IF(AND(AL14=AL15,OR(AL14="X",AL14="W",AL14="Z")),UPPER(AL14),"")))</f>
        <v/>
      </c>
      <c r="AM16" s="23"/>
      <c r="AN16" s="21" t="str">
        <f t="shared" ref="AN16" si="10">IF(OR(AND(AN14="",AO14=""),AND(AN15="",AO15=""),AND(AO14="X",AO15="X"),OR(AO14="M",AO15="M")),"",SUM(AN14,AN15))</f>
        <v/>
      </c>
      <c r="AO16" s="22" t="str">
        <f t="shared" ref="AO16" si="11">IF(AND(AND(AO14="X",AO15="X"),SUM(AN14,AN15)=0,ISNUMBER(AN16)),"",IF(OR(AO14="M",AO15="M"),"M",IF(AND(AO14=AO15,OR(AO14="X",AO14="W",AO14="Z")),UPPER(AO14),"")))</f>
        <v/>
      </c>
      <c r="AP16" s="23"/>
      <c r="AQ16" s="75"/>
      <c r="BI16" s="128"/>
      <c r="BJ16" s="128"/>
      <c r="BK16" s="128"/>
      <c r="BL16" s="128"/>
      <c r="BM16" s="128"/>
      <c r="BN16" s="128"/>
      <c r="BO16" s="128"/>
      <c r="BP16" s="128"/>
      <c r="BQ16" s="128"/>
      <c r="BR16" s="128"/>
      <c r="BS16" s="128"/>
      <c r="BT16" s="128"/>
      <c r="BU16" s="128"/>
      <c r="BV16" s="128"/>
      <c r="BW16" s="128"/>
    </row>
    <row r="17" spans="3:43">
      <c r="C17" s="70"/>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75"/>
    </row>
    <row r="18" spans="3:43">
      <c r="C18" s="70"/>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75"/>
    </row>
    <row r="19" spans="3:43" hidden="1"/>
    <row r="20" spans="3:43" hidden="1">
      <c r="V20" s="54">
        <f>SUMPRODUCT(--(V14:V16=0),--(V14:V16&lt;&gt;""),--(W14:W16="Z"))+SUMPRODUCT(--(V14:V16=0),--(V14:V16&lt;&gt;""),--(W14:W16=""))+SUMPRODUCT(--(V14:V16&gt;0),--(W14:W16="W"))+SUMPRODUCT(--(V14:V16&gt;0), --(V14:V16&lt;&gt;""),--(W14:W16=""))+SUMPRODUCT(--(V14:V16=""),--(W14:W16="Z"))</f>
        <v>0</v>
      </c>
      <c r="W20" s="55"/>
      <c r="X20" s="55"/>
      <c r="Y20" s="54">
        <f t="shared" ref="Y20" si="12">SUMPRODUCT(--(Y14:Y16=0),--(Y14:Y16&lt;&gt;""),--(Z14:Z16="Z"))+SUMPRODUCT(--(Y14:Y16=0),--(Y14:Y16&lt;&gt;""),--(Z14:Z16=""))+SUMPRODUCT(--(Y14:Y16&gt;0),--(Z14:Z16="W"))+SUMPRODUCT(--(Y14:Y16&gt;0), --(Y14:Y16&lt;&gt;""),--(Z14:Z16=""))+SUMPRODUCT(--(Y14:Y16=""),--(Z14:Z16="Z"))</f>
        <v>0</v>
      </c>
      <c r="Z20" s="55"/>
      <c r="AA20" s="55"/>
      <c r="AB20" s="54">
        <f t="shared" ref="AB20" si="13">SUMPRODUCT(--(AB14:AB16=0),--(AB14:AB16&lt;&gt;""),--(AC14:AC16="Z"))+SUMPRODUCT(--(AB14:AB16=0),--(AB14:AB16&lt;&gt;""),--(AC14:AC16=""))+SUMPRODUCT(--(AB14:AB16&gt;0),--(AC14:AC16="W"))+SUMPRODUCT(--(AB14:AB16&gt;0), --(AB14:AB16&lt;&gt;""),--(AC14:AC16=""))+SUMPRODUCT(--(AB14:AB16=""),--(AC14:AC16="Z"))</f>
        <v>0</v>
      </c>
      <c r="AC20" s="55"/>
      <c r="AD20" s="55"/>
      <c r="AE20" s="54">
        <f t="shared" ref="AE20" si="14">SUMPRODUCT(--(AE14:AE16=0),--(AE14:AE16&lt;&gt;""),--(AF14:AF16="Z"))+SUMPRODUCT(--(AE14:AE16=0),--(AE14:AE16&lt;&gt;""),--(AF14:AF16=""))+SUMPRODUCT(--(AE14:AE16&gt;0),--(AF14:AF16="W"))+SUMPRODUCT(--(AE14:AE16&gt;0), --(AE14:AE16&lt;&gt;""),--(AF14:AF16=""))+SUMPRODUCT(--(AE14:AE16=""),--(AF14:AF16="Z"))</f>
        <v>0</v>
      </c>
      <c r="AF20" s="55"/>
      <c r="AG20" s="55"/>
      <c r="AH20" s="54">
        <f t="shared" ref="AH20" si="15">SUMPRODUCT(--(AH14:AH16=0),--(AH14:AH16&lt;&gt;""),--(AI14:AI16="Z"))+SUMPRODUCT(--(AH14:AH16=0),--(AH14:AH16&lt;&gt;""),--(AI14:AI16=""))+SUMPRODUCT(--(AH14:AH16&gt;0),--(AI14:AI16="W"))+SUMPRODUCT(--(AH14:AH16&gt;0), --(AH14:AH16&lt;&gt;""),--(AI14:AI16=""))+SUMPRODUCT(--(AH14:AH16=""),--(AI14:AI16="Z"))</f>
        <v>0</v>
      </c>
      <c r="AI20" s="55"/>
      <c r="AJ20" s="55"/>
      <c r="AK20" s="54">
        <f t="shared" ref="AK20" si="16">SUMPRODUCT(--(AK14:AK16=0),--(AK14:AK16&lt;&gt;""),--(AL14:AL16="Z"))+SUMPRODUCT(--(AK14:AK16=0),--(AK14:AK16&lt;&gt;""),--(AL14:AL16=""))+SUMPRODUCT(--(AK14:AK16&gt;0),--(AL14:AL16="W"))+SUMPRODUCT(--(AK14:AK16&gt;0), --(AK14:AK16&lt;&gt;""),--(AL14:AL16=""))+SUMPRODUCT(--(AK14:AK16=""),--(AL14:AL16="Z"))</f>
        <v>0</v>
      </c>
      <c r="AL20" s="55"/>
      <c r="AM20" s="55"/>
      <c r="AN20" s="54">
        <f t="shared" ref="AN20" si="17">SUMPRODUCT(--(AN14:AN16=0),--(AN14:AN16&lt;&gt;""),--(AO14:AO16="Z"))+SUMPRODUCT(--(AN14:AN16=0),--(AN14:AN16&lt;&gt;""),--(AO14:AO16=""))+SUMPRODUCT(--(AN14:AN16&gt;0),--(AO14:AO16="W"))+SUMPRODUCT(--(AN14:AN16&gt;0), --(AN14:AN16&lt;&gt;""),--(AO14:AO16=""))+SUMPRODUCT(--(AN14:AN16=""),--(AO14:AO16="Z"))</f>
        <v>0</v>
      </c>
      <c r="AO20" s="55"/>
      <c r="AP20" s="55"/>
    </row>
    <row r="21" spans="3:43" hidden="1"/>
    <row r="22" spans="3:43" hidden="1"/>
    <row r="23" spans="3:43" hidden="1"/>
    <row r="24" spans="3:43" hidden="1"/>
    <row r="25" spans="3:43" hidden="1"/>
    <row r="26" spans="3:43" hidden="1"/>
    <row r="27" spans="3:43" hidden="1"/>
    <row r="28" spans="3:43" hidden="1"/>
  </sheetData>
  <sheetProtection algorithmName="SHA-512" hashValue="aMevTY1/W20CUeyrBkLK0LSG4TtjCgKnIEaAvbDeW8D0bUNR2oY5WqD1KheJASBv6gP4tds3AwRnqhrx50zd/w==" saltValue="zjLxwdkhchZQ1sSpv6z8gQ==" spinCount="100000" sheet="1" objects="1" scenarios="1" formatCells="0" formatColumns="0" formatRows="0" sort="0" autoFilter="0"/>
  <mergeCells count="18">
    <mergeCell ref="Y5:AA5"/>
    <mergeCell ref="AB5:AD5"/>
    <mergeCell ref="AE5:AG5"/>
    <mergeCell ref="AH5:AJ5"/>
    <mergeCell ref="D1:AQ1"/>
    <mergeCell ref="V3:AG3"/>
    <mergeCell ref="AH3:AP3"/>
    <mergeCell ref="V4:X4"/>
    <mergeCell ref="Y4:AA4"/>
    <mergeCell ref="AB4:AD4"/>
    <mergeCell ref="AE4:AG4"/>
    <mergeCell ref="AH4:AJ4"/>
    <mergeCell ref="AK4:AM4"/>
    <mergeCell ref="AN4:AP4"/>
    <mergeCell ref="D3:D5"/>
    <mergeCell ref="AK5:AM5"/>
    <mergeCell ref="AN5:AP5"/>
    <mergeCell ref="V5:X5"/>
  </mergeCells>
  <conditionalFormatting sqref="V14:V16 Y14:Y16 AB14:AB16 AE14:AE16 AH14:AH16 AK14:AK16 AN14:AN16">
    <cfRule type="expression" dxfId="94" priority="3">
      <formula xml:space="preserve"> OR(AND(V14=0,V14&lt;&gt;"",W14&lt;&gt;"Z",W14&lt;&gt;""),AND(V14&gt;0,V14&lt;&gt;"",W14&lt;&gt;"W",W14&lt;&gt;""),AND(V14="", W14="W"))</formula>
    </cfRule>
  </conditionalFormatting>
  <conditionalFormatting sqref="W14:W16 Z14:Z16 AC14:AC16 AF14:AF16 AI14:AI16 AL14:AL16 AO14:AO16">
    <cfRule type="expression" dxfId="93" priority="2">
      <formula xml:space="preserve"> OR(AND(V14=0,V14&lt;&gt;"",W14&lt;&gt;"Z",W14&lt;&gt;""),AND(V14&gt;0,V14&lt;&gt;"",W14&lt;&gt;"W",W14&lt;&gt;""),AND(V14="", W14="W"))</formula>
    </cfRule>
  </conditionalFormatting>
  <conditionalFormatting sqref="X14:X16 AA14:AA16 AD14:AD16 AG14:AG16 AJ14:AJ16 AM14:AM16 AP14:AP16">
    <cfRule type="expression" dxfId="92" priority="1">
      <formula xml:space="preserve"> AND(OR(W14="X",W14="W"),X14="")</formula>
    </cfRule>
  </conditionalFormatting>
  <conditionalFormatting sqref="V16 Y16 AB16 AE16 AH16 AK16 AN16">
    <cfRule type="expression" dxfId="91" priority="4">
      <formula>OR(AND(W14="X",W15="X"),AND(W14="M",W15="M"))</formula>
    </cfRule>
    <cfRule type="expression" dxfId="90" priority="5">
      <formula>IF(OR(AND(V14="",W14=""),AND(V15="",W15=""),AND(W14="X",W15="X"),OR(W14="M",W15="M")),"",SUM(V14,V15)) &lt;&gt; V16</formula>
    </cfRule>
  </conditionalFormatting>
  <conditionalFormatting sqref="W16 Z16 AC16 AF16 AI16 AL16 AO16">
    <cfRule type="expression" dxfId="89" priority="6">
      <formula>OR(AND(W14="X",W15="X"),AND(W14="M",W15="M"))</formula>
    </cfRule>
    <cfRule type="expression" dxfId="88" priority="7">
      <formula>IF(AND(AND(W14="X",W15="X"),SUM(V14,V15)=0,ISNUMBER(V16)),"",IF(OR(W14="M",W15="M"),"M",IF(AND(W14=W15,OR(W14="X",W14="W",W14="Z")),UPPER(W14),""))) &lt;&gt; W16</formula>
    </cfRule>
  </conditionalFormatting>
  <dataValidations count="4">
    <dataValidation allowBlank="1" showInputMessage="1" showErrorMessage="1" sqref="Y21:AP1048576 V21:X26 AQ1:XFD1048576 V1:AP13 V28:X1048576 V17:AP20 A1:U1048576"/>
    <dataValidation type="decimal" operator="greaterThanOrEqual" allowBlank="1" showInputMessage="1" showErrorMessage="1" errorTitle="Invalid input" error="Please enter a numeric value" sqref="V14:V16 Y14:Y16 AB14:AB16 AE14:AE16 AH14:AH16 AK14:AK16 AN14:AN16">
      <formula1>0</formula1>
    </dataValidation>
    <dataValidation type="list" allowBlank="1" showDropDown="1" showInputMessage="1" showErrorMessage="1" errorTitle="Invalid input" error="Please enter one of the following codes (capital letters only):_x000a_Z - Not applicable_x000a_M - Missing_x000a_X - Included in another category_x000a_W - Includes another category" sqref="W14:W16 Z14:Z16 AC14:AC16 AF14:AF16 AI14:AI16 AL14:AL16 AO14:AO16">
      <formula1>"Z,M,X,W"</formula1>
    </dataValidation>
    <dataValidation type="textLength" allowBlank="1" showInputMessage="1" showErrorMessage="1" errorTitle="Invalid input" error="The length of the text should be between 2 and 500 characters" sqref="X14:X16 AA14:AA16 AD14:AD16 AG14:AG16 AJ14:AJ16 AM14:AM16 AP14:AP16">
      <formula1>2</formula1>
      <formula2>500</formula2>
    </dataValidation>
  </dataValidations>
  <pageMargins left="0.23622047244094491" right="0.23622047244094491" top="0.74803149606299213" bottom="0.74803149606299213" header="0.31496062992125984" footer="0.31496062992125984"/>
  <pageSetup scale="74" fitToHeight="0"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I114"/>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activeCell="V14" sqref="V14"/>
    </sheetView>
  </sheetViews>
  <sheetFormatPr defaultColWidth="9.140625" defaultRowHeight="15"/>
  <cols>
    <col min="1" max="1" width="18.28515625" style="34" hidden="1" customWidth="1"/>
    <col min="2" max="2" width="5" style="34" hidden="1" customWidth="1"/>
    <col min="3" max="3" width="5.7109375" style="34" customWidth="1"/>
    <col min="4" max="4" width="20.7109375" style="34" customWidth="1"/>
    <col min="5" max="5" width="20.7109375" style="46" customWidth="1"/>
    <col min="6" max="7" width="8.7109375" style="46" hidden="1" customWidth="1"/>
    <col min="8" max="8" width="3" style="46" hidden="1" customWidth="1"/>
    <col min="9" max="9" width="5.85546875" style="46" hidden="1" customWidth="1"/>
    <col min="10" max="10" width="6.7109375" style="46" hidden="1" customWidth="1"/>
    <col min="11" max="11" width="5.28515625" style="46" hidden="1" customWidth="1"/>
    <col min="12" max="12" width="3.7109375" style="46" hidden="1" customWidth="1"/>
    <col min="13" max="13" width="3" style="46" hidden="1" customWidth="1"/>
    <col min="14" max="20" width="4.140625" style="46" hidden="1" customWidth="1"/>
    <col min="21" max="21" width="10.85546875" style="46" hidden="1" customWidth="1"/>
    <col min="22" max="22" width="12.7109375" style="34" customWidth="1"/>
    <col min="23" max="23" width="2.7109375" style="34" customWidth="1"/>
    <col min="24" max="24" width="5.7109375" style="34" customWidth="1"/>
    <col min="25" max="25" width="12.7109375" style="34" customWidth="1"/>
    <col min="26" max="26" width="2.7109375" style="34" customWidth="1"/>
    <col min="27" max="27" width="5.7109375" style="34" customWidth="1"/>
    <col min="28" max="28" width="12.7109375" style="34" customWidth="1"/>
    <col min="29" max="29" width="2.7109375" style="34" customWidth="1"/>
    <col min="30" max="30" width="5.7109375" style="34" customWidth="1"/>
    <col min="31" max="16384" width="9.140625" style="34"/>
  </cols>
  <sheetData>
    <row r="1" spans="1:35" s="57" customFormat="1" ht="45" customHeight="1">
      <c r="A1" s="30" t="s">
        <v>279</v>
      </c>
      <c r="B1" s="31" t="s">
        <v>376</v>
      </c>
      <c r="C1" s="29"/>
      <c r="D1" s="413" t="s">
        <v>724</v>
      </c>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F1" s="132"/>
      <c r="AG1" s="132"/>
      <c r="AH1" s="132"/>
      <c r="AI1" s="132"/>
    </row>
    <row r="2" spans="1:35" ht="3.75" customHeight="1">
      <c r="A2" s="30" t="s">
        <v>285</v>
      </c>
      <c r="B2" s="35" t="str">
        <f>VLOOKUP(VAL_C1!$B$2,VAL_Drop_Down_Lists!$A$3:$B$214,2,FALSE)</f>
        <v>_X</v>
      </c>
      <c r="C2" s="37"/>
      <c r="D2" s="37"/>
      <c r="E2" s="79"/>
      <c r="F2" s="79"/>
      <c r="G2" s="79"/>
      <c r="H2" s="79"/>
      <c r="I2" s="79"/>
      <c r="J2" s="79"/>
      <c r="K2" s="79"/>
      <c r="L2" s="79"/>
      <c r="M2" s="79"/>
      <c r="N2" s="79"/>
      <c r="O2" s="79"/>
      <c r="P2" s="79"/>
      <c r="Q2" s="79"/>
      <c r="R2" s="79"/>
      <c r="S2" s="79"/>
      <c r="T2" s="79"/>
      <c r="U2" s="79"/>
      <c r="V2" s="37"/>
      <c r="W2" s="37"/>
      <c r="X2" s="37"/>
      <c r="Y2" s="37"/>
      <c r="Z2" s="37"/>
      <c r="AA2" s="37"/>
      <c r="AB2" s="37"/>
      <c r="AC2" s="37"/>
      <c r="AD2" s="37"/>
      <c r="AF2" s="3"/>
      <c r="AG2" s="3"/>
      <c r="AH2" s="3"/>
      <c r="AI2" s="3"/>
    </row>
    <row r="3" spans="1:35" ht="24.75" customHeight="1">
      <c r="A3" s="30" t="s">
        <v>289</v>
      </c>
      <c r="B3" s="35" t="str">
        <f>IF(VAL_C1!$H$32&lt;&gt;"", YEAR(VAL_C1!$H$32),"")</f>
        <v/>
      </c>
      <c r="C3" s="37"/>
      <c r="D3" s="428" t="s">
        <v>699</v>
      </c>
      <c r="E3" s="429"/>
      <c r="F3" s="214"/>
      <c r="G3" s="214"/>
      <c r="H3" s="214"/>
      <c r="I3" s="214"/>
      <c r="J3" s="214"/>
      <c r="K3" s="214"/>
      <c r="L3" s="214"/>
      <c r="M3" s="214"/>
      <c r="N3" s="214"/>
      <c r="O3" s="214"/>
      <c r="P3" s="214"/>
      <c r="Q3" s="214"/>
      <c r="R3" s="214"/>
      <c r="S3" s="214"/>
      <c r="T3" s="214"/>
      <c r="U3" s="214"/>
      <c r="V3" s="415" t="s">
        <v>35</v>
      </c>
      <c r="W3" s="415"/>
      <c r="X3" s="415"/>
      <c r="Y3" s="415"/>
      <c r="Z3" s="415"/>
      <c r="AA3" s="415"/>
      <c r="AB3" s="433" t="s">
        <v>274</v>
      </c>
      <c r="AC3" s="434"/>
      <c r="AD3" s="435"/>
      <c r="AE3" s="324"/>
      <c r="AF3" s="3"/>
      <c r="AG3" s="3"/>
      <c r="AH3" s="3"/>
      <c r="AI3" s="3"/>
    </row>
    <row r="4" spans="1:35" ht="45" customHeight="1">
      <c r="A4" s="30" t="s">
        <v>292</v>
      </c>
      <c r="B4" s="35" t="str">
        <f>IF(VAL_C1!$H$33&lt;&gt;"", YEAR(VAL_C1!$H$33),"")</f>
        <v/>
      </c>
      <c r="C4" s="37"/>
      <c r="D4" s="430"/>
      <c r="E4" s="431"/>
      <c r="F4" s="214"/>
      <c r="G4" s="214"/>
      <c r="H4" s="214"/>
      <c r="I4" s="214"/>
      <c r="J4" s="214"/>
      <c r="K4" s="214"/>
      <c r="L4" s="214"/>
      <c r="M4" s="214"/>
      <c r="N4" s="214"/>
      <c r="O4" s="214"/>
      <c r="P4" s="214"/>
      <c r="Q4" s="214"/>
      <c r="R4" s="214"/>
      <c r="S4" s="214"/>
      <c r="T4" s="214"/>
      <c r="U4" s="214"/>
      <c r="V4" s="415" t="s">
        <v>0</v>
      </c>
      <c r="W4" s="415"/>
      <c r="X4" s="415"/>
      <c r="Y4" s="427" t="s">
        <v>2590</v>
      </c>
      <c r="Z4" s="427"/>
      <c r="AA4" s="427"/>
      <c r="AB4" s="432" t="s">
        <v>2596</v>
      </c>
      <c r="AC4" s="432"/>
      <c r="AD4" s="432"/>
      <c r="AF4" s="3"/>
      <c r="AG4" s="3"/>
      <c r="AH4" s="3"/>
      <c r="AI4" s="3"/>
    </row>
    <row r="5" spans="1:35" ht="30" customHeight="1">
      <c r="A5" s="30" t="s">
        <v>294</v>
      </c>
      <c r="B5" s="31" t="s">
        <v>2</v>
      </c>
      <c r="C5" s="79"/>
      <c r="D5" s="323" t="s">
        <v>272</v>
      </c>
      <c r="E5" s="323" t="s">
        <v>271</v>
      </c>
      <c r="F5" s="214"/>
      <c r="G5" s="214"/>
      <c r="H5" s="214"/>
      <c r="I5" s="214"/>
      <c r="J5" s="214"/>
      <c r="K5" s="214"/>
      <c r="L5" s="214"/>
      <c r="M5" s="214"/>
      <c r="N5" s="214"/>
      <c r="O5" s="214"/>
      <c r="P5" s="214"/>
      <c r="Q5" s="214"/>
      <c r="R5" s="214"/>
      <c r="S5" s="214"/>
      <c r="T5" s="214"/>
      <c r="U5" s="214"/>
      <c r="V5" s="415" t="s">
        <v>34</v>
      </c>
      <c r="W5" s="415"/>
      <c r="X5" s="415"/>
      <c r="Y5" s="415" t="s">
        <v>36</v>
      </c>
      <c r="Z5" s="415"/>
      <c r="AA5" s="415"/>
      <c r="AB5" s="415" t="s">
        <v>2594</v>
      </c>
      <c r="AC5" s="415"/>
      <c r="AD5" s="415"/>
      <c r="AF5" s="3"/>
      <c r="AG5" s="3"/>
      <c r="AH5" s="3"/>
      <c r="AI5" s="3"/>
    </row>
    <row r="6" spans="1:35" ht="15" hidden="1" customHeight="1">
      <c r="A6" s="30" t="s">
        <v>296</v>
      </c>
      <c r="B6" s="31"/>
      <c r="C6" s="79"/>
      <c r="D6" s="214"/>
      <c r="E6" s="214"/>
      <c r="F6" s="214"/>
      <c r="G6" s="214"/>
      <c r="H6" s="214"/>
      <c r="I6" s="214"/>
      <c r="J6" s="214"/>
      <c r="K6" s="214"/>
      <c r="L6" s="214"/>
      <c r="M6" s="214"/>
      <c r="N6" s="214"/>
      <c r="O6" s="214"/>
      <c r="P6" s="214"/>
      <c r="Q6" s="214"/>
      <c r="R6" s="214"/>
      <c r="S6" s="214"/>
      <c r="T6" s="214"/>
      <c r="U6" s="62" t="s">
        <v>3</v>
      </c>
      <c r="V6" s="62" t="s">
        <v>373</v>
      </c>
      <c r="W6" s="62"/>
      <c r="X6" s="62"/>
      <c r="Y6" s="62" t="s">
        <v>344</v>
      </c>
      <c r="Z6" s="214"/>
      <c r="AA6" s="214"/>
      <c r="AB6" s="62" t="s">
        <v>373</v>
      </c>
      <c r="AC6" s="214"/>
      <c r="AD6" s="214"/>
      <c r="AF6" s="3"/>
      <c r="AG6" s="3"/>
      <c r="AH6" s="3"/>
      <c r="AI6" s="3"/>
    </row>
    <row r="7" spans="1:35" ht="15" hidden="1" customHeight="1">
      <c r="A7" s="30" t="s">
        <v>298</v>
      </c>
      <c r="B7" s="35" t="str">
        <f>IF(VAL_C1!$H$33&lt;&gt;"", YEAR(VAL_C1!$H$33),"")</f>
        <v/>
      </c>
      <c r="C7" s="79"/>
      <c r="D7" s="214"/>
      <c r="E7" s="214"/>
      <c r="F7" s="214"/>
      <c r="G7" s="214"/>
      <c r="H7" s="214"/>
      <c r="I7" s="214"/>
      <c r="J7" s="214"/>
      <c r="K7" s="214"/>
      <c r="L7" s="214"/>
      <c r="M7" s="214"/>
      <c r="N7" s="214"/>
      <c r="O7" s="214"/>
      <c r="P7" s="214"/>
      <c r="Q7" s="214"/>
      <c r="R7" s="214"/>
      <c r="S7" s="214"/>
      <c r="T7" s="214"/>
      <c r="U7" s="62" t="s">
        <v>320</v>
      </c>
      <c r="V7" s="62" t="s">
        <v>338</v>
      </c>
      <c r="W7" s="62"/>
      <c r="X7" s="62"/>
      <c r="Y7" s="62" t="s">
        <v>374</v>
      </c>
      <c r="Z7" s="214"/>
      <c r="AA7" s="214"/>
      <c r="AB7" s="326" t="s">
        <v>334</v>
      </c>
      <c r="AC7" s="214"/>
      <c r="AD7" s="214"/>
      <c r="AF7" s="3"/>
      <c r="AG7" s="3"/>
      <c r="AH7" s="3"/>
      <c r="AI7" s="3"/>
    </row>
    <row r="8" spans="1:35" ht="15" hidden="1" customHeight="1">
      <c r="A8" s="30" t="s">
        <v>300</v>
      </c>
      <c r="B8" s="35" t="str">
        <f>IF(VAL_C1!$H$34&lt;&gt;"", YEAR(VAL_C1!$H$34),"")</f>
        <v/>
      </c>
      <c r="C8" s="79"/>
      <c r="D8" s="214"/>
      <c r="E8" s="214"/>
      <c r="F8" s="214"/>
      <c r="G8" s="214"/>
      <c r="H8" s="214"/>
      <c r="I8" s="214"/>
      <c r="J8" s="214"/>
      <c r="K8" s="214"/>
      <c r="L8" s="214"/>
      <c r="M8" s="214"/>
      <c r="N8" s="190"/>
      <c r="O8" s="190"/>
      <c r="P8" s="190"/>
      <c r="Q8" s="190"/>
      <c r="R8" s="190"/>
      <c r="S8" s="190"/>
      <c r="T8" s="190"/>
      <c r="U8" s="136" t="s">
        <v>321</v>
      </c>
      <c r="V8" s="62" t="s">
        <v>2</v>
      </c>
      <c r="W8" s="62"/>
      <c r="X8" s="62"/>
      <c r="Y8" s="62" t="s">
        <v>2</v>
      </c>
      <c r="Z8" s="214"/>
      <c r="AA8" s="214"/>
      <c r="AB8" s="326" t="s">
        <v>2595</v>
      </c>
      <c r="AC8" s="214"/>
      <c r="AD8" s="214"/>
      <c r="AF8" s="3"/>
      <c r="AG8" s="3"/>
      <c r="AH8" s="3"/>
      <c r="AI8" s="3"/>
    </row>
    <row r="9" spans="1:35" ht="15" hidden="1" customHeight="1">
      <c r="A9" s="30" t="s">
        <v>302</v>
      </c>
      <c r="B9" s="31" t="s">
        <v>721</v>
      </c>
      <c r="C9" s="79"/>
      <c r="D9" s="214"/>
      <c r="E9" s="214"/>
      <c r="F9" s="214"/>
      <c r="G9" s="214"/>
      <c r="H9" s="214"/>
      <c r="I9" s="214"/>
      <c r="J9" s="214"/>
      <c r="K9" s="214"/>
      <c r="L9" s="214"/>
      <c r="M9" s="214"/>
      <c r="N9" s="190"/>
      <c r="O9" s="190"/>
      <c r="P9" s="190"/>
      <c r="Q9" s="190"/>
      <c r="R9" s="190"/>
      <c r="S9" s="190"/>
      <c r="T9" s="190"/>
      <c r="U9" s="136" t="s">
        <v>322</v>
      </c>
      <c r="V9" s="62" t="s">
        <v>2</v>
      </c>
      <c r="W9" s="62"/>
      <c r="X9" s="62"/>
      <c r="Y9" s="62" t="s">
        <v>375</v>
      </c>
      <c r="Z9" s="214"/>
      <c r="AA9" s="214"/>
      <c r="AB9" s="326" t="s">
        <v>2</v>
      </c>
      <c r="AC9" s="214"/>
      <c r="AD9" s="214"/>
      <c r="AF9" s="3"/>
      <c r="AG9" s="3"/>
      <c r="AH9" s="3"/>
      <c r="AI9" s="3"/>
    </row>
    <row r="10" spans="1:35" ht="21" hidden="1" customHeight="1">
      <c r="A10" s="30" t="s">
        <v>304</v>
      </c>
      <c r="B10" s="31">
        <v>0</v>
      </c>
      <c r="C10" s="79"/>
      <c r="D10" s="214"/>
      <c r="E10" s="214"/>
      <c r="F10" s="197"/>
      <c r="G10" s="197"/>
      <c r="H10" s="197"/>
      <c r="I10" s="197"/>
      <c r="J10" s="197"/>
      <c r="K10" s="197"/>
      <c r="L10" s="197"/>
      <c r="M10" s="197"/>
      <c r="N10" s="180"/>
      <c r="O10" s="136"/>
      <c r="P10" s="136"/>
      <c r="Q10" s="136"/>
      <c r="R10" s="136"/>
      <c r="S10" s="136"/>
      <c r="T10" s="136"/>
      <c r="U10" s="136" t="s">
        <v>6</v>
      </c>
      <c r="V10" s="62" t="s">
        <v>2</v>
      </c>
      <c r="W10" s="62"/>
      <c r="X10" s="62"/>
      <c r="Y10" s="62" t="s">
        <v>2</v>
      </c>
      <c r="Z10" s="62"/>
      <c r="AA10" s="62"/>
      <c r="AB10" s="326" t="s">
        <v>2</v>
      </c>
      <c r="AC10" s="62"/>
      <c r="AD10" s="62"/>
      <c r="AF10" s="3"/>
      <c r="AG10" s="3"/>
      <c r="AH10" s="3"/>
      <c r="AI10" s="3"/>
    </row>
    <row r="11" spans="1:35" ht="21" hidden="1" customHeight="1">
      <c r="A11" s="30" t="s">
        <v>306</v>
      </c>
      <c r="B11" s="31">
        <v>0</v>
      </c>
      <c r="C11" s="79"/>
      <c r="D11" s="214"/>
      <c r="E11" s="214"/>
      <c r="F11" s="197"/>
      <c r="G11" s="197"/>
      <c r="H11" s="197"/>
      <c r="I11" s="197"/>
      <c r="J11" s="197"/>
      <c r="K11" s="197"/>
      <c r="L11" s="197"/>
      <c r="M11" s="197"/>
      <c r="N11" s="180"/>
      <c r="O11" s="136"/>
      <c r="P11" s="136"/>
      <c r="Q11" s="136"/>
      <c r="R11" s="136"/>
      <c r="S11" s="136"/>
      <c r="T11" s="136"/>
      <c r="U11" s="136"/>
      <c r="V11" s="62"/>
      <c r="W11" s="62"/>
      <c r="X11" s="62"/>
      <c r="Y11" s="62"/>
      <c r="Z11" s="62"/>
      <c r="AA11" s="62"/>
      <c r="AB11" s="62"/>
      <c r="AC11" s="62"/>
      <c r="AD11" s="62"/>
      <c r="AF11" s="3"/>
      <c r="AG11" s="3"/>
      <c r="AH11" s="3"/>
      <c r="AI11" s="3"/>
    </row>
    <row r="12" spans="1:35" ht="21" hidden="1" customHeight="1">
      <c r="C12" s="79"/>
      <c r="D12" s="214"/>
      <c r="E12" s="214"/>
      <c r="F12" s="197"/>
      <c r="G12" s="197"/>
      <c r="H12" s="197"/>
      <c r="I12" s="197"/>
      <c r="J12" s="197"/>
      <c r="K12" s="197"/>
      <c r="L12" s="197"/>
      <c r="M12" s="197"/>
      <c r="N12" s="180"/>
      <c r="O12" s="136"/>
      <c r="P12" s="136"/>
      <c r="Q12" s="136"/>
      <c r="R12" s="136"/>
      <c r="S12" s="136"/>
      <c r="T12" s="136"/>
      <c r="U12" s="136"/>
      <c r="V12" s="62"/>
      <c r="W12" s="62"/>
      <c r="X12" s="62"/>
      <c r="Y12" s="62"/>
      <c r="Z12" s="62"/>
      <c r="AA12" s="62"/>
      <c r="AB12" s="62"/>
      <c r="AC12" s="62"/>
      <c r="AD12" s="62"/>
      <c r="AF12" s="3"/>
      <c r="AG12" s="3"/>
      <c r="AH12" s="3"/>
      <c r="AI12" s="3"/>
    </row>
    <row r="13" spans="1:35" ht="3.75" customHeight="1">
      <c r="C13" s="79"/>
      <c r="D13" s="37"/>
      <c r="E13" s="37"/>
      <c r="F13" s="62"/>
      <c r="G13" s="62"/>
      <c r="H13" s="201" t="s">
        <v>307</v>
      </c>
      <c r="I13" s="201" t="s">
        <v>310</v>
      </c>
      <c r="J13" s="201" t="s">
        <v>312</v>
      </c>
      <c r="K13" s="201" t="s">
        <v>314</v>
      </c>
      <c r="L13" s="201" t="s">
        <v>315</v>
      </c>
      <c r="M13" s="201" t="s">
        <v>316</v>
      </c>
      <c r="N13" s="183" t="s">
        <v>317</v>
      </c>
      <c r="O13" s="203" t="s">
        <v>762</v>
      </c>
      <c r="P13" s="203" t="s">
        <v>764</v>
      </c>
      <c r="Q13" s="183"/>
      <c r="R13" s="183"/>
      <c r="S13" s="183"/>
      <c r="T13" s="183"/>
      <c r="U13" s="136"/>
      <c r="V13" s="37"/>
      <c r="W13" s="37"/>
      <c r="X13" s="37"/>
      <c r="Y13" s="37"/>
      <c r="Z13" s="37"/>
      <c r="AA13" s="37"/>
      <c r="AB13" s="37"/>
      <c r="AC13" s="37"/>
      <c r="AD13" s="37"/>
      <c r="AF13" s="3"/>
      <c r="AG13" s="3"/>
      <c r="AH13" s="3"/>
      <c r="AI13" s="3"/>
    </row>
    <row r="14" spans="1:35" s="80" customFormat="1" ht="21" customHeight="1">
      <c r="C14" s="37"/>
      <c r="D14" s="421" t="s">
        <v>4</v>
      </c>
      <c r="E14" s="186" t="s">
        <v>638</v>
      </c>
      <c r="F14" s="62"/>
      <c r="G14" s="62"/>
      <c r="H14" s="62" t="s">
        <v>326</v>
      </c>
      <c r="I14" s="62" t="s">
        <v>330</v>
      </c>
      <c r="J14" s="62" t="s">
        <v>639</v>
      </c>
      <c r="K14" s="62" t="s">
        <v>331</v>
      </c>
      <c r="L14" s="62" t="s">
        <v>2</v>
      </c>
      <c r="M14" s="62" t="s">
        <v>599</v>
      </c>
      <c r="N14" s="136" t="s">
        <v>599</v>
      </c>
      <c r="O14" s="136" t="s">
        <v>2</v>
      </c>
      <c r="P14" s="136" t="s">
        <v>721</v>
      </c>
      <c r="Q14" s="136"/>
      <c r="R14" s="136"/>
      <c r="S14" s="136"/>
      <c r="T14" s="136"/>
      <c r="U14" s="136"/>
      <c r="V14" s="188"/>
      <c r="W14" s="163"/>
      <c r="X14" s="164"/>
      <c r="Y14" s="162"/>
      <c r="Z14" s="163"/>
      <c r="AA14" s="164"/>
      <c r="AB14" s="162"/>
      <c r="AC14" s="163"/>
      <c r="AD14" s="164"/>
      <c r="AF14" s="142"/>
      <c r="AG14" s="142"/>
      <c r="AH14" s="142"/>
      <c r="AI14" s="142"/>
    </row>
    <row r="15" spans="1:35" s="80" customFormat="1" ht="21" customHeight="1">
      <c r="C15" s="37"/>
      <c r="D15" s="422"/>
      <c r="E15" s="186">
        <v>15</v>
      </c>
      <c r="F15" s="62"/>
      <c r="G15" s="62"/>
      <c r="H15" s="62" t="s">
        <v>326</v>
      </c>
      <c r="I15" s="62" t="s">
        <v>330</v>
      </c>
      <c r="J15" s="62" t="s">
        <v>640</v>
      </c>
      <c r="K15" s="62" t="s">
        <v>331</v>
      </c>
      <c r="L15" s="62" t="s">
        <v>2</v>
      </c>
      <c r="M15" s="62" t="s">
        <v>599</v>
      </c>
      <c r="N15" s="136" t="s">
        <v>599</v>
      </c>
      <c r="O15" s="136" t="s">
        <v>2</v>
      </c>
      <c r="P15" s="136" t="s">
        <v>721</v>
      </c>
      <c r="Q15" s="136"/>
      <c r="R15" s="136"/>
      <c r="S15" s="136"/>
      <c r="T15" s="136"/>
      <c r="U15" s="136"/>
      <c r="V15" s="188"/>
      <c r="W15" s="163"/>
      <c r="X15" s="164"/>
      <c r="Y15" s="162"/>
      <c r="Z15" s="163"/>
      <c r="AA15" s="164"/>
      <c r="AB15" s="162"/>
      <c r="AC15" s="163"/>
      <c r="AD15" s="164"/>
      <c r="AF15" s="142"/>
      <c r="AG15" s="142"/>
      <c r="AH15" s="142"/>
      <c r="AI15" s="142"/>
    </row>
    <row r="16" spans="1:35" s="80" customFormat="1" ht="21" customHeight="1">
      <c r="C16" s="37"/>
      <c r="D16" s="422"/>
      <c r="E16" s="186">
        <v>16</v>
      </c>
      <c r="F16" s="62"/>
      <c r="G16" s="62"/>
      <c r="H16" s="62" t="s">
        <v>326</v>
      </c>
      <c r="I16" s="62" t="s">
        <v>330</v>
      </c>
      <c r="J16" s="62" t="s">
        <v>347</v>
      </c>
      <c r="K16" s="62" t="s">
        <v>331</v>
      </c>
      <c r="L16" s="62" t="s">
        <v>2</v>
      </c>
      <c r="M16" s="62" t="s">
        <v>599</v>
      </c>
      <c r="N16" s="136" t="s">
        <v>599</v>
      </c>
      <c r="O16" s="136" t="s">
        <v>2</v>
      </c>
      <c r="P16" s="136" t="s">
        <v>721</v>
      </c>
      <c r="Q16" s="136"/>
      <c r="R16" s="136"/>
      <c r="S16" s="136"/>
      <c r="T16" s="136"/>
      <c r="U16" s="136"/>
      <c r="V16" s="188"/>
      <c r="W16" s="163"/>
      <c r="X16" s="164"/>
      <c r="Y16" s="162"/>
      <c r="Z16" s="163"/>
      <c r="AA16" s="164"/>
      <c r="AB16" s="162"/>
      <c r="AC16" s="163"/>
      <c r="AD16" s="164"/>
      <c r="AF16" s="142"/>
      <c r="AG16" s="142"/>
      <c r="AH16" s="142"/>
      <c r="AI16" s="142"/>
    </row>
    <row r="17" spans="3:35" s="80" customFormat="1" ht="21" customHeight="1">
      <c r="C17" s="37"/>
      <c r="D17" s="422"/>
      <c r="E17" s="186">
        <v>17</v>
      </c>
      <c r="F17" s="62"/>
      <c r="G17" s="62"/>
      <c r="H17" s="62" t="s">
        <v>326</v>
      </c>
      <c r="I17" s="62" t="s">
        <v>330</v>
      </c>
      <c r="J17" s="62" t="s">
        <v>348</v>
      </c>
      <c r="K17" s="62" t="s">
        <v>331</v>
      </c>
      <c r="L17" s="62" t="s">
        <v>2</v>
      </c>
      <c r="M17" s="62" t="s">
        <v>599</v>
      </c>
      <c r="N17" s="136" t="s">
        <v>599</v>
      </c>
      <c r="O17" s="136" t="s">
        <v>2</v>
      </c>
      <c r="P17" s="136" t="s">
        <v>721</v>
      </c>
      <c r="Q17" s="136"/>
      <c r="R17" s="136"/>
      <c r="S17" s="136"/>
      <c r="T17" s="136"/>
      <c r="U17" s="136"/>
      <c r="V17" s="188"/>
      <c r="W17" s="163"/>
      <c r="X17" s="164"/>
      <c r="Y17" s="162"/>
      <c r="Z17" s="163"/>
      <c r="AA17" s="164"/>
      <c r="AB17" s="162"/>
      <c r="AC17" s="163"/>
      <c r="AD17" s="164"/>
      <c r="AF17" s="142"/>
      <c r="AG17" s="142"/>
      <c r="AH17" s="142"/>
      <c r="AI17" s="142"/>
    </row>
    <row r="18" spans="3:35" s="80" customFormat="1" ht="21" customHeight="1">
      <c r="C18" s="37"/>
      <c r="D18" s="422"/>
      <c r="E18" s="186">
        <v>18</v>
      </c>
      <c r="F18" s="62"/>
      <c r="G18" s="62"/>
      <c r="H18" s="62" t="s">
        <v>326</v>
      </c>
      <c r="I18" s="62" t="s">
        <v>330</v>
      </c>
      <c r="J18" s="62" t="s">
        <v>349</v>
      </c>
      <c r="K18" s="62" t="s">
        <v>331</v>
      </c>
      <c r="L18" s="62" t="s">
        <v>2</v>
      </c>
      <c r="M18" s="62" t="s">
        <v>599</v>
      </c>
      <c r="N18" s="136" t="s">
        <v>599</v>
      </c>
      <c r="O18" s="136" t="s">
        <v>2</v>
      </c>
      <c r="P18" s="136" t="s">
        <v>721</v>
      </c>
      <c r="Q18" s="136"/>
      <c r="R18" s="136"/>
      <c r="S18" s="136"/>
      <c r="T18" s="136"/>
      <c r="U18" s="136"/>
      <c r="V18" s="188"/>
      <c r="W18" s="163"/>
      <c r="X18" s="164"/>
      <c r="Y18" s="162"/>
      <c r="Z18" s="163"/>
      <c r="AA18" s="164"/>
      <c r="AB18" s="162"/>
      <c r="AC18" s="163"/>
      <c r="AD18" s="164"/>
      <c r="AF18" s="142"/>
      <c r="AG18" s="142"/>
      <c r="AH18" s="142"/>
      <c r="AI18" s="142"/>
    </row>
    <row r="19" spans="3:35" s="80" customFormat="1" ht="21" customHeight="1">
      <c r="C19" s="37"/>
      <c r="D19" s="422"/>
      <c r="E19" s="186">
        <v>19</v>
      </c>
      <c r="F19" s="62"/>
      <c r="G19" s="62"/>
      <c r="H19" s="62" t="s">
        <v>326</v>
      </c>
      <c r="I19" s="62" t="s">
        <v>330</v>
      </c>
      <c r="J19" s="62" t="s">
        <v>350</v>
      </c>
      <c r="K19" s="62" t="s">
        <v>331</v>
      </c>
      <c r="L19" s="62" t="s">
        <v>2</v>
      </c>
      <c r="M19" s="62" t="s">
        <v>599</v>
      </c>
      <c r="N19" s="136" t="s">
        <v>599</v>
      </c>
      <c r="O19" s="136" t="s">
        <v>2</v>
      </c>
      <c r="P19" s="136" t="s">
        <v>721</v>
      </c>
      <c r="Q19" s="136"/>
      <c r="R19" s="136"/>
      <c r="S19" s="136"/>
      <c r="T19" s="136"/>
      <c r="U19" s="136"/>
      <c r="V19" s="188"/>
      <c r="W19" s="163"/>
      <c r="X19" s="164"/>
      <c r="Y19" s="162"/>
      <c r="Z19" s="163"/>
      <c r="AA19" s="164"/>
      <c r="AB19" s="162"/>
      <c r="AC19" s="163"/>
      <c r="AD19" s="164"/>
      <c r="AF19" s="142"/>
      <c r="AG19" s="142"/>
      <c r="AH19" s="142"/>
      <c r="AI19" s="142"/>
    </row>
    <row r="20" spans="3:35" s="80" customFormat="1" ht="21" customHeight="1">
      <c r="C20" s="37"/>
      <c r="D20" s="422"/>
      <c r="E20" s="186">
        <v>20</v>
      </c>
      <c r="F20" s="62"/>
      <c r="G20" s="62"/>
      <c r="H20" s="62" t="s">
        <v>326</v>
      </c>
      <c r="I20" s="62" t="s">
        <v>330</v>
      </c>
      <c r="J20" s="62" t="s">
        <v>351</v>
      </c>
      <c r="K20" s="62" t="s">
        <v>331</v>
      </c>
      <c r="L20" s="62" t="s">
        <v>2</v>
      </c>
      <c r="M20" s="62" t="s">
        <v>599</v>
      </c>
      <c r="N20" s="136" t="s">
        <v>599</v>
      </c>
      <c r="O20" s="136" t="s">
        <v>2</v>
      </c>
      <c r="P20" s="136" t="s">
        <v>721</v>
      </c>
      <c r="Q20" s="136"/>
      <c r="R20" s="136"/>
      <c r="S20" s="136"/>
      <c r="T20" s="136"/>
      <c r="U20" s="136"/>
      <c r="V20" s="188"/>
      <c r="W20" s="163"/>
      <c r="X20" s="164"/>
      <c r="Y20" s="162"/>
      <c r="Z20" s="163"/>
      <c r="AA20" s="164"/>
      <c r="AB20" s="162"/>
      <c r="AC20" s="163"/>
      <c r="AD20" s="164"/>
      <c r="AF20" s="142"/>
      <c r="AG20" s="142"/>
      <c r="AH20" s="142"/>
      <c r="AI20" s="142"/>
    </row>
    <row r="21" spans="3:35" s="80" customFormat="1" ht="21" customHeight="1">
      <c r="C21" s="37"/>
      <c r="D21" s="422"/>
      <c r="E21" s="186">
        <v>21</v>
      </c>
      <c r="F21" s="62"/>
      <c r="G21" s="62"/>
      <c r="H21" s="62" t="s">
        <v>326</v>
      </c>
      <c r="I21" s="62" t="s">
        <v>330</v>
      </c>
      <c r="J21" s="62" t="s">
        <v>352</v>
      </c>
      <c r="K21" s="62" t="s">
        <v>331</v>
      </c>
      <c r="L21" s="62" t="s">
        <v>2</v>
      </c>
      <c r="M21" s="62" t="s">
        <v>599</v>
      </c>
      <c r="N21" s="136" t="s">
        <v>599</v>
      </c>
      <c r="O21" s="136" t="s">
        <v>2</v>
      </c>
      <c r="P21" s="136" t="s">
        <v>721</v>
      </c>
      <c r="Q21" s="136"/>
      <c r="R21" s="136"/>
      <c r="S21" s="136"/>
      <c r="T21" s="136"/>
      <c r="U21" s="136"/>
      <c r="V21" s="188"/>
      <c r="W21" s="163"/>
      <c r="X21" s="164"/>
      <c r="Y21" s="162"/>
      <c r="Z21" s="163"/>
      <c r="AA21" s="164"/>
      <c r="AB21" s="162"/>
      <c r="AC21" s="163"/>
      <c r="AD21" s="164"/>
      <c r="AF21" s="142"/>
      <c r="AG21" s="142"/>
      <c r="AH21" s="142"/>
      <c r="AI21" s="142"/>
    </row>
    <row r="22" spans="3:35" s="80" customFormat="1" ht="21" customHeight="1">
      <c r="C22" s="37"/>
      <c r="D22" s="422"/>
      <c r="E22" s="186">
        <v>22</v>
      </c>
      <c r="F22" s="62"/>
      <c r="G22" s="62"/>
      <c r="H22" s="62" t="s">
        <v>326</v>
      </c>
      <c r="I22" s="62" t="s">
        <v>330</v>
      </c>
      <c r="J22" s="62" t="s">
        <v>353</v>
      </c>
      <c r="K22" s="62" t="s">
        <v>331</v>
      </c>
      <c r="L22" s="62" t="s">
        <v>2</v>
      </c>
      <c r="M22" s="62" t="s">
        <v>599</v>
      </c>
      <c r="N22" s="136" t="s">
        <v>599</v>
      </c>
      <c r="O22" s="136" t="s">
        <v>2</v>
      </c>
      <c r="P22" s="136" t="s">
        <v>721</v>
      </c>
      <c r="Q22" s="136"/>
      <c r="R22" s="136"/>
      <c r="S22" s="136"/>
      <c r="T22" s="136"/>
      <c r="U22" s="136"/>
      <c r="V22" s="188"/>
      <c r="W22" s="163"/>
      <c r="X22" s="164"/>
      <c r="Y22" s="162"/>
      <c r="Z22" s="163"/>
      <c r="AA22" s="164"/>
      <c r="AB22" s="162"/>
      <c r="AC22" s="163"/>
      <c r="AD22" s="164"/>
      <c r="AF22" s="142"/>
      <c r="AG22" s="142"/>
      <c r="AH22" s="142"/>
      <c r="AI22" s="142"/>
    </row>
    <row r="23" spans="3:35" s="80" customFormat="1" ht="21" customHeight="1">
      <c r="C23" s="37"/>
      <c r="D23" s="422"/>
      <c r="E23" s="186">
        <v>23</v>
      </c>
      <c r="F23" s="62"/>
      <c r="G23" s="62"/>
      <c r="H23" s="62" t="s">
        <v>326</v>
      </c>
      <c r="I23" s="62" t="s">
        <v>330</v>
      </c>
      <c r="J23" s="62" t="s">
        <v>354</v>
      </c>
      <c r="K23" s="62" t="s">
        <v>331</v>
      </c>
      <c r="L23" s="62" t="s">
        <v>2</v>
      </c>
      <c r="M23" s="62" t="s">
        <v>599</v>
      </c>
      <c r="N23" s="136" t="s">
        <v>599</v>
      </c>
      <c r="O23" s="136" t="s">
        <v>2</v>
      </c>
      <c r="P23" s="136" t="s">
        <v>721</v>
      </c>
      <c r="Q23" s="136"/>
      <c r="R23" s="136"/>
      <c r="S23" s="136"/>
      <c r="T23" s="136"/>
      <c r="U23" s="136"/>
      <c r="V23" s="188"/>
      <c r="W23" s="163"/>
      <c r="X23" s="164"/>
      <c r="Y23" s="162"/>
      <c r="Z23" s="163"/>
      <c r="AA23" s="164"/>
      <c r="AB23" s="162"/>
      <c r="AC23" s="163"/>
      <c r="AD23" s="164"/>
      <c r="AF23" s="142"/>
      <c r="AG23" s="142"/>
      <c r="AH23" s="142"/>
      <c r="AI23" s="142"/>
    </row>
    <row r="24" spans="3:35" s="80" customFormat="1" ht="21" customHeight="1">
      <c r="C24" s="37"/>
      <c r="D24" s="422"/>
      <c r="E24" s="186">
        <v>24</v>
      </c>
      <c r="F24" s="62"/>
      <c r="G24" s="62"/>
      <c r="H24" s="62" t="s">
        <v>326</v>
      </c>
      <c r="I24" s="62" t="s">
        <v>330</v>
      </c>
      <c r="J24" s="62" t="s">
        <v>355</v>
      </c>
      <c r="K24" s="62" t="s">
        <v>331</v>
      </c>
      <c r="L24" s="62" t="s">
        <v>2</v>
      </c>
      <c r="M24" s="62" t="s">
        <v>599</v>
      </c>
      <c r="N24" s="136" t="s">
        <v>599</v>
      </c>
      <c r="O24" s="136" t="s">
        <v>2</v>
      </c>
      <c r="P24" s="136" t="s">
        <v>721</v>
      </c>
      <c r="Q24" s="136"/>
      <c r="R24" s="136"/>
      <c r="S24" s="136"/>
      <c r="T24" s="136"/>
      <c r="U24" s="136"/>
      <c r="V24" s="188"/>
      <c r="W24" s="163"/>
      <c r="X24" s="164"/>
      <c r="Y24" s="162"/>
      <c r="Z24" s="163"/>
      <c r="AA24" s="164"/>
      <c r="AB24" s="162"/>
      <c r="AC24" s="163"/>
      <c r="AD24" s="164"/>
      <c r="AF24" s="142"/>
      <c r="AG24" s="142"/>
      <c r="AH24" s="142"/>
      <c r="AI24" s="142"/>
    </row>
    <row r="25" spans="3:35" s="80" customFormat="1" ht="21" customHeight="1">
      <c r="C25" s="37"/>
      <c r="D25" s="422"/>
      <c r="E25" s="186">
        <v>25</v>
      </c>
      <c r="F25" s="62"/>
      <c r="G25" s="62"/>
      <c r="H25" s="62" t="s">
        <v>326</v>
      </c>
      <c r="I25" s="62" t="s">
        <v>330</v>
      </c>
      <c r="J25" s="62" t="s">
        <v>356</v>
      </c>
      <c r="K25" s="62" t="s">
        <v>331</v>
      </c>
      <c r="L25" s="62" t="s">
        <v>2</v>
      </c>
      <c r="M25" s="62" t="s">
        <v>599</v>
      </c>
      <c r="N25" s="136" t="s">
        <v>599</v>
      </c>
      <c r="O25" s="136" t="s">
        <v>2</v>
      </c>
      <c r="P25" s="136" t="s">
        <v>721</v>
      </c>
      <c r="Q25" s="136"/>
      <c r="R25" s="136"/>
      <c r="S25" s="136"/>
      <c r="T25" s="136"/>
      <c r="U25" s="136"/>
      <c r="V25" s="188"/>
      <c r="W25" s="163"/>
      <c r="X25" s="164"/>
      <c r="Y25" s="162"/>
      <c r="Z25" s="163"/>
      <c r="AA25" s="164"/>
      <c r="AB25" s="162"/>
      <c r="AC25" s="163"/>
      <c r="AD25" s="164"/>
      <c r="AF25" s="142"/>
      <c r="AG25" s="142"/>
      <c r="AH25" s="142"/>
      <c r="AI25" s="142"/>
    </row>
    <row r="26" spans="3:35" s="80" customFormat="1" ht="21" customHeight="1">
      <c r="C26" s="37"/>
      <c r="D26" s="422"/>
      <c r="E26" s="186">
        <v>26</v>
      </c>
      <c r="F26" s="62"/>
      <c r="G26" s="62"/>
      <c r="H26" s="62" t="s">
        <v>326</v>
      </c>
      <c r="I26" s="62" t="s">
        <v>330</v>
      </c>
      <c r="J26" s="62" t="s">
        <v>357</v>
      </c>
      <c r="K26" s="62" t="s">
        <v>331</v>
      </c>
      <c r="L26" s="62" t="s">
        <v>2</v>
      </c>
      <c r="M26" s="62" t="s">
        <v>599</v>
      </c>
      <c r="N26" s="136" t="s">
        <v>599</v>
      </c>
      <c r="O26" s="136" t="s">
        <v>2</v>
      </c>
      <c r="P26" s="136" t="s">
        <v>721</v>
      </c>
      <c r="Q26" s="136"/>
      <c r="R26" s="136"/>
      <c r="S26" s="136"/>
      <c r="T26" s="136"/>
      <c r="U26" s="136"/>
      <c r="V26" s="188"/>
      <c r="W26" s="163"/>
      <c r="X26" s="164"/>
      <c r="Y26" s="162"/>
      <c r="Z26" s="163"/>
      <c r="AA26" s="164"/>
      <c r="AB26" s="162"/>
      <c r="AC26" s="163"/>
      <c r="AD26" s="164"/>
      <c r="AF26" s="142"/>
      <c r="AG26" s="142"/>
      <c r="AH26" s="142"/>
      <c r="AI26" s="142"/>
    </row>
    <row r="27" spans="3:35" s="80" customFormat="1" ht="21" customHeight="1">
      <c r="C27" s="37"/>
      <c r="D27" s="422"/>
      <c r="E27" s="186">
        <v>27</v>
      </c>
      <c r="F27" s="62"/>
      <c r="G27" s="62"/>
      <c r="H27" s="62" t="s">
        <v>326</v>
      </c>
      <c r="I27" s="62" t="s">
        <v>330</v>
      </c>
      <c r="J27" s="62" t="s">
        <v>358</v>
      </c>
      <c r="K27" s="62" t="s">
        <v>331</v>
      </c>
      <c r="L27" s="62" t="s">
        <v>2</v>
      </c>
      <c r="M27" s="62" t="s">
        <v>599</v>
      </c>
      <c r="N27" s="136" t="s">
        <v>599</v>
      </c>
      <c r="O27" s="136" t="s">
        <v>2</v>
      </c>
      <c r="P27" s="136" t="s">
        <v>721</v>
      </c>
      <c r="Q27" s="136"/>
      <c r="R27" s="136"/>
      <c r="S27" s="136"/>
      <c r="T27" s="136"/>
      <c r="U27" s="136"/>
      <c r="V27" s="188"/>
      <c r="W27" s="163"/>
      <c r="X27" s="164"/>
      <c r="Y27" s="162"/>
      <c r="Z27" s="163"/>
      <c r="AA27" s="164"/>
      <c r="AB27" s="162"/>
      <c r="AC27" s="163"/>
      <c r="AD27" s="164"/>
      <c r="AF27" s="142"/>
      <c r="AG27" s="142"/>
      <c r="AH27" s="142"/>
      <c r="AI27" s="142"/>
    </row>
    <row r="28" spans="3:35" s="80" customFormat="1" ht="21" customHeight="1">
      <c r="C28" s="37"/>
      <c r="D28" s="422"/>
      <c r="E28" s="186">
        <v>28</v>
      </c>
      <c r="F28" s="62"/>
      <c r="G28" s="62"/>
      <c r="H28" s="62" t="s">
        <v>326</v>
      </c>
      <c r="I28" s="62" t="s">
        <v>330</v>
      </c>
      <c r="J28" s="62" t="s">
        <v>359</v>
      </c>
      <c r="K28" s="62" t="s">
        <v>331</v>
      </c>
      <c r="L28" s="62" t="s">
        <v>2</v>
      </c>
      <c r="M28" s="62" t="s">
        <v>599</v>
      </c>
      <c r="N28" s="136" t="s">
        <v>599</v>
      </c>
      <c r="O28" s="136" t="s">
        <v>2</v>
      </c>
      <c r="P28" s="136" t="s">
        <v>721</v>
      </c>
      <c r="Q28" s="136"/>
      <c r="R28" s="136"/>
      <c r="S28" s="136"/>
      <c r="T28" s="136"/>
      <c r="U28" s="136"/>
      <c r="V28" s="188"/>
      <c r="W28" s="163"/>
      <c r="X28" s="164"/>
      <c r="Y28" s="162"/>
      <c r="Z28" s="163"/>
      <c r="AA28" s="164"/>
      <c r="AB28" s="162"/>
      <c r="AC28" s="163"/>
      <c r="AD28" s="164"/>
      <c r="AF28" s="142"/>
      <c r="AG28" s="142"/>
      <c r="AH28" s="142"/>
      <c r="AI28" s="142"/>
    </row>
    <row r="29" spans="3:35" s="80" customFormat="1" ht="21" customHeight="1">
      <c r="C29" s="37"/>
      <c r="D29" s="422"/>
      <c r="E29" s="186">
        <v>29</v>
      </c>
      <c r="F29" s="62"/>
      <c r="G29" s="62"/>
      <c r="H29" s="62" t="s">
        <v>326</v>
      </c>
      <c r="I29" s="62" t="s">
        <v>330</v>
      </c>
      <c r="J29" s="62" t="s">
        <v>360</v>
      </c>
      <c r="K29" s="62" t="s">
        <v>331</v>
      </c>
      <c r="L29" s="62" t="s">
        <v>2</v>
      </c>
      <c r="M29" s="62" t="s">
        <v>599</v>
      </c>
      <c r="N29" s="136" t="s">
        <v>599</v>
      </c>
      <c r="O29" s="136" t="s">
        <v>2</v>
      </c>
      <c r="P29" s="136" t="s">
        <v>721</v>
      </c>
      <c r="Q29" s="136"/>
      <c r="R29" s="136"/>
      <c r="S29" s="136"/>
      <c r="T29" s="136"/>
      <c r="U29" s="136"/>
      <c r="V29" s="188"/>
      <c r="W29" s="163"/>
      <c r="X29" s="164"/>
      <c r="Y29" s="162"/>
      <c r="Z29" s="163"/>
      <c r="AA29" s="164"/>
      <c r="AB29" s="162"/>
      <c r="AC29" s="163"/>
      <c r="AD29" s="164"/>
      <c r="AF29" s="142"/>
      <c r="AG29" s="142"/>
      <c r="AH29" s="142"/>
      <c r="AI29" s="142"/>
    </row>
    <row r="30" spans="3:35" s="80" customFormat="1" ht="21" customHeight="1">
      <c r="C30" s="37"/>
      <c r="D30" s="422"/>
      <c r="E30" s="186">
        <v>30</v>
      </c>
      <c r="F30" s="62"/>
      <c r="G30" s="62"/>
      <c r="H30" s="62" t="s">
        <v>326</v>
      </c>
      <c r="I30" s="62" t="s">
        <v>330</v>
      </c>
      <c r="J30" s="62" t="s">
        <v>361</v>
      </c>
      <c r="K30" s="62" t="s">
        <v>331</v>
      </c>
      <c r="L30" s="62" t="s">
        <v>2</v>
      </c>
      <c r="M30" s="62" t="s">
        <v>599</v>
      </c>
      <c r="N30" s="136" t="s">
        <v>599</v>
      </c>
      <c r="O30" s="136" t="s">
        <v>2</v>
      </c>
      <c r="P30" s="136" t="s">
        <v>721</v>
      </c>
      <c r="Q30" s="136"/>
      <c r="R30" s="136"/>
      <c r="S30" s="136"/>
      <c r="T30" s="136"/>
      <c r="U30" s="136"/>
      <c r="V30" s="188"/>
      <c r="W30" s="163"/>
      <c r="X30" s="164"/>
      <c r="Y30" s="162"/>
      <c r="Z30" s="163"/>
      <c r="AA30" s="164"/>
      <c r="AB30" s="162"/>
      <c r="AC30" s="163"/>
      <c r="AD30" s="164"/>
      <c r="AF30" s="142"/>
      <c r="AG30" s="142"/>
      <c r="AH30" s="142"/>
      <c r="AI30" s="142"/>
    </row>
    <row r="31" spans="3:35" s="80" customFormat="1" ht="21" customHeight="1">
      <c r="C31" s="37"/>
      <c r="D31" s="422"/>
      <c r="E31" s="186">
        <v>31</v>
      </c>
      <c r="F31" s="62"/>
      <c r="G31" s="62"/>
      <c r="H31" s="62" t="s">
        <v>326</v>
      </c>
      <c r="I31" s="62" t="s">
        <v>330</v>
      </c>
      <c r="J31" s="62" t="s">
        <v>362</v>
      </c>
      <c r="K31" s="62" t="s">
        <v>331</v>
      </c>
      <c r="L31" s="62" t="s">
        <v>2</v>
      </c>
      <c r="M31" s="62" t="s">
        <v>599</v>
      </c>
      <c r="N31" s="136" t="s">
        <v>599</v>
      </c>
      <c r="O31" s="136" t="s">
        <v>2</v>
      </c>
      <c r="P31" s="136" t="s">
        <v>721</v>
      </c>
      <c r="Q31" s="136"/>
      <c r="R31" s="136"/>
      <c r="S31" s="136"/>
      <c r="T31" s="136"/>
      <c r="U31" s="136"/>
      <c r="V31" s="188"/>
      <c r="W31" s="163"/>
      <c r="X31" s="164"/>
      <c r="Y31" s="162"/>
      <c r="Z31" s="163"/>
      <c r="AA31" s="164"/>
      <c r="AB31" s="162"/>
      <c r="AC31" s="163"/>
      <c r="AD31" s="164"/>
      <c r="AF31" s="142"/>
      <c r="AG31" s="142"/>
      <c r="AH31" s="142"/>
      <c r="AI31" s="142"/>
    </row>
    <row r="32" spans="3:35" s="80" customFormat="1" ht="21" customHeight="1">
      <c r="C32" s="37"/>
      <c r="D32" s="422"/>
      <c r="E32" s="186">
        <v>32</v>
      </c>
      <c r="F32" s="62"/>
      <c r="G32" s="62"/>
      <c r="H32" s="62" t="s">
        <v>326</v>
      </c>
      <c r="I32" s="62" t="s">
        <v>330</v>
      </c>
      <c r="J32" s="62" t="s">
        <v>363</v>
      </c>
      <c r="K32" s="62" t="s">
        <v>331</v>
      </c>
      <c r="L32" s="62" t="s">
        <v>2</v>
      </c>
      <c r="M32" s="62" t="s">
        <v>599</v>
      </c>
      <c r="N32" s="136" t="s">
        <v>599</v>
      </c>
      <c r="O32" s="136" t="s">
        <v>2</v>
      </c>
      <c r="P32" s="136" t="s">
        <v>721</v>
      </c>
      <c r="Q32" s="136"/>
      <c r="R32" s="136"/>
      <c r="S32" s="136"/>
      <c r="T32" s="136"/>
      <c r="U32" s="136"/>
      <c r="V32" s="188"/>
      <c r="W32" s="163"/>
      <c r="X32" s="164"/>
      <c r="Y32" s="162"/>
      <c r="Z32" s="163"/>
      <c r="AA32" s="164"/>
      <c r="AB32" s="162"/>
      <c r="AC32" s="163"/>
      <c r="AD32" s="164"/>
      <c r="AF32" s="142"/>
      <c r="AG32" s="142"/>
      <c r="AH32" s="142"/>
      <c r="AI32" s="142"/>
    </row>
    <row r="33" spans="3:35" s="80" customFormat="1" ht="21" customHeight="1">
      <c r="C33" s="37"/>
      <c r="D33" s="422"/>
      <c r="E33" s="186">
        <v>33</v>
      </c>
      <c r="F33" s="62"/>
      <c r="G33" s="62"/>
      <c r="H33" s="62" t="s">
        <v>326</v>
      </c>
      <c r="I33" s="62" t="s">
        <v>330</v>
      </c>
      <c r="J33" s="62" t="s">
        <v>364</v>
      </c>
      <c r="K33" s="62" t="s">
        <v>331</v>
      </c>
      <c r="L33" s="62" t="s">
        <v>2</v>
      </c>
      <c r="M33" s="62" t="s">
        <v>599</v>
      </c>
      <c r="N33" s="136" t="s">
        <v>599</v>
      </c>
      <c r="O33" s="136" t="s">
        <v>2</v>
      </c>
      <c r="P33" s="136" t="s">
        <v>721</v>
      </c>
      <c r="Q33" s="136"/>
      <c r="R33" s="136"/>
      <c r="S33" s="136"/>
      <c r="T33" s="136"/>
      <c r="U33" s="136"/>
      <c r="V33" s="188"/>
      <c r="W33" s="163"/>
      <c r="X33" s="164"/>
      <c r="Y33" s="162"/>
      <c r="Z33" s="163"/>
      <c r="AA33" s="164"/>
      <c r="AB33" s="162"/>
      <c r="AC33" s="163"/>
      <c r="AD33" s="164"/>
      <c r="AF33" s="142"/>
      <c r="AG33" s="142"/>
      <c r="AH33" s="142"/>
      <c r="AI33" s="142"/>
    </row>
    <row r="34" spans="3:35" s="80" customFormat="1" ht="21" customHeight="1">
      <c r="C34" s="37"/>
      <c r="D34" s="422"/>
      <c r="E34" s="186">
        <v>34</v>
      </c>
      <c r="F34" s="62"/>
      <c r="G34" s="62"/>
      <c r="H34" s="62" t="s">
        <v>326</v>
      </c>
      <c r="I34" s="62" t="s">
        <v>330</v>
      </c>
      <c r="J34" s="62" t="s">
        <v>365</v>
      </c>
      <c r="K34" s="62" t="s">
        <v>331</v>
      </c>
      <c r="L34" s="62" t="s">
        <v>2</v>
      </c>
      <c r="M34" s="62" t="s">
        <v>599</v>
      </c>
      <c r="N34" s="136" t="s">
        <v>599</v>
      </c>
      <c r="O34" s="136" t="s">
        <v>2</v>
      </c>
      <c r="P34" s="136" t="s">
        <v>721</v>
      </c>
      <c r="Q34" s="136"/>
      <c r="R34" s="136"/>
      <c r="S34" s="136"/>
      <c r="T34" s="136"/>
      <c r="U34" s="136"/>
      <c r="V34" s="188"/>
      <c r="W34" s="163"/>
      <c r="X34" s="164"/>
      <c r="Y34" s="162"/>
      <c r="Z34" s="163"/>
      <c r="AA34" s="164"/>
      <c r="AB34" s="162"/>
      <c r="AC34" s="163"/>
      <c r="AD34" s="164"/>
      <c r="AF34" s="142"/>
      <c r="AG34" s="142"/>
      <c r="AH34" s="142"/>
      <c r="AI34" s="142"/>
    </row>
    <row r="35" spans="3:35" s="80" customFormat="1" ht="21" customHeight="1">
      <c r="C35" s="37"/>
      <c r="D35" s="422"/>
      <c r="E35" s="186" t="s">
        <v>266</v>
      </c>
      <c r="F35" s="62"/>
      <c r="G35" s="62"/>
      <c r="H35" s="62" t="s">
        <v>326</v>
      </c>
      <c r="I35" s="62" t="s">
        <v>330</v>
      </c>
      <c r="J35" s="62" t="s">
        <v>366</v>
      </c>
      <c r="K35" s="62" t="s">
        <v>331</v>
      </c>
      <c r="L35" s="62" t="s">
        <v>2</v>
      </c>
      <c r="M35" s="62" t="s">
        <v>599</v>
      </c>
      <c r="N35" s="136" t="s">
        <v>599</v>
      </c>
      <c r="O35" s="136" t="s">
        <v>2</v>
      </c>
      <c r="P35" s="136" t="s">
        <v>721</v>
      </c>
      <c r="Q35" s="136"/>
      <c r="R35" s="136"/>
      <c r="S35" s="136"/>
      <c r="T35" s="136"/>
      <c r="U35" s="136"/>
      <c r="V35" s="188"/>
      <c r="W35" s="163"/>
      <c r="X35" s="164"/>
      <c r="Y35" s="162"/>
      <c r="Z35" s="163"/>
      <c r="AA35" s="164"/>
      <c r="AB35" s="162"/>
      <c r="AC35" s="163"/>
      <c r="AD35" s="164"/>
      <c r="AF35" s="142"/>
      <c r="AG35" s="142"/>
      <c r="AH35" s="142"/>
      <c r="AI35" s="142"/>
    </row>
    <row r="36" spans="3:35" s="80" customFormat="1" ht="21" customHeight="1">
      <c r="C36" s="37"/>
      <c r="D36" s="422"/>
      <c r="E36" s="186" t="s">
        <v>267</v>
      </c>
      <c r="F36" s="62"/>
      <c r="G36" s="62"/>
      <c r="H36" s="62" t="s">
        <v>326</v>
      </c>
      <c r="I36" s="62" t="s">
        <v>330</v>
      </c>
      <c r="J36" s="62" t="s">
        <v>367</v>
      </c>
      <c r="K36" s="62" t="s">
        <v>331</v>
      </c>
      <c r="L36" s="62" t="s">
        <v>2</v>
      </c>
      <c r="M36" s="62" t="s">
        <v>599</v>
      </c>
      <c r="N36" s="136" t="s">
        <v>599</v>
      </c>
      <c r="O36" s="136" t="s">
        <v>2</v>
      </c>
      <c r="P36" s="136" t="s">
        <v>721</v>
      </c>
      <c r="Q36" s="136"/>
      <c r="R36" s="136"/>
      <c r="S36" s="136"/>
      <c r="T36" s="136"/>
      <c r="U36" s="136"/>
      <c r="V36" s="188"/>
      <c r="W36" s="163"/>
      <c r="X36" s="164"/>
      <c r="Y36" s="162"/>
      <c r="Z36" s="163"/>
      <c r="AA36" s="164"/>
      <c r="AB36" s="162"/>
      <c r="AC36" s="163"/>
      <c r="AD36" s="164"/>
      <c r="AF36" s="142"/>
      <c r="AG36" s="142"/>
      <c r="AH36" s="142"/>
      <c r="AI36" s="142"/>
    </row>
    <row r="37" spans="3:35" s="80" customFormat="1" ht="21" customHeight="1">
      <c r="C37" s="37"/>
      <c r="D37" s="422"/>
      <c r="E37" s="186" t="s">
        <v>268</v>
      </c>
      <c r="F37" s="62"/>
      <c r="G37" s="62"/>
      <c r="H37" s="62" t="s">
        <v>326</v>
      </c>
      <c r="I37" s="62" t="s">
        <v>330</v>
      </c>
      <c r="J37" s="62" t="s">
        <v>368</v>
      </c>
      <c r="K37" s="62" t="s">
        <v>331</v>
      </c>
      <c r="L37" s="62" t="s">
        <v>2</v>
      </c>
      <c r="M37" s="62" t="s">
        <v>599</v>
      </c>
      <c r="N37" s="136" t="s">
        <v>599</v>
      </c>
      <c r="O37" s="136" t="s">
        <v>2</v>
      </c>
      <c r="P37" s="136" t="s">
        <v>721</v>
      </c>
      <c r="Q37" s="136"/>
      <c r="R37" s="136"/>
      <c r="S37" s="136"/>
      <c r="T37" s="136"/>
      <c r="U37" s="136"/>
      <c r="V37" s="188"/>
      <c r="W37" s="163"/>
      <c r="X37" s="164"/>
      <c r="Y37" s="162"/>
      <c r="Z37" s="163"/>
      <c r="AA37" s="164"/>
      <c r="AB37" s="162"/>
      <c r="AC37" s="163"/>
      <c r="AD37" s="164"/>
      <c r="AF37" s="142"/>
      <c r="AG37" s="142"/>
      <c r="AH37" s="142"/>
      <c r="AI37" s="142"/>
    </row>
    <row r="38" spans="3:35" s="80" customFormat="1" ht="21" customHeight="1">
      <c r="C38" s="37"/>
      <c r="D38" s="422"/>
      <c r="E38" s="186" t="s">
        <v>269</v>
      </c>
      <c r="F38" s="62"/>
      <c r="G38" s="62"/>
      <c r="H38" s="62" t="s">
        <v>326</v>
      </c>
      <c r="I38" s="62" t="s">
        <v>330</v>
      </c>
      <c r="J38" s="62" t="s">
        <v>369</v>
      </c>
      <c r="K38" s="62" t="s">
        <v>331</v>
      </c>
      <c r="L38" s="62" t="s">
        <v>2</v>
      </c>
      <c r="M38" s="62" t="s">
        <v>599</v>
      </c>
      <c r="N38" s="136" t="s">
        <v>599</v>
      </c>
      <c r="O38" s="136" t="s">
        <v>2</v>
      </c>
      <c r="P38" s="136" t="s">
        <v>721</v>
      </c>
      <c r="Q38" s="136"/>
      <c r="R38" s="136"/>
      <c r="S38" s="136"/>
      <c r="T38" s="136"/>
      <c r="U38" s="136"/>
      <c r="V38" s="188"/>
      <c r="W38" s="163"/>
      <c r="X38" s="164"/>
      <c r="Y38" s="162"/>
      <c r="Z38" s="163"/>
      <c r="AA38" s="164"/>
      <c r="AB38" s="162"/>
      <c r="AC38" s="163"/>
      <c r="AD38" s="164"/>
      <c r="AF38" s="142"/>
      <c r="AG38" s="142"/>
      <c r="AH38" s="142"/>
      <c r="AI38" s="142"/>
    </row>
    <row r="39" spans="3:35" s="80" customFormat="1" ht="21" customHeight="1">
      <c r="C39" s="37"/>
      <c r="D39" s="422"/>
      <c r="E39" s="186" t="s">
        <v>270</v>
      </c>
      <c r="F39" s="62"/>
      <c r="G39" s="62"/>
      <c r="H39" s="62" t="s">
        <v>326</v>
      </c>
      <c r="I39" s="62" t="s">
        <v>330</v>
      </c>
      <c r="J39" s="62" t="s">
        <v>370</v>
      </c>
      <c r="K39" s="62" t="s">
        <v>331</v>
      </c>
      <c r="L39" s="62" t="s">
        <v>2</v>
      </c>
      <c r="M39" s="62" t="s">
        <v>599</v>
      </c>
      <c r="N39" s="136" t="s">
        <v>599</v>
      </c>
      <c r="O39" s="136" t="s">
        <v>2</v>
      </c>
      <c r="P39" s="136" t="s">
        <v>721</v>
      </c>
      <c r="Q39" s="136"/>
      <c r="R39" s="136"/>
      <c r="S39" s="136"/>
      <c r="T39" s="136"/>
      <c r="U39" s="136"/>
      <c r="V39" s="188"/>
      <c r="W39" s="163"/>
      <c r="X39" s="164"/>
      <c r="Y39" s="162"/>
      <c r="Z39" s="163"/>
      <c r="AA39" s="164"/>
      <c r="AB39" s="162"/>
      <c r="AC39" s="163"/>
      <c r="AD39" s="164"/>
      <c r="AF39" s="142"/>
      <c r="AG39" s="142"/>
      <c r="AH39" s="142"/>
      <c r="AI39" s="142"/>
    </row>
    <row r="40" spans="3:35" s="80" customFormat="1" ht="21" customHeight="1">
      <c r="C40" s="37"/>
      <c r="D40" s="422"/>
      <c r="E40" s="186" t="s">
        <v>265</v>
      </c>
      <c r="F40" s="62"/>
      <c r="G40" s="62"/>
      <c r="H40" s="62" t="s">
        <v>326</v>
      </c>
      <c r="I40" s="62" t="s">
        <v>330</v>
      </c>
      <c r="J40" s="62" t="s">
        <v>371</v>
      </c>
      <c r="K40" s="62" t="s">
        <v>331</v>
      </c>
      <c r="L40" s="62" t="s">
        <v>2</v>
      </c>
      <c r="M40" s="62" t="s">
        <v>599</v>
      </c>
      <c r="N40" s="136" t="s">
        <v>599</v>
      </c>
      <c r="O40" s="136" t="s">
        <v>2</v>
      </c>
      <c r="P40" s="136" t="s">
        <v>721</v>
      </c>
      <c r="Q40" s="136"/>
      <c r="R40" s="136"/>
      <c r="S40" s="136"/>
      <c r="T40" s="136"/>
      <c r="U40" s="136"/>
      <c r="V40" s="188"/>
      <c r="W40" s="163"/>
      <c r="X40" s="164"/>
      <c r="Y40" s="162"/>
      <c r="Z40" s="163"/>
      <c r="AA40" s="164"/>
      <c r="AB40" s="162"/>
      <c r="AC40" s="163"/>
      <c r="AD40" s="164"/>
      <c r="AF40" s="142"/>
      <c r="AG40" s="142"/>
      <c r="AH40" s="142"/>
      <c r="AI40" s="142"/>
    </row>
    <row r="41" spans="3:35" s="80" customFormat="1" ht="21" customHeight="1">
      <c r="C41" s="37"/>
      <c r="D41" s="422"/>
      <c r="E41" s="186" t="s">
        <v>33</v>
      </c>
      <c r="F41" s="62"/>
      <c r="G41" s="62"/>
      <c r="H41" s="62" t="s">
        <v>326</v>
      </c>
      <c r="I41" s="62" t="s">
        <v>330</v>
      </c>
      <c r="J41" s="62" t="s">
        <v>372</v>
      </c>
      <c r="K41" s="62" t="s">
        <v>331</v>
      </c>
      <c r="L41" s="62" t="s">
        <v>2</v>
      </c>
      <c r="M41" s="62" t="s">
        <v>599</v>
      </c>
      <c r="N41" s="136" t="s">
        <v>599</v>
      </c>
      <c r="O41" s="136" t="s">
        <v>2</v>
      </c>
      <c r="P41" s="136" t="s">
        <v>721</v>
      </c>
      <c r="Q41" s="136"/>
      <c r="R41" s="136"/>
      <c r="S41" s="136"/>
      <c r="T41" s="136"/>
      <c r="U41" s="136"/>
      <c r="V41" s="188"/>
      <c r="W41" s="163"/>
      <c r="X41" s="164"/>
      <c r="Y41" s="162"/>
      <c r="Z41" s="163"/>
      <c r="AA41" s="164"/>
      <c r="AB41" s="162"/>
      <c r="AC41" s="163"/>
      <c r="AD41" s="164"/>
      <c r="AF41" s="142"/>
      <c r="AG41" s="142"/>
      <c r="AH41" s="142"/>
      <c r="AI41" s="142"/>
    </row>
    <row r="42" spans="3:35" s="80" customFormat="1" ht="21" customHeight="1">
      <c r="C42" s="37"/>
      <c r="D42" s="423"/>
      <c r="E42" s="187" t="s">
        <v>29</v>
      </c>
      <c r="F42" s="62"/>
      <c r="G42" s="62"/>
      <c r="H42" s="62" t="s">
        <v>326</v>
      </c>
      <c r="I42" s="62" t="s">
        <v>330</v>
      </c>
      <c r="J42" s="62" t="s">
        <v>2</v>
      </c>
      <c r="K42" s="62" t="s">
        <v>331</v>
      </c>
      <c r="L42" s="62" t="s">
        <v>2</v>
      </c>
      <c r="M42" s="62" t="s">
        <v>599</v>
      </c>
      <c r="N42" s="136" t="s">
        <v>599</v>
      </c>
      <c r="O42" s="136" t="s">
        <v>2</v>
      </c>
      <c r="P42" s="136" t="s">
        <v>721</v>
      </c>
      <c r="Q42" s="136"/>
      <c r="R42" s="136"/>
      <c r="S42" s="136"/>
      <c r="T42" s="136"/>
      <c r="U42" s="215"/>
      <c r="V42" s="189" t="str">
        <f>IF(OR(SUMPRODUCT(--(V14:V41=""),--(W14:W41=""))&gt;0,COUNTIF(W14:W41,"M")&gt;0,COUNTIF(W14:W41,"X")=28),"",SUM(V14:V41))</f>
        <v/>
      </c>
      <c r="W42" s="22" t="str">
        <f>IF(AND(COUNTIF(W14:W41,"X")=28,SUM(V14:V41)=0,ISNUMBER(V42)),"",IF(COUNTIF(W14:W41,"M")&gt;0,"M",IF(AND(COUNTIF(W14:W41,W14)=28,OR(W14="X",W14="W",W14="Z")),UPPER(W14),"")))</f>
        <v/>
      </c>
      <c r="X42" s="23"/>
      <c r="Y42" s="21" t="str">
        <f>IF(OR(SUMPRODUCT(--(Y14:Y41=""),--(Z14:Z41=""))&gt;0,COUNTIF(Z14:Z41,"M")&gt;0,COUNTIF(Z14:Z41,"X")=28),"",SUM(Y14:Y41))</f>
        <v/>
      </c>
      <c r="Z42" s="22" t="str">
        <f>IF(AND(COUNTIF(Z14:Z41,"X")=28,SUM(Y14:Y41)=0,ISNUMBER(Y42)),"",IF(COUNTIF(Z14:Z41,"M")&gt;0,"M",IF(AND(COUNTIF(Z14:Z41,Z14)=28,OR(Z14="X",Z14="W",Z14="Z")),UPPER(Z14),"")))</f>
        <v/>
      </c>
      <c r="AA42" s="23"/>
      <c r="AB42" s="21" t="str">
        <f>IF(OR(SUMPRODUCT(--(AB14:AB41=""),--(AC14:AC41=""))&gt;0,COUNTIF(AC14:AC41,"M")&gt;0,COUNTIF(AC14:AC41,"X")=28),"",SUM(AB14:AB41))</f>
        <v/>
      </c>
      <c r="AC42" s="22" t="str">
        <f>IF(AND(COUNTIF(AC14:AC41,"X")=28,SUM(AB14:AB41)=0,ISNUMBER(AB42)),"",IF(COUNTIF(AC14:AC41,"M")&gt;0,"M",IF(AND(COUNTIF(AC14:AC41,AC14)=28,OR(AC14="X",AC14="W",AC14="Z")),UPPER(AC14),"")))</f>
        <v/>
      </c>
      <c r="AD42" s="23"/>
      <c r="AF42" s="142"/>
      <c r="AG42" s="142"/>
      <c r="AH42" s="142"/>
      <c r="AI42" s="142"/>
    </row>
    <row r="43" spans="3:35" ht="3" customHeight="1">
      <c r="C43" s="37"/>
      <c r="D43" s="81"/>
      <c r="E43" s="82"/>
      <c r="F43" s="165"/>
      <c r="G43" s="165"/>
      <c r="H43" s="165"/>
      <c r="I43" s="165"/>
      <c r="J43" s="165"/>
      <c r="K43" s="165"/>
      <c r="L43" s="165"/>
      <c r="M43" s="165"/>
      <c r="N43" s="216"/>
      <c r="O43" s="216"/>
      <c r="P43" s="216"/>
      <c r="Q43" s="216"/>
      <c r="R43" s="216"/>
      <c r="S43" s="216"/>
      <c r="T43" s="216"/>
      <c r="U43" s="216"/>
      <c r="V43" s="165"/>
      <c r="W43" s="165"/>
      <c r="X43" s="165"/>
      <c r="Y43" s="165"/>
      <c r="Z43" s="165"/>
      <c r="AA43" s="165"/>
      <c r="AB43" s="165"/>
      <c r="AC43" s="165"/>
      <c r="AD43" s="165"/>
      <c r="AF43" s="3"/>
      <c r="AG43" s="3"/>
      <c r="AH43" s="3"/>
      <c r="AI43" s="3"/>
    </row>
    <row r="44" spans="3:35" s="80" customFormat="1" ht="21" customHeight="1">
      <c r="C44" s="37"/>
      <c r="D44" s="421" t="s">
        <v>5</v>
      </c>
      <c r="E44" s="186" t="s">
        <v>638</v>
      </c>
      <c r="F44" s="62"/>
      <c r="G44" s="62"/>
      <c r="H44" s="62" t="s">
        <v>327</v>
      </c>
      <c r="I44" s="62" t="s">
        <v>330</v>
      </c>
      <c r="J44" s="62" t="s">
        <v>639</v>
      </c>
      <c r="K44" s="62" t="s">
        <v>331</v>
      </c>
      <c r="L44" s="62" t="s">
        <v>2</v>
      </c>
      <c r="M44" s="62" t="s">
        <v>599</v>
      </c>
      <c r="N44" s="136" t="s">
        <v>599</v>
      </c>
      <c r="O44" s="136" t="s">
        <v>2</v>
      </c>
      <c r="P44" s="136" t="s">
        <v>721</v>
      </c>
      <c r="Q44" s="136"/>
      <c r="R44" s="136"/>
      <c r="S44" s="136"/>
      <c r="T44" s="136"/>
      <c r="U44" s="136"/>
      <c r="V44" s="188"/>
      <c r="W44" s="163"/>
      <c r="X44" s="164"/>
      <c r="Y44" s="162"/>
      <c r="Z44" s="163"/>
      <c r="AA44" s="164"/>
      <c r="AB44" s="162"/>
      <c r="AC44" s="163"/>
      <c r="AD44" s="164"/>
      <c r="AF44" s="142"/>
      <c r="AG44" s="142"/>
      <c r="AH44" s="142"/>
      <c r="AI44" s="142"/>
    </row>
    <row r="45" spans="3:35" s="80" customFormat="1" ht="21" customHeight="1">
      <c r="C45" s="37"/>
      <c r="D45" s="422"/>
      <c r="E45" s="186">
        <v>15</v>
      </c>
      <c r="F45" s="62"/>
      <c r="G45" s="62"/>
      <c r="H45" s="62" t="s">
        <v>327</v>
      </c>
      <c r="I45" s="62" t="s">
        <v>330</v>
      </c>
      <c r="J45" s="62" t="s">
        <v>640</v>
      </c>
      <c r="K45" s="62" t="s">
        <v>331</v>
      </c>
      <c r="L45" s="62" t="s">
        <v>2</v>
      </c>
      <c r="M45" s="62" t="s">
        <v>599</v>
      </c>
      <c r="N45" s="136" t="s">
        <v>599</v>
      </c>
      <c r="O45" s="136" t="s">
        <v>2</v>
      </c>
      <c r="P45" s="136" t="s">
        <v>721</v>
      </c>
      <c r="Q45" s="136"/>
      <c r="R45" s="136"/>
      <c r="S45" s="136"/>
      <c r="T45" s="136"/>
      <c r="U45" s="136"/>
      <c r="V45" s="188"/>
      <c r="W45" s="163"/>
      <c r="X45" s="164"/>
      <c r="Y45" s="162"/>
      <c r="Z45" s="163"/>
      <c r="AA45" s="164"/>
      <c r="AB45" s="162"/>
      <c r="AC45" s="163"/>
      <c r="AD45" s="164"/>
      <c r="AF45" s="142"/>
      <c r="AG45" s="142"/>
      <c r="AH45" s="142"/>
      <c r="AI45" s="142"/>
    </row>
    <row r="46" spans="3:35" s="80" customFormat="1" ht="21" customHeight="1">
      <c r="C46" s="37"/>
      <c r="D46" s="422"/>
      <c r="E46" s="186">
        <v>16</v>
      </c>
      <c r="F46" s="62"/>
      <c r="G46" s="62"/>
      <c r="H46" s="62" t="s">
        <v>327</v>
      </c>
      <c r="I46" s="62" t="s">
        <v>330</v>
      </c>
      <c r="J46" s="62" t="s">
        <v>347</v>
      </c>
      <c r="K46" s="62" t="s">
        <v>331</v>
      </c>
      <c r="L46" s="62" t="s">
        <v>2</v>
      </c>
      <c r="M46" s="62" t="s">
        <v>599</v>
      </c>
      <c r="N46" s="136" t="s">
        <v>599</v>
      </c>
      <c r="O46" s="136" t="s">
        <v>2</v>
      </c>
      <c r="P46" s="136" t="s">
        <v>721</v>
      </c>
      <c r="Q46" s="136"/>
      <c r="R46" s="136"/>
      <c r="S46" s="136"/>
      <c r="T46" s="136"/>
      <c r="U46" s="136"/>
      <c r="V46" s="188"/>
      <c r="W46" s="163"/>
      <c r="X46" s="164"/>
      <c r="Y46" s="162"/>
      <c r="Z46" s="163"/>
      <c r="AA46" s="164"/>
      <c r="AB46" s="162"/>
      <c r="AC46" s="163"/>
      <c r="AD46" s="164"/>
      <c r="AF46" s="142"/>
      <c r="AG46" s="142"/>
      <c r="AH46" s="142"/>
      <c r="AI46" s="142"/>
    </row>
    <row r="47" spans="3:35" s="80" customFormat="1" ht="21" customHeight="1">
      <c r="C47" s="37"/>
      <c r="D47" s="422"/>
      <c r="E47" s="186">
        <v>17</v>
      </c>
      <c r="F47" s="62"/>
      <c r="G47" s="62"/>
      <c r="H47" s="62" t="s">
        <v>327</v>
      </c>
      <c r="I47" s="62" t="s">
        <v>330</v>
      </c>
      <c r="J47" s="62" t="s">
        <v>348</v>
      </c>
      <c r="K47" s="62" t="s">
        <v>331</v>
      </c>
      <c r="L47" s="62" t="s">
        <v>2</v>
      </c>
      <c r="M47" s="62" t="s">
        <v>599</v>
      </c>
      <c r="N47" s="136" t="s">
        <v>599</v>
      </c>
      <c r="O47" s="136" t="s">
        <v>2</v>
      </c>
      <c r="P47" s="136" t="s">
        <v>721</v>
      </c>
      <c r="Q47" s="136"/>
      <c r="R47" s="136"/>
      <c r="S47" s="136"/>
      <c r="T47" s="136"/>
      <c r="U47" s="136"/>
      <c r="V47" s="188"/>
      <c r="W47" s="163"/>
      <c r="X47" s="164"/>
      <c r="Y47" s="162"/>
      <c r="Z47" s="163"/>
      <c r="AA47" s="164"/>
      <c r="AB47" s="162"/>
      <c r="AC47" s="163"/>
      <c r="AD47" s="164"/>
      <c r="AF47" s="142"/>
      <c r="AG47" s="142"/>
      <c r="AH47" s="142"/>
      <c r="AI47" s="142"/>
    </row>
    <row r="48" spans="3:35" s="80" customFormat="1" ht="21" customHeight="1">
      <c r="C48" s="37"/>
      <c r="D48" s="422"/>
      <c r="E48" s="186">
        <v>18</v>
      </c>
      <c r="F48" s="62"/>
      <c r="G48" s="62"/>
      <c r="H48" s="62" t="s">
        <v>327</v>
      </c>
      <c r="I48" s="62" t="s">
        <v>330</v>
      </c>
      <c r="J48" s="62" t="s">
        <v>349</v>
      </c>
      <c r="K48" s="62" t="s">
        <v>331</v>
      </c>
      <c r="L48" s="62" t="s">
        <v>2</v>
      </c>
      <c r="M48" s="62" t="s">
        <v>599</v>
      </c>
      <c r="N48" s="136" t="s">
        <v>599</v>
      </c>
      <c r="O48" s="136" t="s">
        <v>2</v>
      </c>
      <c r="P48" s="136" t="s">
        <v>721</v>
      </c>
      <c r="Q48" s="136"/>
      <c r="R48" s="136"/>
      <c r="S48" s="136"/>
      <c r="T48" s="136"/>
      <c r="U48" s="136"/>
      <c r="V48" s="188"/>
      <c r="W48" s="163"/>
      <c r="X48" s="164"/>
      <c r="Y48" s="162"/>
      <c r="Z48" s="163"/>
      <c r="AA48" s="164"/>
      <c r="AB48" s="162"/>
      <c r="AC48" s="163"/>
      <c r="AD48" s="164"/>
      <c r="AF48" s="142"/>
      <c r="AG48" s="142"/>
      <c r="AH48" s="142"/>
      <c r="AI48" s="142"/>
    </row>
    <row r="49" spans="3:35" s="80" customFormat="1" ht="21" customHeight="1">
      <c r="C49" s="37"/>
      <c r="D49" s="422"/>
      <c r="E49" s="186">
        <v>19</v>
      </c>
      <c r="F49" s="62"/>
      <c r="G49" s="62"/>
      <c r="H49" s="62" t="s">
        <v>327</v>
      </c>
      <c r="I49" s="62" t="s">
        <v>330</v>
      </c>
      <c r="J49" s="62" t="s">
        <v>350</v>
      </c>
      <c r="K49" s="62" t="s">
        <v>331</v>
      </c>
      <c r="L49" s="62" t="s">
        <v>2</v>
      </c>
      <c r="M49" s="62" t="s">
        <v>599</v>
      </c>
      <c r="N49" s="136" t="s">
        <v>599</v>
      </c>
      <c r="O49" s="136" t="s">
        <v>2</v>
      </c>
      <c r="P49" s="136" t="s">
        <v>721</v>
      </c>
      <c r="Q49" s="136"/>
      <c r="R49" s="136"/>
      <c r="S49" s="136"/>
      <c r="T49" s="136"/>
      <c r="U49" s="136"/>
      <c r="V49" s="188"/>
      <c r="W49" s="163"/>
      <c r="X49" s="164"/>
      <c r="Y49" s="162"/>
      <c r="Z49" s="163"/>
      <c r="AA49" s="164"/>
      <c r="AB49" s="162"/>
      <c r="AC49" s="163"/>
      <c r="AD49" s="164"/>
      <c r="AF49" s="142"/>
      <c r="AG49" s="142"/>
      <c r="AH49" s="142"/>
      <c r="AI49" s="142"/>
    </row>
    <row r="50" spans="3:35" s="80" customFormat="1" ht="21" customHeight="1">
      <c r="C50" s="37"/>
      <c r="D50" s="422"/>
      <c r="E50" s="186">
        <v>20</v>
      </c>
      <c r="F50" s="62"/>
      <c r="G50" s="62"/>
      <c r="H50" s="62" t="s">
        <v>327</v>
      </c>
      <c r="I50" s="62" t="s">
        <v>330</v>
      </c>
      <c r="J50" s="62" t="s">
        <v>351</v>
      </c>
      <c r="K50" s="62" t="s">
        <v>331</v>
      </c>
      <c r="L50" s="62" t="s">
        <v>2</v>
      </c>
      <c r="M50" s="62" t="s">
        <v>599</v>
      </c>
      <c r="N50" s="136" t="s">
        <v>599</v>
      </c>
      <c r="O50" s="136" t="s">
        <v>2</v>
      </c>
      <c r="P50" s="136" t="s">
        <v>721</v>
      </c>
      <c r="Q50" s="136"/>
      <c r="R50" s="136"/>
      <c r="S50" s="136"/>
      <c r="T50" s="136"/>
      <c r="U50" s="136"/>
      <c r="V50" s="188"/>
      <c r="W50" s="163"/>
      <c r="X50" s="164"/>
      <c r="Y50" s="162"/>
      <c r="Z50" s="163"/>
      <c r="AA50" s="164"/>
      <c r="AB50" s="162"/>
      <c r="AC50" s="163"/>
      <c r="AD50" s="164"/>
      <c r="AF50" s="142"/>
      <c r="AG50" s="142"/>
      <c r="AH50" s="142"/>
      <c r="AI50" s="142"/>
    </row>
    <row r="51" spans="3:35" s="80" customFormat="1" ht="21" customHeight="1">
      <c r="C51" s="37"/>
      <c r="D51" s="422"/>
      <c r="E51" s="186">
        <v>21</v>
      </c>
      <c r="F51" s="62"/>
      <c r="G51" s="62"/>
      <c r="H51" s="62" t="s">
        <v>327</v>
      </c>
      <c r="I51" s="62" t="s">
        <v>330</v>
      </c>
      <c r="J51" s="62" t="s">
        <v>352</v>
      </c>
      <c r="K51" s="62" t="s">
        <v>331</v>
      </c>
      <c r="L51" s="62" t="s">
        <v>2</v>
      </c>
      <c r="M51" s="62" t="s">
        <v>599</v>
      </c>
      <c r="N51" s="136" t="s">
        <v>599</v>
      </c>
      <c r="O51" s="136" t="s">
        <v>2</v>
      </c>
      <c r="P51" s="136" t="s">
        <v>721</v>
      </c>
      <c r="Q51" s="136"/>
      <c r="R51" s="136"/>
      <c r="S51" s="136"/>
      <c r="T51" s="136"/>
      <c r="U51" s="136"/>
      <c r="V51" s="188"/>
      <c r="W51" s="163"/>
      <c r="X51" s="164"/>
      <c r="Y51" s="162"/>
      <c r="Z51" s="163"/>
      <c r="AA51" s="164"/>
      <c r="AB51" s="162"/>
      <c r="AC51" s="163"/>
      <c r="AD51" s="164"/>
      <c r="AF51" s="142"/>
      <c r="AG51" s="142"/>
      <c r="AH51" s="142"/>
      <c r="AI51" s="142"/>
    </row>
    <row r="52" spans="3:35" s="80" customFormat="1" ht="21" customHeight="1">
      <c r="C52" s="37"/>
      <c r="D52" s="422"/>
      <c r="E52" s="186">
        <v>22</v>
      </c>
      <c r="F52" s="62"/>
      <c r="G52" s="62"/>
      <c r="H52" s="62" t="s">
        <v>327</v>
      </c>
      <c r="I52" s="62" t="s">
        <v>330</v>
      </c>
      <c r="J52" s="62" t="s">
        <v>353</v>
      </c>
      <c r="K52" s="62" t="s">
        <v>331</v>
      </c>
      <c r="L52" s="62" t="s">
        <v>2</v>
      </c>
      <c r="M52" s="62" t="s">
        <v>599</v>
      </c>
      <c r="N52" s="136" t="s">
        <v>599</v>
      </c>
      <c r="O52" s="136" t="s">
        <v>2</v>
      </c>
      <c r="P52" s="136" t="s">
        <v>721</v>
      </c>
      <c r="Q52" s="136"/>
      <c r="R52" s="136"/>
      <c r="S52" s="136"/>
      <c r="T52" s="136"/>
      <c r="U52" s="136"/>
      <c r="V52" s="188"/>
      <c r="W52" s="163"/>
      <c r="X52" s="164"/>
      <c r="Y52" s="162"/>
      <c r="Z52" s="163"/>
      <c r="AA52" s="164"/>
      <c r="AB52" s="162"/>
      <c r="AC52" s="163"/>
      <c r="AD52" s="164"/>
      <c r="AF52" s="142"/>
      <c r="AG52" s="142"/>
      <c r="AH52" s="142"/>
      <c r="AI52" s="142"/>
    </row>
    <row r="53" spans="3:35" s="80" customFormat="1" ht="21" customHeight="1">
      <c r="C53" s="37"/>
      <c r="D53" s="422"/>
      <c r="E53" s="186">
        <v>23</v>
      </c>
      <c r="F53" s="62"/>
      <c r="G53" s="62"/>
      <c r="H53" s="62" t="s">
        <v>327</v>
      </c>
      <c r="I53" s="62" t="s">
        <v>330</v>
      </c>
      <c r="J53" s="62" t="s">
        <v>354</v>
      </c>
      <c r="K53" s="62" t="s">
        <v>331</v>
      </c>
      <c r="L53" s="62" t="s">
        <v>2</v>
      </c>
      <c r="M53" s="62" t="s">
        <v>599</v>
      </c>
      <c r="N53" s="136" t="s">
        <v>599</v>
      </c>
      <c r="O53" s="136" t="s">
        <v>2</v>
      </c>
      <c r="P53" s="136" t="s">
        <v>721</v>
      </c>
      <c r="Q53" s="136"/>
      <c r="R53" s="136"/>
      <c r="S53" s="136"/>
      <c r="T53" s="136"/>
      <c r="U53" s="136"/>
      <c r="V53" s="188"/>
      <c r="W53" s="163"/>
      <c r="X53" s="164"/>
      <c r="Y53" s="162"/>
      <c r="Z53" s="163"/>
      <c r="AA53" s="164"/>
      <c r="AB53" s="162"/>
      <c r="AC53" s="163"/>
      <c r="AD53" s="164"/>
      <c r="AF53" s="142"/>
      <c r="AG53" s="142"/>
      <c r="AH53" s="142"/>
      <c r="AI53" s="142"/>
    </row>
    <row r="54" spans="3:35" s="80" customFormat="1" ht="21" customHeight="1">
      <c r="C54" s="37"/>
      <c r="D54" s="422"/>
      <c r="E54" s="186">
        <v>24</v>
      </c>
      <c r="F54" s="62"/>
      <c r="G54" s="62"/>
      <c r="H54" s="62" t="s">
        <v>327</v>
      </c>
      <c r="I54" s="62" t="s">
        <v>330</v>
      </c>
      <c r="J54" s="62" t="s">
        <v>355</v>
      </c>
      <c r="K54" s="62" t="s">
        <v>331</v>
      </c>
      <c r="L54" s="62" t="s">
        <v>2</v>
      </c>
      <c r="M54" s="62" t="s">
        <v>599</v>
      </c>
      <c r="N54" s="136" t="s">
        <v>599</v>
      </c>
      <c r="O54" s="136" t="s">
        <v>2</v>
      </c>
      <c r="P54" s="136" t="s">
        <v>721</v>
      </c>
      <c r="Q54" s="136"/>
      <c r="R54" s="136"/>
      <c r="S54" s="136"/>
      <c r="T54" s="136"/>
      <c r="U54" s="136"/>
      <c r="V54" s="188"/>
      <c r="W54" s="163"/>
      <c r="X54" s="164"/>
      <c r="Y54" s="162"/>
      <c r="Z54" s="163"/>
      <c r="AA54" s="164"/>
      <c r="AB54" s="162"/>
      <c r="AC54" s="163"/>
      <c r="AD54" s="164"/>
      <c r="AF54" s="142"/>
      <c r="AG54" s="142"/>
      <c r="AH54" s="142"/>
      <c r="AI54" s="142"/>
    </row>
    <row r="55" spans="3:35" s="80" customFormat="1" ht="21" customHeight="1">
      <c r="C55" s="37"/>
      <c r="D55" s="422"/>
      <c r="E55" s="186">
        <v>25</v>
      </c>
      <c r="F55" s="62"/>
      <c r="G55" s="62"/>
      <c r="H55" s="62" t="s">
        <v>327</v>
      </c>
      <c r="I55" s="62" t="s">
        <v>330</v>
      </c>
      <c r="J55" s="62" t="s">
        <v>356</v>
      </c>
      <c r="K55" s="62" t="s">
        <v>331</v>
      </c>
      <c r="L55" s="62" t="s">
        <v>2</v>
      </c>
      <c r="M55" s="62" t="s">
        <v>599</v>
      </c>
      <c r="N55" s="136" t="s">
        <v>599</v>
      </c>
      <c r="O55" s="136" t="s">
        <v>2</v>
      </c>
      <c r="P55" s="136" t="s">
        <v>721</v>
      </c>
      <c r="Q55" s="136"/>
      <c r="R55" s="136"/>
      <c r="S55" s="136"/>
      <c r="T55" s="136"/>
      <c r="U55" s="136"/>
      <c r="V55" s="188"/>
      <c r="W55" s="163"/>
      <c r="X55" s="164"/>
      <c r="Y55" s="162"/>
      <c r="Z55" s="163"/>
      <c r="AA55" s="164"/>
      <c r="AB55" s="162"/>
      <c r="AC55" s="163"/>
      <c r="AD55" s="164"/>
      <c r="AF55" s="142"/>
      <c r="AG55" s="142"/>
      <c r="AH55" s="142"/>
      <c r="AI55" s="142"/>
    </row>
    <row r="56" spans="3:35" s="80" customFormat="1" ht="21" customHeight="1">
      <c r="C56" s="37"/>
      <c r="D56" s="422"/>
      <c r="E56" s="186">
        <v>26</v>
      </c>
      <c r="F56" s="62"/>
      <c r="G56" s="62"/>
      <c r="H56" s="62" t="s">
        <v>327</v>
      </c>
      <c r="I56" s="62" t="s">
        <v>330</v>
      </c>
      <c r="J56" s="62" t="s">
        <v>357</v>
      </c>
      <c r="K56" s="62" t="s">
        <v>331</v>
      </c>
      <c r="L56" s="62" t="s">
        <v>2</v>
      </c>
      <c r="M56" s="62" t="s">
        <v>599</v>
      </c>
      <c r="N56" s="136" t="s">
        <v>599</v>
      </c>
      <c r="O56" s="136" t="s">
        <v>2</v>
      </c>
      <c r="P56" s="136" t="s">
        <v>721</v>
      </c>
      <c r="Q56" s="136"/>
      <c r="R56" s="136"/>
      <c r="S56" s="136"/>
      <c r="T56" s="136"/>
      <c r="U56" s="136"/>
      <c r="V56" s="188"/>
      <c r="W56" s="163"/>
      <c r="X56" s="164"/>
      <c r="Y56" s="162"/>
      <c r="Z56" s="163"/>
      <c r="AA56" s="164"/>
      <c r="AB56" s="162"/>
      <c r="AC56" s="163"/>
      <c r="AD56" s="164"/>
      <c r="AF56" s="142"/>
      <c r="AG56" s="142"/>
      <c r="AH56" s="142"/>
      <c r="AI56" s="142"/>
    </row>
    <row r="57" spans="3:35" s="80" customFormat="1" ht="21" customHeight="1">
      <c r="C57" s="37"/>
      <c r="D57" s="422"/>
      <c r="E57" s="186">
        <v>27</v>
      </c>
      <c r="F57" s="62"/>
      <c r="G57" s="62"/>
      <c r="H57" s="62" t="s">
        <v>327</v>
      </c>
      <c r="I57" s="62" t="s">
        <v>330</v>
      </c>
      <c r="J57" s="62" t="s">
        <v>358</v>
      </c>
      <c r="K57" s="62" t="s">
        <v>331</v>
      </c>
      <c r="L57" s="62" t="s">
        <v>2</v>
      </c>
      <c r="M57" s="62" t="s">
        <v>599</v>
      </c>
      <c r="N57" s="136" t="s">
        <v>599</v>
      </c>
      <c r="O57" s="136" t="s">
        <v>2</v>
      </c>
      <c r="P57" s="136" t="s">
        <v>721</v>
      </c>
      <c r="Q57" s="136"/>
      <c r="R57" s="136"/>
      <c r="S57" s="136"/>
      <c r="T57" s="136"/>
      <c r="U57" s="136"/>
      <c r="V57" s="188"/>
      <c r="W57" s="163"/>
      <c r="X57" s="164"/>
      <c r="Y57" s="162"/>
      <c r="Z57" s="163"/>
      <c r="AA57" s="164"/>
      <c r="AB57" s="162"/>
      <c r="AC57" s="163"/>
      <c r="AD57" s="164"/>
      <c r="AF57" s="142"/>
      <c r="AG57" s="142"/>
      <c r="AH57" s="142"/>
      <c r="AI57" s="142"/>
    </row>
    <row r="58" spans="3:35" s="80" customFormat="1" ht="21" customHeight="1">
      <c r="C58" s="37"/>
      <c r="D58" s="422"/>
      <c r="E58" s="186">
        <v>28</v>
      </c>
      <c r="F58" s="62"/>
      <c r="G58" s="62"/>
      <c r="H58" s="62" t="s">
        <v>327</v>
      </c>
      <c r="I58" s="62" t="s">
        <v>330</v>
      </c>
      <c r="J58" s="62" t="s">
        <v>359</v>
      </c>
      <c r="K58" s="62" t="s">
        <v>331</v>
      </c>
      <c r="L58" s="62" t="s">
        <v>2</v>
      </c>
      <c r="M58" s="62" t="s">
        <v>599</v>
      </c>
      <c r="N58" s="136" t="s">
        <v>599</v>
      </c>
      <c r="O58" s="136" t="s">
        <v>2</v>
      </c>
      <c r="P58" s="136" t="s">
        <v>721</v>
      </c>
      <c r="Q58" s="136"/>
      <c r="R58" s="136"/>
      <c r="S58" s="136"/>
      <c r="T58" s="136"/>
      <c r="U58" s="136"/>
      <c r="V58" s="188"/>
      <c r="W58" s="163"/>
      <c r="X58" s="164"/>
      <c r="Y58" s="162"/>
      <c r="Z58" s="163"/>
      <c r="AA58" s="164"/>
      <c r="AB58" s="162"/>
      <c r="AC58" s="163"/>
      <c r="AD58" s="164"/>
      <c r="AF58" s="142"/>
      <c r="AG58" s="142"/>
      <c r="AH58" s="142"/>
      <c r="AI58" s="142"/>
    </row>
    <row r="59" spans="3:35" s="80" customFormat="1" ht="21" customHeight="1">
      <c r="C59" s="37"/>
      <c r="D59" s="422"/>
      <c r="E59" s="186">
        <v>29</v>
      </c>
      <c r="F59" s="62"/>
      <c r="G59" s="62"/>
      <c r="H59" s="62" t="s">
        <v>327</v>
      </c>
      <c r="I59" s="62" t="s">
        <v>330</v>
      </c>
      <c r="J59" s="62" t="s">
        <v>360</v>
      </c>
      <c r="K59" s="62" t="s">
        <v>331</v>
      </c>
      <c r="L59" s="62" t="s">
        <v>2</v>
      </c>
      <c r="M59" s="62" t="s">
        <v>599</v>
      </c>
      <c r="N59" s="136" t="s">
        <v>599</v>
      </c>
      <c r="O59" s="136" t="s">
        <v>2</v>
      </c>
      <c r="P59" s="136" t="s">
        <v>721</v>
      </c>
      <c r="Q59" s="136"/>
      <c r="R59" s="136"/>
      <c r="S59" s="136"/>
      <c r="T59" s="136"/>
      <c r="U59" s="136"/>
      <c r="V59" s="188"/>
      <c r="W59" s="163"/>
      <c r="X59" s="164"/>
      <c r="Y59" s="162"/>
      <c r="Z59" s="163"/>
      <c r="AA59" s="164"/>
      <c r="AB59" s="162"/>
      <c r="AC59" s="163"/>
      <c r="AD59" s="164"/>
      <c r="AF59" s="142"/>
      <c r="AG59" s="142"/>
      <c r="AH59" s="142"/>
      <c r="AI59" s="142"/>
    </row>
    <row r="60" spans="3:35" s="80" customFormat="1" ht="21" customHeight="1">
      <c r="C60" s="37"/>
      <c r="D60" s="422"/>
      <c r="E60" s="186">
        <v>30</v>
      </c>
      <c r="F60" s="62"/>
      <c r="G60" s="62"/>
      <c r="H60" s="62" t="s">
        <v>327</v>
      </c>
      <c r="I60" s="62" t="s">
        <v>330</v>
      </c>
      <c r="J60" s="62" t="s">
        <v>361</v>
      </c>
      <c r="K60" s="62" t="s">
        <v>331</v>
      </c>
      <c r="L60" s="62" t="s">
        <v>2</v>
      </c>
      <c r="M60" s="62" t="s">
        <v>599</v>
      </c>
      <c r="N60" s="136" t="s">
        <v>599</v>
      </c>
      <c r="O60" s="136" t="s">
        <v>2</v>
      </c>
      <c r="P60" s="136" t="s">
        <v>721</v>
      </c>
      <c r="Q60" s="136"/>
      <c r="R60" s="136"/>
      <c r="S60" s="136"/>
      <c r="T60" s="136"/>
      <c r="U60" s="136"/>
      <c r="V60" s="188"/>
      <c r="W60" s="163"/>
      <c r="X60" s="164"/>
      <c r="Y60" s="162"/>
      <c r="Z60" s="163"/>
      <c r="AA60" s="164"/>
      <c r="AB60" s="162"/>
      <c r="AC60" s="163"/>
      <c r="AD60" s="164"/>
      <c r="AF60" s="142"/>
      <c r="AG60" s="142"/>
      <c r="AH60" s="142"/>
      <c r="AI60" s="142"/>
    </row>
    <row r="61" spans="3:35" s="80" customFormat="1" ht="21" customHeight="1">
      <c r="C61" s="37"/>
      <c r="D61" s="422"/>
      <c r="E61" s="186">
        <v>31</v>
      </c>
      <c r="F61" s="62"/>
      <c r="G61" s="62"/>
      <c r="H61" s="62" t="s">
        <v>327</v>
      </c>
      <c r="I61" s="62" t="s">
        <v>330</v>
      </c>
      <c r="J61" s="62" t="s">
        <v>362</v>
      </c>
      <c r="K61" s="62" t="s">
        <v>331</v>
      </c>
      <c r="L61" s="62" t="s">
        <v>2</v>
      </c>
      <c r="M61" s="62" t="s">
        <v>599</v>
      </c>
      <c r="N61" s="136" t="s">
        <v>599</v>
      </c>
      <c r="O61" s="136" t="s">
        <v>2</v>
      </c>
      <c r="P61" s="136" t="s">
        <v>721</v>
      </c>
      <c r="Q61" s="136"/>
      <c r="R61" s="136"/>
      <c r="S61" s="136"/>
      <c r="T61" s="136"/>
      <c r="U61" s="136"/>
      <c r="V61" s="188"/>
      <c r="W61" s="163"/>
      <c r="X61" s="164"/>
      <c r="Y61" s="162"/>
      <c r="Z61" s="163"/>
      <c r="AA61" s="164"/>
      <c r="AB61" s="162"/>
      <c r="AC61" s="163"/>
      <c r="AD61" s="164"/>
      <c r="AF61" s="142"/>
      <c r="AG61" s="142"/>
      <c r="AH61" s="142"/>
      <c r="AI61" s="142"/>
    </row>
    <row r="62" spans="3:35" s="80" customFormat="1" ht="21" customHeight="1">
      <c r="C62" s="37"/>
      <c r="D62" s="422"/>
      <c r="E62" s="186">
        <v>32</v>
      </c>
      <c r="F62" s="62"/>
      <c r="G62" s="62"/>
      <c r="H62" s="62" t="s">
        <v>327</v>
      </c>
      <c r="I62" s="62" t="s">
        <v>330</v>
      </c>
      <c r="J62" s="62" t="s">
        <v>363</v>
      </c>
      <c r="K62" s="62" t="s">
        <v>331</v>
      </c>
      <c r="L62" s="62" t="s">
        <v>2</v>
      </c>
      <c r="M62" s="62" t="s">
        <v>599</v>
      </c>
      <c r="N62" s="136" t="s">
        <v>599</v>
      </c>
      <c r="O62" s="136" t="s">
        <v>2</v>
      </c>
      <c r="P62" s="136" t="s">
        <v>721</v>
      </c>
      <c r="Q62" s="136"/>
      <c r="R62" s="136"/>
      <c r="S62" s="136"/>
      <c r="T62" s="136"/>
      <c r="U62" s="136"/>
      <c r="V62" s="188"/>
      <c r="W62" s="163"/>
      <c r="X62" s="164"/>
      <c r="Y62" s="162"/>
      <c r="Z62" s="163"/>
      <c r="AA62" s="164"/>
      <c r="AB62" s="162"/>
      <c r="AC62" s="163"/>
      <c r="AD62" s="164"/>
      <c r="AF62" s="142"/>
      <c r="AG62" s="142"/>
      <c r="AH62" s="142"/>
      <c r="AI62" s="142"/>
    </row>
    <row r="63" spans="3:35" s="80" customFormat="1" ht="21" customHeight="1">
      <c r="C63" s="37"/>
      <c r="D63" s="422"/>
      <c r="E63" s="186">
        <v>33</v>
      </c>
      <c r="F63" s="62"/>
      <c r="G63" s="62"/>
      <c r="H63" s="62" t="s">
        <v>327</v>
      </c>
      <c r="I63" s="62" t="s">
        <v>330</v>
      </c>
      <c r="J63" s="62" t="s">
        <v>364</v>
      </c>
      <c r="K63" s="62" t="s">
        <v>331</v>
      </c>
      <c r="L63" s="62" t="s">
        <v>2</v>
      </c>
      <c r="M63" s="62" t="s">
        <v>599</v>
      </c>
      <c r="N63" s="136" t="s">
        <v>599</v>
      </c>
      <c r="O63" s="136" t="s">
        <v>2</v>
      </c>
      <c r="P63" s="136" t="s">
        <v>721</v>
      </c>
      <c r="Q63" s="136"/>
      <c r="R63" s="136"/>
      <c r="S63" s="136"/>
      <c r="T63" s="136"/>
      <c r="U63" s="136"/>
      <c r="V63" s="188"/>
      <c r="W63" s="163"/>
      <c r="X63" s="164"/>
      <c r="Y63" s="162"/>
      <c r="Z63" s="163"/>
      <c r="AA63" s="164"/>
      <c r="AB63" s="162"/>
      <c r="AC63" s="163"/>
      <c r="AD63" s="164"/>
      <c r="AF63" s="142"/>
      <c r="AG63" s="142"/>
      <c r="AH63" s="142"/>
      <c r="AI63" s="142"/>
    </row>
    <row r="64" spans="3:35" s="80" customFormat="1" ht="21" customHeight="1">
      <c r="C64" s="37"/>
      <c r="D64" s="422"/>
      <c r="E64" s="186">
        <v>34</v>
      </c>
      <c r="F64" s="62"/>
      <c r="G64" s="62"/>
      <c r="H64" s="62" t="s">
        <v>327</v>
      </c>
      <c r="I64" s="62" t="s">
        <v>330</v>
      </c>
      <c r="J64" s="62" t="s">
        <v>365</v>
      </c>
      <c r="K64" s="62" t="s">
        <v>331</v>
      </c>
      <c r="L64" s="62" t="s">
        <v>2</v>
      </c>
      <c r="M64" s="62" t="s">
        <v>599</v>
      </c>
      <c r="N64" s="136" t="s">
        <v>599</v>
      </c>
      <c r="O64" s="136" t="s">
        <v>2</v>
      </c>
      <c r="P64" s="136" t="s">
        <v>721</v>
      </c>
      <c r="Q64" s="136"/>
      <c r="R64" s="136"/>
      <c r="S64" s="136"/>
      <c r="T64" s="136"/>
      <c r="U64" s="136"/>
      <c r="V64" s="188"/>
      <c r="W64" s="163"/>
      <c r="X64" s="164"/>
      <c r="Y64" s="162"/>
      <c r="Z64" s="163"/>
      <c r="AA64" s="164"/>
      <c r="AB64" s="162"/>
      <c r="AC64" s="163"/>
      <c r="AD64" s="164"/>
      <c r="AF64" s="142"/>
      <c r="AG64" s="142"/>
      <c r="AH64" s="142"/>
      <c r="AI64" s="142"/>
    </row>
    <row r="65" spans="3:35" s="80" customFormat="1" ht="21" customHeight="1">
      <c r="C65" s="37"/>
      <c r="D65" s="422"/>
      <c r="E65" s="186" t="s">
        <v>266</v>
      </c>
      <c r="F65" s="62"/>
      <c r="G65" s="62"/>
      <c r="H65" s="62" t="s">
        <v>327</v>
      </c>
      <c r="I65" s="62" t="s">
        <v>330</v>
      </c>
      <c r="J65" s="62" t="s">
        <v>366</v>
      </c>
      <c r="K65" s="62" t="s">
        <v>331</v>
      </c>
      <c r="L65" s="62" t="s">
        <v>2</v>
      </c>
      <c r="M65" s="62" t="s">
        <v>599</v>
      </c>
      <c r="N65" s="136" t="s">
        <v>599</v>
      </c>
      <c r="O65" s="136" t="s">
        <v>2</v>
      </c>
      <c r="P65" s="136" t="s">
        <v>721</v>
      </c>
      <c r="Q65" s="136"/>
      <c r="R65" s="136"/>
      <c r="S65" s="136"/>
      <c r="T65" s="136"/>
      <c r="U65" s="136"/>
      <c r="V65" s="188"/>
      <c r="W65" s="163"/>
      <c r="X65" s="164"/>
      <c r="Y65" s="162"/>
      <c r="Z65" s="163"/>
      <c r="AA65" s="164"/>
      <c r="AB65" s="162"/>
      <c r="AC65" s="163"/>
      <c r="AD65" s="164"/>
      <c r="AF65" s="142"/>
      <c r="AG65" s="142"/>
      <c r="AH65" s="142"/>
      <c r="AI65" s="142"/>
    </row>
    <row r="66" spans="3:35" s="80" customFormat="1" ht="21" customHeight="1">
      <c r="C66" s="37"/>
      <c r="D66" s="422"/>
      <c r="E66" s="186" t="s">
        <v>267</v>
      </c>
      <c r="F66" s="62"/>
      <c r="G66" s="62"/>
      <c r="H66" s="62" t="s">
        <v>327</v>
      </c>
      <c r="I66" s="62" t="s">
        <v>330</v>
      </c>
      <c r="J66" s="62" t="s">
        <v>367</v>
      </c>
      <c r="K66" s="62" t="s">
        <v>331</v>
      </c>
      <c r="L66" s="62" t="s">
        <v>2</v>
      </c>
      <c r="M66" s="62" t="s">
        <v>599</v>
      </c>
      <c r="N66" s="136" t="s">
        <v>599</v>
      </c>
      <c r="O66" s="136" t="s">
        <v>2</v>
      </c>
      <c r="P66" s="136" t="s">
        <v>721</v>
      </c>
      <c r="Q66" s="136"/>
      <c r="R66" s="136"/>
      <c r="S66" s="136"/>
      <c r="T66" s="136"/>
      <c r="U66" s="136"/>
      <c r="V66" s="188"/>
      <c r="W66" s="163"/>
      <c r="X66" s="164"/>
      <c r="Y66" s="162"/>
      <c r="Z66" s="163"/>
      <c r="AA66" s="164"/>
      <c r="AB66" s="162"/>
      <c r="AC66" s="163"/>
      <c r="AD66" s="164"/>
      <c r="AF66" s="142"/>
      <c r="AG66" s="142"/>
      <c r="AH66" s="142"/>
      <c r="AI66" s="142"/>
    </row>
    <row r="67" spans="3:35" s="80" customFormat="1" ht="21" customHeight="1">
      <c r="C67" s="37"/>
      <c r="D67" s="422"/>
      <c r="E67" s="186" t="s">
        <v>268</v>
      </c>
      <c r="F67" s="62"/>
      <c r="G67" s="62"/>
      <c r="H67" s="62" t="s">
        <v>327</v>
      </c>
      <c r="I67" s="62" t="s">
        <v>330</v>
      </c>
      <c r="J67" s="62" t="s">
        <v>368</v>
      </c>
      <c r="K67" s="62" t="s">
        <v>331</v>
      </c>
      <c r="L67" s="62" t="s">
        <v>2</v>
      </c>
      <c r="M67" s="62" t="s">
        <v>599</v>
      </c>
      <c r="N67" s="136" t="s">
        <v>599</v>
      </c>
      <c r="O67" s="136" t="s">
        <v>2</v>
      </c>
      <c r="P67" s="136" t="s">
        <v>721</v>
      </c>
      <c r="Q67" s="136"/>
      <c r="R67" s="136"/>
      <c r="S67" s="136"/>
      <c r="T67" s="136"/>
      <c r="U67" s="136"/>
      <c r="V67" s="188"/>
      <c r="W67" s="163"/>
      <c r="X67" s="164"/>
      <c r="Y67" s="162"/>
      <c r="Z67" s="163"/>
      <c r="AA67" s="164"/>
      <c r="AB67" s="162"/>
      <c r="AC67" s="163"/>
      <c r="AD67" s="164"/>
      <c r="AF67" s="142"/>
      <c r="AG67" s="142"/>
      <c r="AH67" s="142"/>
      <c r="AI67" s="142"/>
    </row>
    <row r="68" spans="3:35" s="80" customFormat="1" ht="21" customHeight="1">
      <c r="C68" s="37"/>
      <c r="D68" s="422"/>
      <c r="E68" s="186" t="s">
        <v>269</v>
      </c>
      <c r="F68" s="62"/>
      <c r="G68" s="62"/>
      <c r="H68" s="62" t="s">
        <v>327</v>
      </c>
      <c r="I68" s="62" t="s">
        <v>330</v>
      </c>
      <c r="J68" s="62" t="s">
        <v>369</v>
      </c>
      <c r="K68" s="62" t="s">
        <v>331</v>
      </c>
      <c r="L68" s="62" t="s">
        <v>2</v>
      </c>
      <c r="M68" s="62" t="s">
        <v>599</v>
      </c>
      <c r="N68" s="136" t="s">
        <v>599</v>
      </c>
      <c r="O68" s="136" t="s">
        <v>2</v>
      </c>
      <c r="P68" s="136" t="s">
        <v>721</v>
      </c>
      <c r="Q68" s="136"/>
      <c r="R68" s="136"/>
      <c r="S68" s="136"/>
      <c r="T68" s="136"/>
      <c r="U68" s="136"/>
      <c r="V68" s="188"/>
      <c r="W68" s="163"/>
      <c r="X68" s="164"/>
      <c r="Y68" s="162"/>
      <c r="Z68" s="163"/>
      <c r="AA68" s="164"/>
      <c r="AB68" s="162"/>
      <c r="AC68" s="163"/>
      <c r="AD68" s="164"/>
      <c r="AF68" s="142"/>
      <c r="AG68" s="142"/>
      <c r="AH68" s="142"/>
      <c r="AI68" s="142"/>
    </row>
    <row r="69" spans="3:35" s="80" customFormat="1" ht="21" customHeight="1">
      <c r="C69" s="37"/>
      <c r="D69" s="422"/>
      <c r="E69" s="186" t="s">
        <v>270</v>
      </c>
      <c r="F69" s="62"/>
      <c r="G69" s="62"/>
      <c r="H69" s="62" t="s">
        <v>327</v>
      </c>
      <c r="I69" s="62" t="s">
        <v>330</v>
      </c>
      <c r="J69" s="62" t="s">
        <v>370</v>
      </c>
      <c r="K69" s="62" t="s">
        <v>331</v>
      </c>
      <c r="L69" s="62" t="s">
        <v>2</v>
      </c>
      <c r="M69" s="62" t="s">
        <v>599</v>
      </c>
      <c r="N69" s="136" t="s">
        <v>599</v>
      </c>
      <c r="O69" s="136" t="s">
        <v>2</v>
      </c>
      <c r="P69" s="136" t="s">
        <v>721</v>
      </c>
      <c r="Q69" s="136"/>
      <c r="R69" s="136"/>
      <c r="S69" s="136"/>
      <c r="T69" s="136"/>
      <c r="U69" s="136"/>
      <c r="V69" s="188"/>
      <c r="W69" s="163"/>
      <c r="X69" s="164"/>
      <c r="Y69" s="162"/>
      <c r="Z69" s="163"/>
      <c r="AA69" s="164"/>
      <c r="AB69" s="162"/>
      <c r="AC69" s="163"/>
      <c r="AD69" s="164"/>
      <c r="AF69" s="142"/>
      <c r="AG69" s="142"/>
      <c r="AH69" s="142"/>
      <c r="AI69" s="142"/>
    </row>
    <row r="70" spans="3:35" s="80" customFormat="1" ht="21" customHeight="1">
      <c r="C70" s="37"/>
      <c r="D70" s="422"/>
      <c r="E70" s="186" t="s">
        <v>265</v>
      </c>
      <c r="F70" s="62"/>
      <c r="G70" s="62"/>
      <c r="H70" s="62" t="s">
        <v>327</v>
      </c>
      <c r="I70" s="62" t="s">
        <v>330</v>
      </c>
      <c r="J70" s="62" t="s">
        <v>371</v>
      </c>
      <c r="K70" s="62" t="s">
        <v>331</v>
      </c>
      <c r="L70" s="62" t="s">
        <v>2</v>
      </c>
      <c r="M70" s="62" t="s">
        <v>599</v>
      </c>
      <c r="N70" s="136" t="s">
        <v>599</v>
      </c>
      <c r="O70" s="136" t="s">
        <v>2</v>
      </c>
      <c r="P70" s="136" t="s">
        <v>721</v>
      </c>
      <c r="Q70" s="136"/>
      <c r="R70" s="136"/>
      <c r="S70" s="136"/>
      <c r="T70" s="136"/>
      <c r="U70" s="136"/>
      <c r="V70" s="188"/>
      <c r="W70" s="163"/>
      <c r="X70" s="164"/>
      <c r="Y70" s="162"/>
      <c r="Z70" s="163"/>
      <c r="AA70" s="164"/>
      <c r="AB70" s="162"/>
      <c r="AC70" s="163"/>
      <c r="AD70" s="164"/>
      <c r="AF70" s="142"/>
      <c r="AG70" s="142"/>
      <c r="AH70" s="142"/>
      <c r="AI70" s="142"/>
    </row>
    <row r="71" spans="3:35" s="80" customFormat="1" ht="21" customHeight="1">
      <c r="C71" s="37"/>
      <c r="D71" s="422"/>
      <c r="E71" s="186" t="s">
        <v>33</v>
      </c>
      <c r="F71" s="62"/>
      <c r="G71" s="62"/>
      <c r="H71" s="62" t="s">
        <v>327</v>
      </c>
      <c r="I71" s="62" t="s">
        <v>330</v>
      </c>
      <c r="J71" s="62" t="s">
        <v>372</v>
      </c>
      <c r="K71" s="62" t="s">
        <v>331</v>
      </c>
      <c r="L71" s="62" t="s">
        <v>2</v>
      </c>
      <c r="M71" s="62" t="s">
        <v>599</v>
      </c>
      <c r="N71" s="136" t="s">
        <v>599</v>
      </c>
      <c r="O71" s="136" t="s">
        <v>2</v>
      </c>
      <c r="P71" s="136" t="s">
        <v>721</v>
      </c>
      <c r="Q71" s="136"/>
      <c r="R71" s="136"/>
      <c r="S71" s="136"/>
      <c r="T71" s="136"/>
      <c r="U71" s="136"/>
      <c r="V71" s="188"/>
      <c r="W71" s="163"/>
      <c r="X71" s="164"/>
      <c r="Y71" s="162"/>
      <c r="Z71" s="163"/>
      <c r="AA71" s="164"/>
      <c r="AB71" s="162"/>
      <c r="AC71" s="163"/>
      <c r="AD71" s="164"/>
      <c r="AF71" s="142"/>
      <c r="AG71" s="142"/>
      <c r="AH71" s="142"/>
      <c r="AI71" s="142"/>
    </row>
    <row r="72" spans="3:35" s="80" customFormat="1" ht="21" customHeight="1">
      <c r="C72" s="37"/>
      <c r="D72" s="423"/>
      <c r="E72" s="187" t="s">
        <v>29</v>
      </c>
      <c r="F72" s="62"/>
      <c r="G72" s="62"/>
      <c r="H72" s="62" t="s">
        <v>327</v>
      </c>
      <c r="I72" s="62" t="s">
        <v>330</v>
      </c>
      <c r="J72" s="62" t="s">
        <v>2</v>
      </c>
      <c r="K72" s="62" t="s">
        <v>331</v>
      </c>
      <c r="L72" s="62" t="s">
        <v>2</v>
      </c>
      <c r="M72" s="62" t="s">
        <v>599</v>
      </c>
      <c r="N72" s="136" t="s">
        <v>599</v>
      </c>
      <c r="O72" s="136" t="s">
        <v>2</v>
      </c>
      <c r="P72" s="136" t="s">
        <v>721</v>
      </c>
      <c r="Q72" s="136"/>
      <c r="R72" s="136"/>
      <c r="S72" s="136"/>
      <c r="T72" s="136"/>
      <c r="U72" s="215"/>
      <c r="V72" s="189" t="str">
        <f>IF(OR(SUMPRODUCT(--(V44:V71=""),--(W44:W71=""))&gt;0,COUNTIF(W44:W71,"M")&gt;0,COUNTIF(W44:W71,"X")=28),"",SUM(V44:V71))</f>
        <v/>
      </c>
      <c r="W72" s="22" t="str">
        <f>IF(AND(COUNTIF(W44:W71,"X")=28,SUM(V44:V71)=0,ISNUMBER(V72)),"",IF(COUNTIF(W44:W71,"M")&gt;0,"M",IF(AND(COUNTIF(W44:W71,W44)=28,OR(W44="X",W44="W",W44="Z")),UPPER(W44),"")))</f>
        <v/>
      </c>
      <c r="X72" s="23"/>
      <c r="Y72" s="21" t="str">
        <f>IF(OR(SUMPRODUCT(--(Y44:Y71=""),--(Z44:Z71=""))&gt;0,COUNTIF(Z44:Z71,"M")&gt;0,COUNTIF(Z44:Z71,"X")=28),"",SUM(Y44:Y71))</f>
        <v/>
      </c>
      <c r="Z72" s="22" t="str">
        <f>IF(AND(COUNTIF(Z44:Z71,"X")=28,SUM(Y44:Y71)=0,ISNUMBER(Y72)),"",IF(COUNTIF(Z44:Z71,"M")&gt;0,"M",IF(AND(COUNTIF(Z44:Z71,Z44)=28,OR(Z44="X",Z44="W",Z44="Z")),UPPER(Z44),"")))</f>
        <v/>
      </c>
      <c r="AA72" s="23"/>
      <c r="AB72" s="21" t="str">
        <f>IF(OR(SUMPRODUCT(--(AB44:AB71=""),--(AC44:AC71=""))&gt;0,COUNTIF(AC44:AC71,"M")&gt;0,COUNTIF(AC44:AC71,"X")=28),"",SUM(AB44:AB71))</f>
        <v/>
      </c>
      <c r="AC72" s="22" t="str">
        <f>IF(AND(COUNTIF(AC44:AC71,"X")=28,SUM(AB44:AB71)=0,ISNUMBER(AB72)),"",IF(COUNTIF(AC44:AC71,"M")&gt;0,"M",IF(AND(COUNTIF(AC44:AC71,AC44)=28,OR(AC44="X",AC44="W",AC44="Z")),UPPER(AC44),"")))</f>
        <v/>
      </c>
      <c r="AD72" s="23"/>
      <c r="AF72" s="142"/>
      <c r="AG72" s="142"/>
      <c r="AH72" s="142"/>
      <c r="AI72" s="142"/>
    </row>
    <row r="73" spans="3:35" ht="3" customHeight="1">
      <c r="C73" s="37"/>
      <c r="D73" s="81"/>
      <c r="E73" s="82"/>
      <c r="F73" s="83"/>
      <c r="G73" s="83"/>
      <c r="H73" s="165"/>
      <c r="I73" s="165"/>
      <c r="J73" s="165"/>
      <c r="K73" s="165"/>
      <c r="L73" s="165"/>
      <c r="M73" s="165"/>
      <c r="N73" s="216"/>
      <c r="O73" s="216"/>
      <c r="P73" s="216"/>
      <c r="Q73" s="216"/>
      <c r="R73" s="143"/>
      <c r="S73" s="143"/>
      <c r="T73" s="143"/>
      <c r="U73" s="143"/>
      <c r="V73" s="165"/>
      <c r="W73" s="165"/>
      <c r="X73" s="165"/>
      <c r="Y73" s="165"/>
      <c r="Z73" s="165"/>
      <c r="AA73" s="165"/>
      <c r="AB73" s="165"/>
      <c r="AC73" s="165"/>
      <c r="AD73" s="165"/>
      <c r="AF73" s="3"/>
      <c r="AG73" s="3"/>
      <c r="AH73" s="3"/>
      <c r="AI73" s="3"/>
    </row>
    <row r="74" spans="3:35" s="80" customFormat="1" ht="21" customHeight="1">
      <c r="C74" s="37"/>
      <c r="D74" s="424" t="s">
        <v>7</v>
      </c>
      <c r="E74" s="187" t="s">
        <v>638</v>
      </c>
      <c r="F74" s="62"/>
      <c r="G74" s="62"/>
      <c r="H74" s="62" t="s">
        <v>2</v>
      </c>
      <c r="I74" s="62" t="s">
        <v>330</v>
      </c>
      <c r="J74" s="62" t="s">
        <v>639</v>
      </c>
      <c r="K74" s="62" t="s">
        <v>331</v>
      </c>
      <c r="L74" s="62" t="s">
        <v>2</v>
      </c>
      <c r="M74" s="62" t="s">
        <v>599</v>
      </c>
      <c r="N74" s="136" t="s">
        <v>599</v>
      </c>
      <c r="O74" s="136" t="s">
        <v>2</v>
      </c>
      <c r="P74" s="136" t="s">
        <v>721</v>
      </c>
      <c r="Q74" s="136"/>
      <c r="R74" s="136"/>
      <c r="S74" s="136"/>
      <c r="T74" s="136"/>
      <c r="U74" s="136"/>
      <c r="V74" s="189" t="str">
        <f t="shared" ref="V74:V102" si="0">IF(OR(AND(V14="",W14=""),AND(V44="",W44=""),AND(W14="X",W44="X"),OR(W14="M",W44="M")),"",SUM(V14,V44))</f>
        <v/>
      </c>
      <c r="W74" s="22" t="str">
        <f>IF(AND(AND(W14="X",W44="X"),SUM(V14,V44)=0,ISNUMBER(V74)),"",IF(OR(W14="M",W44="M"),"M",IF(AND(W14=W44,OR(W14="X",W14="W",W14="Z")),UPPER(W14),"")))</f>
        <v/>
      </c>
      <c r="X74" s="23"/>
      <c r="Y74" s="21" t="str">
        <f t="shared" ref="Y74:Y102" si="1">IF(OR(AND(Y14="",Z14=""),AND(Y44="",Z44=""),AND(Z14="X",Z44="X"),OR(Z14="M",Z44="M")),"",SUM(Y14,Y44))</f>
        <v/>
      </c>
      <c r="Z74" s="22" t="str">
        <f t="shared" ref="Z74:Z102" si="2">IF(AND(AND(Z14="X",Z44="X"),SUM(Y14,Y44)=0,ISNUMBER(Y74)),"",IF(OR(Z14="M",Z44="M"),"M",IF(AND(Z14=Z44,OR(Z14="X",Z14="W",Z14="Z")),UPPER(Z14),"")))</f>
        <v/>
      </c>
      <c r="AA74" s="23"/>
      <c r="AB74" s="21" t="str">
        <f t="shared" ref="AB74:AB102" si="3">IF(OR(AND(AB14="",AC14=""),AND(AB44="",AC44=""),AND(AC14="X",AC44="X"),OR(AC14="M",AC44="M")),"",SUM(AB14,AB44))</f>
        <v/>
      </c>
      <c r="AC74" s="22" t="str">
        <f t="shared" ref="AC74:AC102" si="4">IF(AND(AND(AC14="X",AC44="X"),SUM(AB14,AB44)=0,ISNUMBER(AB74)),"",IF(OR(AC14="M",AC44="M"),"M",IF(AND(AC14=AC44,OR(AC14="X",AC14="W",AC14="Z")),UPPER(AC14),"")))</f>
        <v/>
      </c>
      <c r="AD74" s="23"/>
      <c r="AF74" s="142"/>
      <c r="AG74" s="142"/>
      <c r="AH74" s="142"/>
      <c r="AI74" s="142"/>
    </row>
    <row r="75" spans="3:35" s="80" customFormat="1" ht="21" customHeight="1">
      <c r="C75" s="37"/>
      <c r="D75" s="425"/>
      <c r="E75" s="187">
        <v>15</v>
      </c>
      <c r="F75" s="62"/>
      <c r="G75" s="62"/>
      <c r="H75" s="62" t="s">
        <v>2</v>
      </c>
      <c r="I75" s="62" t="s">
        <v>330</v>
      </c>
      <c r="J75" s="62" t="s">
        <v>640</v>
      </c>
      <c r="K75" s="62" t="s">
        <v>331</v>
      </c>
      <c r="L75" s="62" t="s">
        <v>2</v>
      </c>
      <c r="M75" s="62" t="s">
        <v>599</v>
      </c>
      <c r="N75" s="136" t="s">
        <v>599</v>
      </c>
      <c r="O75" s="136" t="s">
        <v>2</v>
      </c>
      <c r="P75" s="136" t="s">
        <v>721</v>
      </c>
      <c r="Q75" s="136"/>
      <c r="R75" s="136"/>
      <c r="S75" s="136"/>
      <c r="T75" s="136"/>
      <c r="U75" s="136"/>
      <c r="V75" s="189" t="str">
        <f t="shared" si="0"/>
        <v/>
      </c>
      <c r="W75" s="22" t="str">
        <f t="shared" ref="W75:W102" si="5">IF(AND(AND(W15="X",W45="X"),SUM(V15,V45)=0,ISNUMBER(V75)),"",IF(OR(W15="M",W45="M"),"M",IF(AND(W15=W45,OR(W15="X",W15="W",W15="Z")),UPPER(W15),"")))</f>
        <v/>
      </c>
      <c r="X75" s="23"/>
      <c r="Y75" s="21" t="str">
        <f t="shared" si="1"/>
        <v/>
      </c>
      <c r="Z75" s="22" t="str">
        <f t="shared" si="2"/>
        <v/>
      </c>
      <c r="AA75" s="23"/>
      <c r="AB75" s="21" t="str">
        <f t="shared" si="3"/>
        <v/>
      </c>
      <c r="AC75" s="22" t="str">
        <f t="shared" si="4"/>
        <v/>
      </c>
      <c r="AD75" s="23"/>
      <c r="AF75" s="142"/>
      <c r="AG75" s="142"/>
      <c r="AH75" s="142"/>
      <c r="AI75" s="142"/>
    </row>
    <row r="76" spans="3:35" s="80" customFormat="1" ht="21" customHeight="1">
      <c r="C76" s="37"/>
      <c r="D76" s="425"/>
      <c r="E76" s="187">
        <v>16</v>
      </c>
      <c r="F76" s="62"/>
      <c r="G76" s="62"/>
      <c r="H76" s="62" t="s">
        <v>2</v>
      </c>
      <c r="I76" s="62" t="s">
        <v>330</v>
      </c>
      <c r="J76" s="62" t="s">
        <v>347</v>
      </c>
      <c r="K76" s="62" t="s">
        <v>331</v>
      </c>
      <c r="L76" s="62" t="s">
        <v>2</v>
      </c>
      <c r="M76" s="62" t="s">
        <v>599</v>
      </c>
      <c r="N76" s="136" t="s">
        <v>599</v>
      </c>
      <c r="O76" s="136" t="s">
        <v>2</v>
      </c>
      <c r="P76" s="136" t="s">
        <v>721</v>
      </c>
      <c r="Q76" s="136"/>
      <c r="R76" s="136"/>
      <c r="S76" s="136"/>
      <c r="T76" s="136"/>
      <c r="U76" s="136"/>
      <c r="V76" s="189" t="str">
        <f t="shared" si="0"/>
        <v/>
      </c>
      <c r="W76" s="22" t="str">
        <f t="shared" si="5"/>
        <v/>
      </c>
      <c r="X76" s="23"/>
      <c r="Y76" s="21" t="str">
        <f t="shared" si="1"/>
        <v/>
      </c>
      <c r="Z76" s="22" t="str">
        <f t="shared" si="2"/>
        <v/>
      </c>
      <c r="AA76" s="23"/>
      <c r="AB76" s="21" t="str">
        <f t="shared" si="3"/>
        <v/>
      </c>
      <c r="AC76" s="22" t="str">
        <f t="shared" si="4"/>
        <v/>
      </c>
      <c r="AD76" s="23"/>
      <c r="AF76" s="142"/>
      <c r="AG76" s="142"/>
      <c r="AH76" s="142"/>
      <c r="AI76" s="142"/>
    </row>
    <row r="77" spans="3:35" s="80" customFormat="1" ht="21" customHeight="1">
      <c r="C77" s="37"/>
      <c r="D77" s="425"/>
      <c r="E77" s="187">
        <v>17</v>
      </c>
      <c r="F77" s="62"/>
      <c r="G77" s="62"/>
      <c r="H77" s="62" t="s">
        <v>2</v>
      </c>
      <c r="I77" s="62" t="s">
        <v>330</v>
      </c>
      <c r="J77" s="62" t="s">
        <v>348</v>
      </c>
      <c r="K77" s="62" t="s">
        <v>331</v>
      </c>
      <c r="L77" s="62" t="s">
        <v>2</v>
      </c>
      <c r="M77" s="62" t="s">
        <v>599</v>
      </c>
      <c r="N77" s="136" t="s">
        <v>599</v>
      </c>
      <c r="O77" s="136" t="s">
        <v>2</v>
      </c>
      <c r="P77" s="136" t="s">
        <v>721</v>
      </c>
      <c r="Q77" s="136"/>
      <c r="R77" s="136"/>
      <c r="S77" s="136"/>
      <c r="T77" s="136"/>
      <c r="U77" s="136"/>
      <c r="V77" s="189" t="str">
        <f t="shared" si="0"/>
        <v/>
      </c>
      <c r="W77" s="22" t="str">
        <f t="shared" si="5"/>
        <v/>
      </c>
      <c r="X77" s="23"/>
      <c r="Y77" s="21" t="str">
        <f t="shared" si="1"/>
        <v/>
      </c>
      <c r="Z77" s="22" t="str">
        <f t="shared" si="2"/>
        <v/>
      </c>
      <c r="AA77" s="23"/>
      <c r="AB77" s="21" t="str">
        <f t="shared" si="3"/>
        <v/>
      </c>
      <c r="AC77" s="22" t="str">
        <f t="shared" si="4"/>
        <v/>
      </c>
      <c r="AD77" s="23"/>
      <c r="AF77" s="142"/>
      <c r="AG77" s="142"/>
      <c r="AH77" s="142"/>
      <c r="AI77" s="142"/>
    </row>
    <row r="78" spans="3:35" s="80" customFormat="1" ht="21" customHeight="1">
      <c r="C78" s="37"/>
      <c r="D78" s="425"/>
      <c r="E78" s="187">
        <v>18</v>
      </c>
      <c r="F78" s="62"/>
      <c r="G78" s="62"/>
      <c r="H78" s="62" t="s">
        <v>2</v>
      </c>
      <c r="I78" s="62" t="s">
        <v>330</v>
      </c>
      <c r="J78" s="62" t="s">
        <v>349</v>
      </c>
      <c r="K78" s="62" t="s">
        <v>331</v>
      </c>
      <c r="L78" s="62" t="s">
        <v>2</v>
      </c>
      <c r="M78" s="62" t="s">
        <v>599</v>
      </c>
      <c r="N78" s="136" t="s">
        <v>599</v>
      </c>
      <c r="O78" s="136" t="s">
        <v>2</v>
      </c>
      <c r="P78" s="136" t="s">
        <v>721</v>
      </c>
      <c r="Q78" s="136"/>
      <c r="R78" s="136"/>
      <c r="S78" s="136"/>
      <c r="T78" s="136"/>
      <c r="U78" s="136"/>
      <c r="V78" s="189" t="str">
        <f t="shared" si="0"/>
        <v/>
      </c>
      <c r="W78" s="22" t="str">
        <f t="shared" si="5"/>
        <v/>
      </c>
      <c r="X78" s="23"/>
      <c r="Y78" s="21" t="str">
        <f t="shared" si="1"/>
        <v/>
      </c>
      <c r="Z78" s="22" t="str">
        <f t="shared" si="2"/>
        <v/>
      </c>
      <c r="AA78" s="23"/>
      <c r="AB78" s="21" t="str">
        <f t="shared" si="3"/>
        <v/>
      </c>
      <c r="AC78" s="22" t="str">
        <f t="shared" si="4"/>
        <v/>
      </c>
      <c r="AD78" s="23"/>
      <c r="AF78" s="142"/>
      <c r="AG78" s="142"/>
      <c r="AH78" s="142"/>
      <c r="AI78" s="142"/>
    </row>
    <row r="79" spans="3:35" s="80" customFormat="1" ht="21" customHeight="1">
      <c r="C79" s="37"/>
      <c r="D79" s="425"/>
      <c r="E79" s="187">
        <v>19</v>
      </c>
      <c r="F79" s="62"/>
      <c r="G79" s="62"/>
      <c r="H79" s="62" t="s">
        <v>2</v>
      </c>
      <c r="I79" s="62" t="s">
        <v>330</v>
      </c>
      <c r="J79" s="62" t="s">
        <v>350</v>
      </c>
      <c r="K79" s="62" t="s">
        <v>331</v>
      </c>
      <c r="L79" s="62" t="s">
        <v>2</v>
      </c>
      <c r="M79" s="62" t="s">
        <v>599</v>
      </c>
      <c r="N79" s="136" t="s">
        <v>599</v>
      </c>
      <c r="O79" s="136" t="s">
        <v>2</v>
      </c>
      <c r="P79" s="136" t="s">
        <v>721</v>
      </c>
      <c r="Q79" s="136"/>
      <c r="R79" s="136"/>
      <c r="S79" s="136"/>
      <c r="T79" s="136"/>
      <c r="U79" s="136"/>
      <c r="V79" s="189" t="str">
        <f t="shared" si="0"/>
        <v/>
      </c>
      <c r="W79" s="22" t="str">
        <f t="shared" si="5"/>
        <v/>
      </c>
      <c r="X79" s="23"/>
      <c r="Y79" s="21" t="str">
        <f t="shared" si="1"/>
        <v/>
      </c>
      <c r="Z79" s="22" t="str">
        <f t="shared" si="2"/>
        <v/>
      </c>
      <c r="AA79" s="23"/>
      <c r="AB79" s="21" t="str">
        <f t="shared" si="3"/>
        <v/>
      </c>
      <c r="AC79" s="22" t="str">
        <f t="shared" si="4"/>
        <v/>
      </c>
      <c r="AD79" s="23"/>
      <c r="AF79" s="142"/>
      <c r="AG79" s="142"/>
      <c r="AH79" s="142"/>
      <c r="AI79" s="142"/>
    </row>
    <row r="80" spans="3:35" s="80" customFormat="1" ht="21" customHeight="1">
      <c r="C80" s="37"/>
      <c r="D80" s="425"/>
      <c r="E80" s="187">
        <v>20</v>
      </c>
      <c r="F80" s="62"/>
      <c r="G80" s="62"/>
      <c r="H80" s="62" t="s">
        <v>2</v>
      </c>
      <c r="I80" s="62" t="s">
        <v>330</v>
      </c>
      <c r="J80" s="62" t="s">
        <v>351</v>
      </c>
      <c r="K80" s="62" t="s">
        <v>331</v>
      </c>
      <c r="L80" s="62" t="s">
        <v>2</v>
      </c>
      <c r="M80" s="62" t="s">
        <v>599</v>
      </c>
      <c r="N80" s="136" t="s">
        <v>599</v>
      </c>
      <c r="O80" s="136" t="s">
        <v>2</v>
      </c>
      <c r="P80" s="136" t="s">
        <v>721</v>
      </c>
      <c r="Q80" s="136"/>
      <c r="R80" s="136"/>
      <c r="S80" s="136"/>
      <c r="T80" s="136"/>
      <c r="U80" s="136"/>
      <c r="V80" s="189" t="str">
        <f t="shared" si="0"/>
        <v/>
      </c>
      <c r="W80" s="22" t="str">
        <f t="shared" si="5"/>
        <v/>
      </c>
      <c r="X80" s="23"/>
      <c r="Y80" s="21" t="str">
        <f t="shared" si="1"/>
        <v/>
      </c>
      <c r="Z80" s="22" t="str">
        <f t="shared" si="2"/>
        <v/>
      </c>
      <c r="AA80" s="23"/>
      <c r="AB80" s="21" t="str">
        <f t="shared" si="3"/>
        <v/>
      </c>
      <c r="AC80" s="22" t="str">
        <f t="shared" si="4"/>
        <v/>
      </c>
      <c r="AD80" s="23"/>
      <c r="AF80" s="142"/>
      <c r="AG80" s="142"/>
      <c r="AH80" s="142"/>
      <c r="AI80" s="142"/>
    </row>
    <row r="81" spans="3:35" s="80" customFormat="1" ht="21" customHeight="1">
      <c r="C81" s="37"/>
      <c r="D81" s="425"/>
      <c r="E81" s="187">
        <v>21</v>
      </c>
      <c r="F81" s="62"/>
      <c r="G81" s="62"/>
      <c r="H81" s="62" t="s">
        <v>2</v>
      </c>
      <c r="I81" s="62" t="s">
        <v>330</v>
      </c>
      <c r="J81" s="62" t="s">
        <v>352</v>
      </c>
      <c r="K81" s="62" t="s">
        <v>331</v>
      </c>
      <c r="L81" s="62" t="s">
        <v>2</v>
      </c>
      <c r="M81" s="62" t="s">
        <v>599</v>
      </c>
      <c r="N81" s="136" t="s">
        <v>599</v>
      </c>
      <c r="O81" s="136" t="s">
        <v>2</v>
      </c>
      <c r="P81" s="136" t="s">
        <v>721</v>
      </c>
      <c r="Q81" s="136"/>
      <c r="R81" s="136"/>
      <c r="S81" s="136"/>
      <c r="T81" s="136"/>
      <c r="U81" s="136"/>
      <c r="V81" s="189" t="str">
        <f t="shared" si="0"/>
        <v/>
      </c>
      <c r="W81" s="22" t="str">
        <f t="shared" si="5"/>
        <v/>
      </c>
      <c r="X81" s="23"/>
      <c r="Y81" s="21" t="str">
        <f t="shared" si="1"/>
        <v/>
      </c>
      <c r="Z81" s="22" t="str">
        <f t="shared" si="2"/>
        <v/>
      </c>
      <c r="AA81" s="23"/>
      <c r="AB81" s="21" t="str">
        <f t="shared" si="3"/>
        <v/>
      </c>
      <c r="AC81" s="22" t="str">
        <f t="shared" si="4"/>
        <v/>
      </c>
      <c r="AD81" s="23"/>
      <c r="AF81" s="142"/>
      <c r="AG81" s="142"/>
      <c r="AH81" s="142"/>
      <c r="AI81" s="142"/>
    </row>
    <row r="82" spans="3:35" s="80" customFormat="1" ht="21" customHeight="1">
      <c r="C82" s="37"/>
      <c r="D82" s="425"/>
      <c r="E82" s="187">
        <v>22</v>
      </c>
      <c r="F82" s="62"/>
      <c r="G82" s="62"/>
      <c r="H82" s="62" t="s">
        <v>2</v>
      </c>
      <c r="I82" s="62" t="s">
        <v>330</v>
      </c>
      <c r="J82" s="62" t="s">
        <v>353</v>
      </c>
      <c r="K82" s="62" t="s">
        <v>331</v>
      </c>
      <c r="L82" s="62" t="s">
        <v>2</v>
      </c>
      <c r="M82" s="62" t="s">
        <v>599</v>
      </c>
      <c r="N82" s="136" t="s">
        <v>599</v>
      </c>
      <c r="O82" s="136" t="s">
        <v>2</v>
      </c>
      <c r="P82" s="136" t="s">
        <v>721</v>
      </c>
      <c r="Q82" s="136"/>
      <c r="R82" s="136"/>
      <c r="S82" s="136"/>
      <c r="T82" s="136"/>
      <c r="U82" s="136"/>
      <c r="V82" s="189" t="str">
        <f t="shared" si="0"/>
        <v/>
      </c>
      <c r="W82" s="22" t="str">
        <f t="shared" si="5"/>
        <v/>
      </c>
      <c r="X82" s="23"/>
      <c r="Y82" s="21" t="str">
        <f t="shared" si="1"/>
        <v/>
      </c>
      <c r="Z82" s="22" t="str">
        <f t="shared" si="2"/>
        <v/>
      </c>
      <c r="AA82" s="23"/>
      <c r="AB82" s="21" t="str">
        <f t="shared" si="3"/>
        <v/>
      </c>
      <c r="AC82" s="22" t="str">
        <f t="shared" si="4"/>
        <v/>
      </c>
      <c r="AD82" s="23"/>
      <c r="AF82" s="142"/>
      <c r="AG82" s="142"/>
      <c r="AH82" s="142"/>
      <c r="AI82" s="142"/>
    </row>
    <row r="83" spans="3:35" s="80" customFormat="1" ht="21" customHeight="1">
      <c r="C83" s="37"/>
      <c r="D83" s="425"/>
      <c r="E83" s="187">
        <v>23</v>
      </c>
      <c r="F83" s="62"/>
      <c r="G83" s="62"/>
      <c r="H83" s="62" t="s">
        <v>2</v>
      </c>
      <c r="I83" s="62" t="s">
        <v>330</v>
      </c>
      <c r="J83" s="62" t="s">
        <v>354</v>
      </c>
      <c r="K83" s="62" t="s">
        <v>331</v>
      </c>
      <c r="L83" s="62" t="s">
        <v>2</v>
      </c>
      <c r="M83" s="62" t="s">
        <v>599</v>
      </c>
      <c r="N83" s="136" t="s">
        <v>599</v>
      </c>
      <c r="O83" s="136" t="s">
        <v>2</v>
      </c>
      <c r="P83" s="136" t="s">
        <v>721</v>
      </c>
      <c r="Q83" s="136"/>
      <c r="R83" s="136"/>
      <c r="S83" s="136"/>
      <c r="T83" s="136"/>
      <c r="U83" s="136"/>
      <c r="V83" s="189" t="str">
        <f t="shared" si="0"/>
        <v/>
      </c>
      <c r="W83" s="22" t="str">
        <f t="shared" si="5"/>
        <v/>
      </c>
      <c r="X83" s="23"/>
      <c r="Y83" s="21" t="str">
        <f t="shared" si="1"/>
        <v/>
      </c>
      <c r="Z83" s="22" t="str">
        <f t="shared" si="2"/>
        <v/>
      </c>
      <c r="AA83" s="23"/>
      <c r="AB83" s="21" t="str">
        <f t="shared" si="3"/>
        <v/>
      </c>
      <c r="AC83" s="22" t="str">
        <f t="shared" si="4"/>
        <v/>
      </c>
      <c r="AD83" s="23"/>
      <c r="AF83" s="142"/>
      <c r="AG83" s="142"/>
      <c r="AH83" s="142"/>
      <c r="AI83" s="142"/>
    </row>
    <row r="84" spans="3:35" s="80" customFormat="1" ht="21" customHeight="1">
      <c r="C84" s="37"/>
      <c r="D84" s="425"/>
      <c r="E84" s="187">
        <v>24</v>
      </c>
      <c r="F84" s="62"/>
      <c r="G84" s="62"/>
      <c r="H84" s="62" t="s">
        <v>2</v>
      </c>
      <c r="I84" s="62" t="s">
        <v>330</v>
      </c>
      <c r="J84" s="62" t="s">
        <v>355</v>
      </c>
      <c r="K84" s="62" t="s">
        <v>331</v>
      </c>
      <c r="L84" s="62" t="s">
        <v>2</v>
      </c>
      <c r="M84" s="62" t="s">
        <v>599</v>
      </c>
      <c r="N84" s="136" t="s">
        <v>599</v>
      </c>
      <c r="O84" s="136" t="s">
        <v>2</v>
      </c>
      <c r="P84" s="136" t="s">
        <v>721</v>
      </c>
      <c r="Q84" s="136"/>
      <c r="R84" s="136"/>
      <c r="S84" s="136"/>
      <c r="T84" s="136"/>
      <c r="U84" s="136"/>
      <c r="V84" s="189" t="str">
        <f t="shared" si="0"/>
        <v/>
      </c>
      <c r="W84" s="22" t="str">
        <f t="shared" si="5"/>
        <v/>
      </c>
      <c r="X84" s="23"/>
      <c r="Y84" s="21" t="str">
        <f t="shared" si="1"/>
        <v/>
      </c>
      <c r="Z84" s="22" t="str">
        <f t="shared" si="2"/>
        <v/>
      </c>
      <c r="AA84" s="23"/>
      <c r="AB84" s="21" t="str">
        <f t="shared" si="3"/>
        <v/>
      </c>
      <c r="AC84" s="22" t="str">
        <f t="shared" si="4"/>
        <v/>
      </c>
      <c r="AD84" s="23"/>
      <c r="AF84" s="142"/>
      <c r="AG84" s="142"/>
      <c r="AH84" s="142"/>
      <c r="AI84" s="142"/>
    </row>
    <row r="85" spans="3:35" s="80" customFormat="1" ht="21" customHeight="1">
      <c r="C85" s="37"/>
      <c r="D85" s="425"/>
      <c r="E85" s="187">
        <v>25</v>
      </c>
      <c r="F85" s="62"/>
      <c r="G85" s="62"/>
      <c r="H85" s="62" t="s">
        <v>2</v>
      </c>
      <c r="I85" s="62" t="s">
        <v>330</v>
      </c>
      <c r="J85" s="62" t="s">
        <v>356</v>
      </c>
      <c r="K85" s="62" t="s">
        <v>331</v>
      </c>
      <c r="L85" s="62" t="s">
        <v>2</v>
      </c>
      <c r="M85" s="62" t="s">
        <v>599</v>
      </c>
      <c r="N85" s="136" t="s">
        <v>599</v>
      </c>
      <c r="O85" s="136" t="s">
        <v>2</v>
      </c>
      <c r="P85" s="136" t="s">
        <v>721</v>
      </c>
      <c r="Q85" s="136"/>
      <c r="R85" s="136"/>
      <c r="S85" s="136"/>
      <c r="T85" s="136"/>
      <c r="U85" s="136"/>
      <c r="V85" s="189" t="str">
        <f t="shared" si="0"/>
        <v/>
      </c>
      <c r="W85" s="22" t="str">
        <f t="shared" si="5"/>
        <v/>
      </c>
      <c r="X85" s="23"/>
      <c r="Y85" s="21" t="str">
        <f t="shared" si="1"/>
        <v/>
      </c>
      <c r="Z85" s="22" t="str">
        <f t="shared" si="2"/>
        <v/>
      </c>
      <c r="AA85" s="23"/>
      <c r="AB85" s="21" t="str">
        <f t="shared" si="3"/>
        <v/>
      </c>
      <c r="AC85" s="22" t="str">
        <f t="shared" si="4"/>
        <v/>
      </c>
      <c r="AD85" s="23"/>
      <c r="AF85" s="142"/>
      <c r="AG85" s="142"/>
      <c r="AH85" s="142"/>
      <c r="AI85" s="142"/>
    </row>
    <row r="86" spans="3:35" s="80" customFormat="1" ht="21" customHeight="1">
      <c r="C86" s="37"/>
      <c r="D86" s="425"/>
      <c r="E86" s="187">
        <v>26</v>
      </c>
      <c r="F86" s="62"/>
      <c r="G86" s="62"/>
      <c r="H86" s="62" t="s">
        <v>2</v>
      </c>
      <c r="I86" s="62" t="s">
        <v>330</v>
      </c>
      <c r="J86" s="62" t="s">
        <v>357</v>
      </c>
      <c r="K86" s="62" t="s">
        <v>331</v>
      </c>
      <c r="L86" s="62" t="s">
        <v>2</v>
      </c>
      <c r="M86" s="62" t="s">
        <v>599</v>
      </c>
      <c r="N86" s="136" t="s">
        <v>599</v>
      </c>
      <c r="O86" s="136" t="s">
        <v>2</v>
      </c>
      <c r="P86" s="136" t="s">
        <v>721</v>
      </c>
      <c r="Q86" s="136"/>
      <c r="R86" s="136"/>
      <c r="S86" s="136"/>
      <c r="T86" s="136"/>
      <c r="U86" s="136"/>
      <c r="V86" s="189" t="str">
        <f t="shared" si="0"/>
        <v/>
      </c>
      <c r="W86" s="22" t="str">
        <f t="shared" si="5"/>
        <v/>
      </c>
      <c r="X86" s="23"/>
      <c r="Y86" s="21" t="str">
        <f t="shared" si="1"/>
        <v/>
      </c>
      <c r="Z86" s="22" t="str">
        <f t="shared" si="2"/>
        <v/>
      </c>
      <c r="AA86" s="23"/>
      <c r="AB86" s="21" t="str">
        <f t="shared" si="3"/>
        <v/>
      </c>
      <c r="AC86" s="22" t="str">
        <f t="shared" si="4"/>
        <v/>
      </c>
      <c r="AD86" s="23"/>
      <c r="AF86" s="142"/>
      <c r="AG86" s="142"/>
      <c r="AH86" s="142"/>
      <c r="AI86" s="142"/>
    </row>
    <row r="87" spans="3:35" s="80" customFormat="1" ht="21" customHeight="1">
      <c r="C87" s="37"/>
      <c r="D87" s="425"/>
      <c r="E87" s="187">
        <v>27</v>
      </c>
      <c r="F87" s="62"/>
      <c r="G87" s="62"/>
      <c r="H87" s="62" t="s">
        <v>2</v>
      </c>
      <c r="I87" s="62" t="s">
        <v>330</v>
      </c>
      <c r="J87" s="62" t="s">
        <v>358</v>
      </c>
      <c r="K87" s="62" t="s">
        <v>331</v>
      </c>
      <c r="L87" s="62" t="s">
        <v>2</v>
      </c>
      <c r="M87" s="62" t="s">
        <v>599</v>
      </c>
      <c r="N87" s="136" t="s">
        <v>599</v>
      </c>
      <c r="O87" s="136" t="s">
        <v>2</v>
      </c>
      <c r="P87" s="136" t="s">
        <v>721</v>
      </c>
      <c r="Q87" s="136"/>
      <c r="R87" s="136"/>
      <c r="S87" s="136"/>
      <c r="T87" s="136"/>
      <c r="U87" s="136"/>
      <c r="V87" s="189" t="str">
        <f t="shared" si="0"/>
        <v/>
      </c>
      <c r="W87" s="22" t="str">
        <f t="shared" si="5"/>
        <v/>
      </c>
      <c r="X87" s="23"/>
      <c r="Y87" s="21" t="str">
        <f t="shared" si="1"/>
        <v/>
      </c>
      <c r="Z87" s="22" t="str">
        <f t="shared" si="2"/>
        <v/>
      </c>
      <c r="AA87" s="23"/>
      <c r="AB87" s="21" t="str">
        <f t="shared" si="3"/>
        <v/>
      </c>
      <c r="AC87" s="22" t="str">
        <f t="shared" si="4"/>
        <v/>
      </c>
      <c r="AD87" s="23"/>
      <c r="AF87" s="142"/>
      <c r="AG87" s="142"/>
      <c r="AH87" s="142"/>
      <c r="AI87" s="142"/>
    </row>
    <row r="88" spans="3:35" s="80" customFormat="1" ht="21" customHeight="1">
      <c r="C88" s="37"/>
      <c r="D88" s="425"/>
      <c r="E88" s="187">
        <v>28</v>
      </c>
      <c r="F88" s="62"/>
      <c r="G88" s="62"/>
      <c r="H88" s="62" t="s">
        <v>2</v>
      </c>
      <c r="I88" s="62" t="s">
        <v>330</v>
      </c>
      <c r="J88" s="62" t="s">
        <v>359</v>
      </c>
      <c r="K88" s="62" t="s">
        <v>331</v>
      </c>
      <c r="L88" s="62" t="s">
        <v>2</v>
      </c>
      <c r="M88" s="62" t="s">
        <v>599</v>
      </c>
      <c r="N88" s="136" t="s">
        <v>599</v>
      </c>
      <c r="O88" s="136" t="s">
        <v>2</v>
      </c>
      <c r="P88" s="136" t="s">
        <v>721</v>
      </c>
      <c r="Q88" s="136"/>
      <c r="R88" s="136"/>
      <c r="S88" s="136"/>
      <c r="T88" s="136"/>
      <c r="U88" s="136"/>
      <c r="V88" s="189" t="str">
        <f t="shared" si="0"/>
        <v/>
      </c>
      <c r="W88" s="22" t="str">
        <f t="shared" si="5"/>
        <v/>
      </c>
      <c r="X88" s="23"/>
      <c r="Y88" s="21" t="str">
        <f t="shared" si="1"/>
        <v/>
      </c>
      <c r="Z88" s="22" t="str">
        <f t="shared" si="2"/>
        <v/>
      </c>
      <c r="AA88" s="23"/>
      <c r="AB88" s="21" t="str">
        <f t="shared" si="3"/>
        <v/>
      </c>
      <c r="AC88" s="22" t="str">
        <f t="shared" si="4"/>
        <v/>
      </c>
      <c r="AD88" s="23"/>
      <c r="AF88" s="142"/>
      <c r="AG88" s="142"/>
      <c r="AH88" s="142"/>
      <c r="AI88" s="142"/>
    </row>
    <row r="89" spans="3:35" s="80" customFormat="1" ht="21" customHeight="1">
      <c r="C89" s="37"/>
      <c r="D89" s="425"/>
      <c r="E89" s="187">
        <v>29</v>
      </c>
      <c r="F89" s="62"/>
      <c r="G89" s="62"/>
      <c r="H89" s="62" t="s">
        <v>2</v>
      </c>
      <c r="I89" s="62" t="s">
        <v>330</v>
      </c>
      <c r="J89" s="62" t="s">
        <v>360</v>
      </c>
      <c r="K89" s="62" t="s">
        <v>331</v>
      </c>
      <c r="L89" s="62" t="s">
        <v>2</v>
      </c>
      <c r="M89" s="62" t="s">
        <v>599</v>
      </c>
      <c r="N89" s="136" t="s">
        <v>599</v>
      </c>
      <c r="O89" s="136" t="s">
        <v>2</v>
      </c>
      <c r="P89" s="136" t="s">
        <v>721</v>
      </c>
      <c r="Q89" s="136"/>
      <c r="R89" s="136"/>
      <c r="S89" s="136"/>
      <c r="T89" s="136"/>
      <c r="U89" s="136"/>
      <c r="V89" s="189" t="str">
        <f t="shared" si="0"/>
        <v/>
      </c>
      <c r="W89" s="22" t="str">
        <f t="shared" si="5"/>
        <v/>
      </c>
      <c r="X89" s="23"/>
      <c r="Y89" s="21" t="str">
        <f t="shared" si="1"/>
        <v/>
      </c>
      <c r="Z89" s="22" t="str">
        <f t="shared" si="2"/>
        <v/>
      </c>
      <c r="AA89" s="23"/>
      <c r="AB89" s="21" t="str">
        <f t="shared" si="3"/>
        <v/>
      </c>
      <c r="AC89" s="22" t="str">
        <f t="shared" si="4"/>
        <v/>
      </c>
      <c r="AD89" s="23"/>
      <c r="AF89" s="142"/>
      <c r="AG89" s="142"/>
      <c r="AH89" s="142"/>
      <c r="AI89" s="142"/>
    </row>
    <row r="90" spans="3:35" s="80" customFormat="1" ht="21" customHeight="1">
      <c r="C90" s="37"/>
      <c r="D90" s="425"/>
      <c r="E90" s="187">
        <v>30</v>
      </c>
      <c r="F90" s="62"/>
      <c r="G90" s="62"/>
      <c r="H90" s="62" t="s">
        <v>2</v>
      </c>
      <c r="I90" s="62" t="s">
        <v>330</v>
      </c>
      <c r="J90" s="62" t="s">
        <v>361</v>
      </c>
      <c r="K90" s="62" t="s">
        <v>331</v>
      </c>
      <c r="L90" s="62" t="s">
        <v>2</v>
      </c>
      <c r="M90" s="62" t="s">
        <v>599</v>
      </c>
      <c r="N90" s="136" t="s">
        <v>599</v>
      </c>
      <c r="O90" s="136" t="s">
        <v>2</v>
      </c>
      <c r="P90" s="136" t="s">
        <v>721</v>
      </c>
      <c r="Q90" s="136"/>
      <c r="R90" s="136"/>
      <c r="S90" s="136"/>
      <c r="T90" s="136"/>
      <c r="U90" s="136"/>
      <c r="V90" s="189" t="str">
        <f t="shared" si="0"/>
        <v/>
      </c>
      <c r="W90" s="22" t="str">
        <f t="shared" si="5"/>
        <v/>
      </c>
      <c r="X90" s="23"/>
      <c r="Y90" s="21" t="str">
        <f t="shared" si="1"/>
        <v/>
      </c>
      <c r="Z90" s="22" t="str">
        <f t="shared" si="2"/>
        <v/>
      </c>
      <c r="AA90" s="23"/>
      <c r="AB90" s="21" t="str">
        <f t="shared" si="3"/>
        <v/>
      </c>
      <c r="AC90" s="22" t="str">
        <f t="shared" si="4"/>
        <v/>
      </c>
      <c r="AD90" s="23"/>
      <c r="AF90" s="142"/>
      <c r="AG90" s="142"/>
      <c r="AH90" s="142"/>
      <c r="AI90" s="142"/>
    </row>
    <row r="91" spans="3:35" s="80" customFormat="1" ht="21" customHeight="1">
      <c r="C91" s="37"/>
      <c r="D91" s="425"/>
      <c r="E91" s="187">
        <v>31</v>
      </c>
      <c r="F91" s="62"/>
      <c r="G91" s="62"/>
      <c r="H91" s="62" t="s">
        <v>2</v>
      </c>
      <c r="I91" s="62" t="s">
        <v>330</v>
      </c>
      <c r="J91" s="62" t="s">
        <v>362</v>
      </c>
      <c r="K91" s="62" t="s">
        <v>331</v>
      </c>
      <c r="L91" s="62" t="s">
        <v>2</v>
      </c>
      <c r="M91" s="62" t="s">
        <v>599</v>
      </c>
      <c r="N91" s="136" t="s">
        <v>599</v>
      </c>
      <c r="O91" s="136" t="s">
        <v>2</v>
      </c>
      <c r="P91" s="136" t="s">
        <v>721</v>
      </c>
      <c r="Q91" s="136"/>
      <c r="R91" s="136"/>
      <c r="S91" s="136"/>
      <c r="T91" s="136"/>
      <c r="U91" s="136"/>
      <c r="V91" s="189" t="str">
        <f t="shared" si="0"/>
        <v/>
      </c>
      <c r="W91" s="22" t="str">
        <f t="shared" si="5"/>
        <v/>
      </c>
      <c r="X91" s="23"/>
      <c r="Y91" s="21" t="str">
        <f t="shared" si="1"/>
        <v/>
      </c>
      <c r="Z91" s="22" t="str">
        <f t="shared" si="2"/>
        <v/>
      </c>
      <c r="AA91" s="23"/>
      <c r="AB91" s="21" t="str">
        <f t="shared" si="3"/>
        <v/>
      </c>
      <c r="AC91" s="22" t="str">
        <f t="shared" si="4"/>
        <v/>
      </c>
      <c r="AD91" s="23"/>
      <c r="AF91" s="142"/>
      <c r="AG91" s="142"/>
      <c r="AH91" s="142"/>
      <c r="AI91" s="142"/>
    </row>
    <row r="92" spans="3:35" s="80" customFormat="1" ht="21" customHeight="1">
      <c r="C92" s="37"/>
      <c r="D92" s="425"/>
      <c r="E92" s="187">
        <v>32</v>
      </c>
      <c r="F92" s="62"/>
      <c r="G92" s="62"/>
      <c r="H92" s="62" t="s">
        <v>2</v>
      </c>
      <c r="I92" s="62" t="s">
        <v>330</v>
      </c>
      <c r="J92" s="62" t="s">
        <v>363</v>
      </c>
      <c r="K92" s="62" t="s">
        <v>331</v>
      </c>
      <c r="L92" s="62" t="s">
        <v>2</v>
      </c>
      <c r="M92" s="62" t="s">
        <v>599</v>
      </c>
      <c r="N92" s="136" t="s">
        <v>599</v>
      </c>
      <c r="O92" s="136" t="s">
        <v>2</v>
      </c>
      <c r="P92" s="136" t="s">
        <v>721</v>
      </c>
      <c r="Q92" s="136"/>
      <c r="R92" s="136"/>
      <c r="S92" s="136"/>
      <c r="T92" s="136"/>
      <c r="U92" s="136"/>
      <c r="V92" s="189" t="str">
        <f t="shared" si="0"/>
        <v/>
      </c>
      <c r="W92" s="22" t="str">
        <f t="shared" si="5"/>
        <v/>
      </c>
      <c r="X92" s="23"/>
      <c r="Y92" s="21" t="str">
        <f t="shared" si="1"/>
        <v/>
      </c>
      <c r="Z92" s="22" t="str">
        <f t="shared" si="2"/>
        <v/>
      </c>
      <c r="AA92" s="23"/>
      <c r="AB92" s="21" t="str">
        <f t="shared" si="3"/>
        <v/>
      </c>
      <c r="AC92" s="22" t="str">
        <f t="shared" si="4"/>
        <v/>
      </c>
      <c r="AD92" s="23"/>
      <c r="AF92" s="142"/>
      <c r="AG92" s="142"/>
      <c r="AH92" s="142"/>
      <c r="AI92" s="142"/>
    </row>
    <row r="93" spans="3:35" s="80" customFormat="1" ht="21" customHeight="1">
      <c r="C93" s="37"/>
      <c r="D93" s="425"/>
      <c r="E93" s="187">
        <v>33</v>
      </c>
      <c r="F93" s="62"/>
      <c r="G93" s="62"/>
      <c r="H93" s="62" t="s">
        <v>2</v>
      </c>
      <c r="I93" s="62" t="s">
        <v>330</v>
      </c>
      <c r="J93" s="62" t="s">
        <v>364</v>
      </c>
      <c r="K93" s="62" t="s">
        <v>331</v>
      </c>
      <c r="L93" s="62" t="s">
        <v>2</v>
      </c>
      <c r="M93" s="62" t="s">
        <v>599</v>
      </c>
      <c r="N93" s="136" t="s">
        <v>599</v>
      </c>
      <c r="O93" s="136" t="s">
        <v>2</v>
      </c>
      <c r="P93" s="136" t="s">
        <v>721</v>
      </c>
      <c r="Q93" s="136"/>
      <c r="R93" s="136"/>
      <c r="S93" s="136"/>
      <c r="T93" s="136"/>
      <c r="U93" s="136"/>
      <c r="V93" s="189" t="str">
        <f t="shared" si="0"/>
        <v/>
      </c>
      <c r="W93" s="22" t="str">
        <f t="shared" si="5"/>
        <v/>
      </c>
      <c r="X93" s="23"/>
      <c r="Y93" s="21" t="str">
        <f t="shared" si="1"/>
        <v/>
      </c>
      <c r="Z93" s="22" t="str">
        <f t="shared" si="2"/>
        <v/>
      </c>
      <c r="AA93" s="23"/>
      <c r="AB93" s="21" t="str">
        <f t="shared" si="3"/>
        <v/>
      </c>
      <c r="AC93" s="22" t="str">
        <f t="shared" si="4"/>
        <v/>
      </c>
      <c r="AD93" s="23"/>
      <c r="AF93" s="142"/>
      <c r="AG93" s="142"/>
      <c r="AH93" s="142"/>
      <c r="AI93" s="142"/>
    </row>
    <row r="94" spans="3:35" s="80" customFormat="1" ht="21" customHeight="1">
      <c r="C94" s="37"/>
      <c r="D94" s="425"/>
      <c r="E94" s="187">
        <v>34</v>
      </c>
      <c r="F94" s="62"/>
      <c r="G94" s="62"/>
      <c r="H94" s="62" t="s">
        <v>2</v>
      </c>
      <c r="I94" s="62" t="s">
        <v>330</v>
      </c>
      <c r="J94" s="62" t="s">
        <v>365</v>
      </c>
      <c r="K94" s="62" t="s">
        <v>331</v>
      </c>
      <c r="L94" s="62" t="s">
        <v>2</v>
      </c>
      <c r="M94" s="62" t="s">
        <v>599</v>
      </c>
      <c r="N94" s="136" t="s">
        <v>599</v>
      </c>
      <c r="O94" s="136" t="s">
        <v>2</v>
      </c>
      <c r="P94" s="136" t="s">
        <v>721</v>
      </c>
      <c r="Q94" s="136"/>
      <c r="R94" s="136"/>
      <c r="S94" s="136"/>
      <c r="T94" s="136"/>
      <c r="U94" s="136"/>
      <c r="V94" s="189" t="str">
        <f t="shared" si="0"/>
        <v/>
      </c>
      <c r="W94" s="22" t="str">
        <f t="shared" si="5"/>
        <v/>
      </c>
      <c r="X94" s="23"/>
      <c r="Y94" s="21" t="str">
        <f t="shared" si="1"/>
        <v/>
      </c>
      <c r="Z94" s="22" t="str">
        <f t="shared" si="2"/>
        <v/>
      </c>
      <c r="AA94" s="23"/>
      <c r="AB94" s="21" t="str">
        <f t="shared" si="3"/>
        <v/>
      </c>
      <c r="AC94" s="22" t="str">
        <f t="shared" si="4"/>
        <v/>
      </c>
      <c r="AD94" s="23"/>
      <c r="AF94" s="142"/>
      <c r="AG94" s="142"/>
      <c r="AH94" s="142"/>
      <c r="AI94" s="142"/>
    </row>
    <row r="95" spans="3:35" s="80" customFormat="1" ht="21" customHeight="1">
      <c r="C95" s="37"/>
      <c r="D95" s="425"/>
      <c r="E95" s="187" t="s">
        <v>266</v>
      </c>
      <c r="F95" s="62"/>
      <c r="G95" s="62"/>
      <c r="H95" s="62" t="s">
        <v>2</v>
      </c>
      <c r="I95" s="62" t="s">
        <v>330</v>
      </c>
      <c r="J95" s="62" t="s">
        <v>366</v>
      </c>
      <c r="K95" s="62" t="s">
        <v>331</v>
      </c>
      <c r="L95" s="62" t="s">
        <v>2</v>
      </c>
      <c r="M95" s="62" t="s">
        <v>599</v>
      </c>
      <c r="N95" s="136" t="s">
        <v>599</v>
      </c>
      <c r="O95" s="136" t="s">
        <v>2</v>
      </c>
      <c r="P95" s="136" t="s">
        <v>721</v>
      </c>
      <c r="Q95" s="136"/>
      <c r="R95" s="136"/>
      <c r="S95" s="136"/>
      <c r="T95" s="136"/>
      <c r="U95" s="136"/>
      <c r="V95" s="189" t="str">
        <f t="shared" si="0"/>
        <v/>
      </c>
      <c r="W95" s="22" t="str">
        <f t="shared" si="5"/>
        <v/>
      </c>
      <c r="X95" s="23"/>
      <c r="Y95" s="21" t="str">
        <f t="shared" si="1"/>
        <v/>
      </c>
      <c r="Z95" s="22" t="str">
        <f t="shared" si="2"/>
        <v/>
      </c>
      <c r="AA95" s="23"/>
      <c r="AB95" s="21" t="str">
        <f t="shared" si="3"/>
        <v/>
      </c>
      <c r="AC95" s="22" t="str">
        <f t="shared" si="4"/>
        <v/>
      </c>
      <c r="AD95" s="23"/>
      <c r="AF95" s="142"/>
      <c r="AG95" s="142"/>
      <c r="AH95" s="142"/>
      <c r="AI95" s="142"/>
    </row>
    <row r="96" spans="3:35" s="80" customFormat="1" ht="21" customHeight="1">
      <c r="C96" s="37"/>
      <c r="D96" s="425"/>
      <c r="E96" s="187" t="s">
        <v>267</v>
      </c>
      <c r="F96" s="62"/>
      <c r="G96" s="62"/>
      <c r="H96" s="62" t="s">
        <v>2</v>
      </c>
      <c r="I96" s="62" t="s">
        <v>330</v>
      </c>
      <c r="J96" s="62" t="s">
        <v>367</v>
      </c>
      <c r="K96" s="62" t="s">
        <v>331</v>
      </c>
      <c r="L96" s="62" t="s">
        <v>2</v>
      </c>
      <c r="M96" s="62" t="s">
        <v>599</v>
      </c>
      <c r="N96" s="136" t="s">
        <v>599</v>
      </c>
      <c r="O96" s="136" t="s">
        <v>2</v>
      </c>
      <c r="P96" s="136" t="s">
        <v>721</v>
      </c>
      <c r="Q96" s="136"/>
      <c r="R96" s="136"/>
      <c r="S96" s="136"/>
      <c r="T96" s="136"/>
      <c r="U96" s="136"/>
      <c r="V96" s="189" t="str">
        <f t="shared" si="0"/>
        <v/>
      </c>
      <c r="W96" s="22" t="str">
        <f t="shared" si="5"/>
        <v/>
      </c>
      <c r="X96" s="23"/>
      <c r="Y96" s="21" t="str">
        <f t="shared" si="1"/>
        <v/>
      </c>
      <c r="Z96" s="22" t="str">
        <f t="shared" si="2"/>
        <v/>
      </c>
      <c r="AA96" s="23"/>
      <c r="AB96" s="21" t="str">
        <f t="shared" si="3"/>
        <v/>
      </c>
      <c r="AC96" s="22" t="str">
        <f t="shared" si="4"/>
        <v/>
      </c>
      <c r="AD96" s="23"/>
      <c r="AF96" s="142"/>
      <c r="AG96" s="142"/>
      <c r="AH96" s="142"/>
      <c r="AI96" s="142"/>
    </row>
    <row r="97" spans="3:35" s="80" customFormat="1" ht="21" customHeight="1">
      <c r="C97" s="37"/>
      <c r="D97" s="425"/>
      <c r="E97" s="187" t="s">
        <v>268</v>
      </c>
      <c r="F97" s="62"/>
      <c r="G97" s="62"/>
      <c r="H97" s="62" t="s">
        <v>2</v>
      </c>
      <c r="I97" s="62" t="s">
        <v>330</v>
      </c>
      <c r="J97" s="62" t="s">
        <v>368</v>
      </c>
      <c r="K97" s="62" t="s">
        <v>331</v>
      </c>
      <c r="L97" s="62" t="s">
        <v>2</v>
      </c>
      <c r="M97" s="62" t="s">
        <v>599</v>
      </c>
      <c r="N97" s="136" t="s">
        <v>599</v>
      </c>
      <c r="O97" s="136" t="s">
        <v>2</v>
      </c>
      <c r="P97" s="136" t="s">
        <v>721</v>
      </c>
      <c r="Q97" s="136"/>
      <c r="R97" s="136"/>
      <c r="S97" s="136"/>
      <c r="T97" s="136"/>
      <c r="U97" s="136"/>
      <c r="V97" s="189" t="str">
        <f t="shared" si="0"/>
        <v/>
      </c>
      <c r="W97" s="22" t="str">
        <f t="shared" si="5"/>
        <v/>
      </c>
      <c r="X97" s="23"/>
      <c r="Y97" s="21" t="str">
        <f t="shared" si="1"/>
        <v/>
      </c>
      <c r="Z97" s="22" t="str">
        <f t="shared" si="2"/>
        <v/>
      </c>
      <c r="AA97" s="23"/>
      <c r="AB97" s="21" t="str">
        <f t="shared" si="3"/>
        <v/>
      </c>
      <c r="AC97" s="22" t="str">
        <f t="shared" si="4"/>
        <v/>
      </c>
      <c r="AD97" s="23"/>
      <c r="AF97" s="142"/>
      <c r="AG97" s="142"/>
      <c r="AH97" s="142"/>
      <c r="AI97" s="142"/>
    </row>
    <row r="98" spans="3:35" s="80" customFormat="1" ht="21" customHeight="1">
      <c r="C98" s="37"/>
      <c r="D98" s="425"/>
      <c r="E98" s="187" t="s">
        <v>269</v>
      </c>
      <c r="F98" s="62"/>
      <c r="G98" s="62"/>
      <c r="H98" s="62" t="s">
        <v>2</v>
      </c>
      <c r="I98" s="62" t="s">
        <v>330</v>
      </c>
      <c r="J98" s="62" t="s">
        <v>369</v>
      </c>
      <c r="K98" s="62" t="s">
        <v>331</v>
      </c>
      <c r="L98" s="62" t="s">
        <v>2</v>
      </c>
      <c r="M98" s="62" t="s">
        <v>599</v>
      </c>
      <c r="N98" s="136" t="s">
        <v>599</v>
      </c>
      <c r="O98" s="136" t="s">
        <v>2</v>
      </c>
      <c r="P98" s="136" t="s">
        <v>721</v>
      </c>
      <c r="Q98" s="136"/>
      <c r="R98" s="136"/>
      <c r="S98" s="136"/>
      <c r="T98" s="136"/>
      <c r="U98" s="136"/>
      <c r="V98" s="189" t="str">
        <f t="shared" si="0"/>
        <v/>
      </c>
      <c r="W98" s="22" t="str">
        <f t="shared" si="5"/>
        <v/>
      </c>
      <c r="X98" s="23"/>
      <c r="Y98" s="21" t="str">
        <f t="shared" si="1"/>
        <v/>
      </c>
      <c r="Z98" s="22" t="str">
        <f t="shared" si="2"/>
        <v/>
      </c>
      <c r="AA98" s="23"/>
      <c r="AB98" s="21" t="str">
        <f t="shared" si="3"/>
        <v/>
      </c>
      <c r="AC98" s="22" t="str">
        <f t="shared" si="4"/>
        <v/>
      </c>
      <c r="AD98" s="23"/>
      <c r="AF98" s="142"/>
      <c r="AG98" s="142"/>
      <c r="AH98" s="142"/>
      <c r="AI98" s="142"/>
    </row>
    <row r="99" spans="3:35" s="80" customFormat="1" ht="21" customHeight="1">
      <c r="C99" s="37"/>
      <c r="D99" s="425"/>
      <c r="E99" s="187" t="s">
        <v>270</v>
      </c>
      <c r="F99" s="62"/>
      <c r="G99" s="62"/>
      <c r="H99" s="62" t="s">
        <v>2</v>
      </c>
      <c r="I99" s="62" t="s">
        <v>330</v>
      </c>
      <c r="J99" s="62" t="s">
        <v>370</v>
      </c>
      <c r="K99" s="62" t="s">
        <v>331</v>
      </c>
      <c r="L99" s="62" t="s">
        <v>2</v>
      </c>
      <c r="M99" s="62" t="s">
        <v>599</v>
      </c>
      <c r="N99" s="136" t="s">
        <v>599</v>
      </c>
      <c r="O99" s="136" t="s">
        <v>2</v>
      </c>
      <c r="P99" s="136" t="s">
        <v>721</v>
      </c>
      <c r="Q99" s="136"/>
      <c r="R99" s="136"/>
      <c r="S99" s="136"/>
      <c r="T99" s="136"/>
      <c r="U99" s="136"/>
      <c r="V99" s="189" t="str">
        <f t="shared" si="0"/>
        <v/>
      </c>
      <c r="W99" s="22" t="str">
        <f t="shared" si="5"/>
        <v/>
      </c>
      <c r="X99" s="23"/>
      <c r="Y99" s="21" t="str">
        <f t="shared" si="1"/>
        <v/>
      </c>
      <c r="Z99" s="22" t="str">
        <f t="shared" si="2"/>
        <v/>
      </c>
      <c r="AA99" s="23"/>
      <c r="AB99" s="21" t="str">
        <f t="shared" si="3"/>
        <v/>
      </c>
      <c r="AC99" s="22" t="str">
        <f t="shared" si="4"/>
        <v/>
      </c>
      <c r="AD99" s="23"/>
      <c r="AF99" s="142"/>
      <c r="AG99" s="142"/>
      <c r="AH99" s="142"/>
      <c r="AI99" s="142"/>
    </row>
    <row r="100" spans="3:35" s="80" customFormat="1" ht="21" customHeight="1">
      <c r="C100" s="37"/>
      <c r="D100" s="425"/>
      <c r="E100" s="187" t="s">
        <v>265</v>
      </c>
      <c r="F100" s="62"/>
      <c r="G100" s="62"/>
      <c r="H100" s="62" t="s">
        <v>2</v>
      </c>
      <c r="I100" s="62" t="s">
        <v>330</v>
      </c>
      <c r="J100" s="62" t="s">
        <v>371</v>
      </c>
      <c r="K100" s="62" t="s">
        <v>331</v>
      </c>
      <c r="L100" s="62" t="s">
        <v>2</v>
      </c>
      <c r="M100" s="62" t="s">
        <v>599</v>
      </c>
      <c r="N100" s="136" t="s">
        <v>599</v>
      </c>
      <c r="O100" s="136" t="s">
        <v>2</v>
      </c>
      <c r="P100" s="136" t="s">
        <v>721</v>
      </c>
      <c r="Q100" s="136"/>
      <c r="R100" s="136"/>
      <c r="S100" s="136"/>
      <c r="T100" s="136"/>
      <c r="U100" s="136"/>
      <c r="V100" s="189" t="str">
        <f t="shared" si="0"/>
        <v/>
      </c>
      <c r="W100" s="22" t="str">
        <f t="shared" si="5"/>
        <v/>
      </c>
      <c r="X100" s="23"/>
      <c r="Y100" s="21" t="str">
        <f t="shared" si="1"/>
        <v/>
      </c>
      <c r="Z100" s="22" t="str">
        <f t="shared" si="2"/>
        <v/>
      </c>
      <c r="AA100" s="23"/>
      <c r="AB100" s="21" t="str">
        <f t="shared" si="3"/>
        <v/>
      </c>
      <c r="AC100" s="22" t="str">
        <f t="shared" si="4"/>
        <v/>
      </c>
      <c r="AD100" s="23"/>
      <c r="AF100" s="142"/>
      <c r="AG100" s="142"/>
      <c r="AH100" s="142"/>
      <c r="AI100" s="142"/>
    </row>
    <row r="101" spans="3:35" s="80" customFormat="1" ht="21" customHeight="1">
      <c r="C101" s="37"/>
      <c r="D101" s="425"/>
      <c r="E101" s="187" t="s">
        <v>33</v>
      </c>
      <c r="F101" s="62"/>
      <c r="G101" s="62"/>
      <c r="H101" s="62" t="s">
        <v>2</v>
      </c>
      <c r="I101" s="62" t="s">
        <v>330</v>
      </c>
      <c r="J101" s="62" t="s">
        <v>372</v>
      </c>
      <c r="K101" s="62" t="s">
        <v>331</v>
      </c>
      <c r="L101" s="62" t="s">
        <v>2</v>
      </c>
      <c r="M101" s="62" t="s">
        <v>599</v>
      </c>
      <c r="N101" s="136" t="s">
        <v>599</v>
      </c>
      <c r="O101" s="136" t="s">
        <v>2</v>
      </c>
      <c r="P101" s="136" t="s">
        <v>721</v>
      </c>
      <c r="Q101" s="136"/>
      <c r="R101" s="136"/>
      <c r="S101" s="136"/>
      <c r="T101" s="136"/>
      <c r="U101" s="136"/>
      <c r="V101" s="189" t="str">
        <f t="shared" si="0"/>
        <v/>
      </c>
      <c r="W101" s="22" t="str">
        <f t="shared" si="5"/>
        <v/>
      </c>
      <c r="X101" s="23"/>
      <c r="Y101" s="21" t="str">
        <f t="shared" si="1"/>
        <v/>
      </c>
      <c r="Z101" s="22" t="str">
        <f t="shared" si="2"/>
        <v/>
      </c>
      <c r="AA101" s="23"/>
      <c r="AB101" s="21" t="str">
        <f t="shared" si="3"/>
        <v/>
      </c>
      <c r="AC101" s="22" t="str">
        <f t="shared" si="4"/>
        <v/>
      </c>
      <c r="AD101" s="23"/>
      <c r="AF101" s="142"/>
      <c r="AG101" s="142"/>
      <c r="AH101" s="142"/>
      <c r="AI101" s="142"/>
    </row>
    <row r="102" spans="3:35" s="80" customFormat="1" ht="21" customHeight="1">
      <c r="C102" s="37"/>
      <c r="D102" s="426"/>
      <c r="E102" s="187" t="s">
        <v>29</v>
      </c>
      <c r="F102" s="62"/>
      <c r="G102" s="62"/>
      <c r="H102" s="62" t="s">
        <v>2</v>
      </c>
      <c r="I102" s="62" t="s">
        <v>330</v>
      </c>
      <c r="J102" s="62" t="s">
        <v>2</v>
      </c>
      <c r="K102" s="62" t="s">
        <v>331</v>
      </c>
      <c r="L102" s="62" t="s">
        <v>2</v>
      </c>
      <c r="M102" s="62" t="s">
        <v>599</v>
      </c>
      <c r="N102" s="136" t="s">
        <v>599</v>
      </c>
      <c r="O102" s="136" t="s">
        <v>2</v>
      </c>
      <c r="P102" s="136" t="s">
        <v>721</v>
      </c>
      <c r="Q102" s="136"/>
      <c r="R102" s="136"/>
      <c r="S102" s="136"/>
      <c r="T102" s="136"/>
      <c r="U102" s="136"/>
      <c r="V102" s="189" t="str">
        <f t="shared" si="0"/>
        <v/>
      </c>
      <c r="W102" s="22" t="str">
        <f t="shared" si="5"/>
        <v/>
      </c>
      <c r="X102" s="23"/>
      <c r="Y102" s="21" t="str">
        <f t="shared" si="1"/>
        <v/>
      </c>
      <c r="Z102" s="22" t="str">
        <f t="shared" si="2"/>
        <v/>
      </c>
      <c r="AA102" s="23"/>
      <c r="AB102" s="21" t="str">
        <f t="shared" si="3"/>
        <v/>
      </c>
      <c r="AC102" s="22" t="str">
        <f t="shared" si="4"/>
        <v/>
      </c>
      <c r="AD102" s="23"/>
      <c r="AF102" s="142"/>
      <c r="AG102" s="142"/>
      <c r="AH102" s="142"/>
      <c r="AI102" s="142"/>
    </row>
    <row r="103" spans="3:3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spans="3:35">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row>
    <row r="105" spans="3:35" ht="15" hidden="1" customHeight="1"/>
    <row r="106" spans="3:35" ht="15" hidden="1" customHeight="1">
      <c r="V106" s="54">
        <f>SUMPRODUCT(--(V14:V42=0),--(V14:V42&lt;&gt;""),--(W14:W42="Z"))+SUMPRODUCT(--(V14:V42=0),--(V14:V42&lt;&gt;""),--(W14:W42=""))+SUMPRODUCT(--(V14:V42&gt;0),--(W14:W42="W"))+SUMPRODUCT(--(V14:V42&gt;0), --(V14:V42&lt;&gt;""),--(W14:W42=""))+SUMPRODUCT(--(V14:V42=""),--(W14:W42="Z"))
+SUMPRODUCT(--(V44:V72=0),--(V44:V72&lt;&gt;""),--(W44:W72="Z"))+SUMPRODUCT(--(V44:V72=0),--(V44:V72&lt;&gt;""),--(W44:W72=""))+SUMPRODUCT(--(V44:V72&gt;0),--(W44:W72="W"))+SUMPRODUCT(--(V44:V72&gt;0), --(V44:V72&lt;&gt;""),--(W44:W72=""))+SUMPRODUCT(--(V44:V72=""),--(W44:W72="Z"))
+SUMPRODUCT(--(V74:V102=0),--(V74:V102&lt;&gt;""),--(W74:W102="Z"))+SUMPRODUCT(--(V74:V102=0),--(V74:V102&lt;&gt;""),--(W74:W102=""))+SUMPRODUCT(--(V74:V102&gt;0),--(W74:W102="W"))+SUMPRODUCT(--(V74:V102&gt;0), --(V74:V102&lt;&gt;""),--(W74:W102=""))+SUMPRODUCT(--(V74:V102=""),--(W74:W102="Z"))</f>
        <v>0</v>
      </c>
      <c r="W106" s="55"/>
      <c r="X106" s="55"/>
      <c r="Y106" s="54">
        <f t="shared" ref="Y106" si="6">SUMPRODUCT(--(Y14:Y42=0),--(Y14:Y42&lt;&gt;""),--(Z14:Z42="Z"))+SUMPRODUCT(--(Y14:Y42=0),--(Y14:Y42&lt;&gt;""),--(Z14:Z42=""))+SUMPRODUCT(--(Y14:Y42&gt;0),--(Z14:Z42="W"))+SUMPRODUCT(--(Y14:Y42&gt;0), --(Y14:Y42&lt;&gt;""),--(Z14:Z42=""))+SUMPRODUCT(--(Y14:Y42=""),--(Z14:Z42="Z"))
+SUMPRODUCT(--(Y44:Y72=0),--(Y44:Y72&lt;&gt;""),--(Z44:Z72="Z"))+SUMPRODUCT(--(Y44:Y72=0),--(Y44:Y72&lt;&gt;""),--(Z44:Z72=""))+SUMPRODUCT(--(Y44:Y72&gt;0),--(Z44:Z72="W"))+SUMPRODUCT(--(Y44:Y72&gt;0), --(Y44:Y72&lt;&gt;""),--(Z44:Z72=""))+SUMPRODUCT(--(Y44:Y72=""),--(Z44:Z72="Z"))
+SUMPRODUCT(--(Y74:Y102=0),--(Y74:Y102&lt;&gt;""),--(Z74:Z102="Z"))+SUMPRODUCT(--(Y74:Y102=0),--(Y74:Y102&lt;&gt;""),--(Z74:Z102=""))+SUMPRODUCT(--(Y74:Y102&gt;0),--(Z74:Z102="W"))+SUMPRODUCT(--(Y74:Y102&gt;0), --(Y74:Y102&lt;&gt;""),--(Z74:Z102=""))+SUMPRODUCT(--(Y74:Y102=""),--(Z74:Z102="Z"))</f>
        <v>0</v>
      </c>
      <c r="Z106" s="55"/>
      <c r="AA106" s="55"/>
      <c r="AB106" s="54">
        <f t="shared" ref="AB106" si="7">SUMPRODUCT(--(AB14:AB42=0),--(AB14:AB42&lt;&gt;""),--(AC14:AC42="Z"))+SUMPRODUCT(--(AB14:AB42=0),--(AB14:AB42&lt;&gt;""),--(AC14:AC42=""))+SUMPRODUCT(--(AB14:AB42&gt;0),--(AC14:AC42="W"))+SUMPRODUCT(--(AB14:AB42&gt;0), --(AB14:AB42&lt;&gt;""),--(AC14:AC42=""))+SUMPRODUCT(--(AB14:AB42=""),--(AC14:AC42="Z"))
+SUMPRODUCT(--(AB44:AB72=0),--(AB44:AB72&lt;&gt;""),--(AC44:AC72="Z"))+SUMPRODUCT(--(AB44:AB72=0),--(AB44:AB72&lt;&gt;""),--(AC44:AC72=""))+SUMPRODUCT(--(AB44:AB72&gt;0),--(AC44:AC72="W"))+SUMPRODUCT(--(AB44:AB72&gt;0), --(AB44:AB72&lt;&gt;""),--(AC44:AC72=""))+SUMPRODUCT(--(AB44:AB72=""),--(AC44:AC72="Z"))
+SUMPRODUCT(--(AB74:AB102=0),--(AB74:AB102&lt;&gt;""),--(AC74:AC102="Z"))+SUMPRODUCT(--(AB74:AB102=0),--(AB74:AB102&lt;&gt;""),--(AC74:AC102=""))+SUMPRODUCT(--(AB74:AB102&gt;0),--(AC74:AC102="W"))+SUMPRODUCT(--(AB74:AB102&gt;0), --(AB74:AB102&lt;&gt;""),--(AC74:AC102=""))+SUMPRODUCT(--(AB74:AB102=""),--(AC74:AC102="Z"))</f>
        <v>0</v>
      </c>
      <c r="AC106" s="55"/>
      <c r="AD106" s="55"/>
    </row>
    <row r="107" spans="3:35" ht="15" hidden="1" customHeight="1"/>
    <row r="108" spans="3:35" ht="15" hidden="1" customHeight="1"/>
    <row r="109" spans="3:35" ht="15" hidden="1" customHeight="1"/>
    <row r="110" spans="3:35" ht="15" hidden="1" customHeight="1"/>
    <row r="111" spans="3:35" ht="15" hidden="1" customHeight="1"/>
    <row r="112" spans="3:35" ht="15" hidden="1" customHeight="1"/>
    <row r="113" ht="15" hidden="1" customHeight="1"/>
    <row r="114" ht="15" customHeight="1"/>
  </sheetData>
  <sheetProtection algorithmName="SHA-512" hashValue="J8kttRiDD+BQ2Ub7aKOyZa5c0dBZFY6mPLBqKvY5DW5I4iX5YAbjA+jQjAGSRFS3JyjMmrl1LanmQIBG83fgtw==" saltValue="4Nexhc1em6xyUYwQVQIYpQ==" spinCount="100000" sheet="1" objects="1" scenarios="1" formatCells="0" formatColumns="0" formatRows="0" sort="0" autoFilter="0"/>
  <mergeCells count="13">
    <mergeCell ref="D1:AD1"/>
    <mergeCell ref="AB5:AD5"/>
    <mergeCell ref="AB4:AD4"/>
    <mergeCell ref="Y5:AA5"/>
    <mergeCell ref="AB3:AD3"/>
    <mergeCell ref="D14:D42"/>
    <mergeCell ref="D44:D72"/>
    <mergeCell ref="D74:D102"/>
    <mergeCell ref="V3:AA3"/>
    <mergeCell ref="V4:X4"/>
    <mergeCell ref="Y4:AA4"/>
    <mergeCell ref="V5:X5"/>
    <mergeCell ref="D3:E4"/>
  </mergeCells>
  <conditionalFormatting sqref="AD14:AD42 AD44:AD72 AD74:AD102">
    <cfRule type="expression" dxfId="87" priority="1">
      <formula xml:space="preserve"> AND(OR(AC14="X",AC14="W"),AD14="")</formula>
    </cfRule>
  </conditionalFormatting>
  <conditionalFormatting sqref="V14:V42 V44:V72 V74:V102 Y14:Y42 Y44:Y72 Y74:Y102">
    <cfRule type="expression" dxfId="86" priority="14">
      <formula xml:space="preserve"> OR(AND(V14=0,V14&lt;&gt;"",W14&lt;&gt;"Z",W14&lt;&gt;""),AND(V14&gt;0,V14&lt;&gt;"",W14&lt;&gt;"W",W14&lt;&gt;""),AND(V14="", W14="W"))</formula>
    </cfRule>
  </conditionalFormatting>
  <conditionalFormatting sqref="W14:W42 W44:W72 W74:W102 Z14:Z42 Z44:Z72 Z74:Z102">
    <cfRule type="expression" dxfId="85" priority="13">
      <formula xml:space="preserve"> OR(AND(V14=0,V14&lt;&gt;"",W14&lt;&gt;"Z",W14&lt;&gt;""),AND(V14&gt;0,V14&lt;&gt;"",W14&lt;&gt;"W",W14&lt;&gt;""),AND(V14="", W14="W"))</formula>
    </cfRule>
  </conditionalFormatting>
  <conditionalFormatting sqref="X14:X42 X44:X72 X74:X102 AA14:AA42 AA44:AA72 AA74:AA102">
    <cfRule type="expression" dxfId="84" priority="12">
      <formula xml:space="preserve"> AND(OR(W14="X",W14="W"),X14="")</formula>
    </cfRule>
  </conditionalFormatting>
  <conditionalFormatting sqref="V42 Y42 V72 Y72">
    <cfRule type="expression" dxfId="83" priority="15">
      <formula>OR(COUNTIF(W14:W41,"M")=28,COUNTIF(W14:W41,"X")=28)</formula>
    </cfRule>
    <cfRule type="expression" dxfId="82" priority="16">
      <formula>IF(OR(SUMPRODUCT(--(V14:V41=""),--(W14:W41=""))&gt;0,COUNTIF(W14:W41,"M")&gt;0,COUNTIF(W14:W41,"X")=28),"",SUM(V14:V41)) &lt;&gt; V42</formula>
    </cfRule>
  </conditionalFormatting>
  <conditionalFormatting sqref="W42 Z42 W72 Z72">
    <cfRule type="expression" dxfId="81" priority="17">
      <formula>OR(COUNTIF(W14:W41,"M")=28,COUNTIF(W14:W41,"X")=28)</formula>
    </cfRule>
    <cfRule type="expression" dxfId="80" priority="18">
      <formula>IF(AND(COUNTIF(W14:W41,"X")=28,SUM(V14:V41)=0,ISNUMBER(V42)),"",IF(COUNTIF(W14:W41,"M")&gt;0,"M",IF(AND(COUNTIF(W14:W41,W14)=28,OR(W14="X",W14="W",W14="Z")),UPPER(W14),""))) &lt;&gt; W42</formula>
    </cfRule>
  </conditionalFormatting>
  <conditionalFormatting sqref="V74:V102 Y74:Y102">
    <cfRule type="expression" dxfId="79" priority="19">
      <formula>OR(AND(W14="X",W44="X"),AND(W14="M",W44="M"))</formula>
    </cfRule>
  </conditionalFormatting>
  <conditionalFormatting sqref="V74:V102 Y74:Y102">
    <cfRule type="expression" dxfId="78" priority="20">
      <formula>IF(OR(AND(V14="",W14=""),AND(V44="",W44=""),AND(W14="X",W44="X"),OR(W14="M",W44="M")),"",SUM(V14,V44)) &lt;&gt; V74</formula>
    </cfRule>
  </conditionalFormatting>
  <conditionalFormatting sqref="W74:W102 Z74:Z102">
    <cfRule type="expression" dxfId="77" priority="21">
      <formula>OR(AND(W14="X",W44="X"),AND(W14="M",W44="M"))</formula>
    </cfRule>
  </conditionalFormatting>
  <conditionalFormatting sqref="W74:W102 Z74:Z102">
    <cfRule type="expression" dxfId="76" priority="22">
      <formula>IF(AND(AND(W14="X",W44="X"),SUM(V14,V44)=0,ISNUMBER(V74)),"",IF(OR(W14="M",W44="M"),"M",IF(AND(W14=W44,OR(W14="X",W14="W",W14="Z")),UPPER(W14),""))) &lt;&gt; W74</formula>
    </cfRule>
  </conditionalFormatting>
  <conditionalFormatting sqref="AB14:AB42 AB44:AB72 AB74:AB102">
    <cfRule type="expression" dxfId="75" priority="3">
      <formula xml:space="preserve"> OR(AND(AB14=0,AB14&lt;&gt;"",AC14&lt;&gt;"Z",AC14&lt;&gt;""),AND(AB14&gt;0,AB14&lt;&gt;"",AC14&lt;&gt;"W",AC14&lt;&gt;""),AND(AB14="", AC14="W"))</formula>
    </cfRule>
  </conditionalFormatting>
  <conditionalFormatting sqref="AC14:AC42 AC44:AC72 AC74:AC102">
    <cfRule type="expression" dxfId="74" priority="2">
      <formula xml:space="preserve"> OR(AND(AB14=0,AB14&lt;&gt;"",AC14&lt;&gt;"Z",AC14&lt;&gt;""),AND(AB14&gt;0,AB14&lt;&gt;"",AC14&lt;&gt;"W",AC14&lt;&gt;""),AND(AB14="", AC14="W"))</formula>
    </cfRule>
  </conditionalFormatting>
  <conditionalFormatting sqref="AB42 AB72">
    <cfRule type="expression" dxfId="73" priority="4">
      <formula>OR(COUNTIF(AC14:AC41,"M")=28,COUNTIF(AC14:AC41,"X")=28)</formula>
    </cfRule>
    <cfRule type="expression" dxfId="72" priority="5">
      <formula>IF(OR(SUMPRODUCT(--(AB14:AB41=""),--(AC14:AC41=""))&gt;0,COUNTIF(AC14:AC41,"M")&gt;0,COUNTIF(AC14:AC41,"X")=28),"",SUM(AB14:AB41)) &lt;&gt; AB42</formula>
    </cfRule>
  </conditionalFormatting>
  <conditionalFormatting sqref="AC42 AC72">
    <cfRule type="expression" dxfId="71" priority="6">
      <formula>OR(COUNTIF(AC14:AC41,"M")=28,COUNTIF(AC14:AC41,"X")=28)</formula>
    </cfRule>
    <cfRule type="expression" dxfId="70" priority="7">
      <formula>IF(AND(COUNTIF(AC14:AC41,"X")=28,SUM(AB14:AB41)=0,ISNUMBER(AB42)),"",IF(COUNTIF(AC14:AC41,"M")&gt;0,"M",IF(AND(COUNTIF(AC14:AC41,AC14)=28,OR(AC14="X",AC14="W",AC14="Z")),UPPER(AC14),""))) &lt;&gt; AC42</formula>
    </cfRule>
  </conditionalFormatting>
  <conditionalFormatting sqref="AB74:AB102">
    <cfRule type="expression" dxfId="69" priority="8">
      <formula>OR(AND(AC14="X",AC44="X"),AND(AC14="M",AC44="M"))</formula>
    </cfRule>
  </conditionalFormatting>
  <conditionalFormatting sqref="AB74:AB102">
    <cfRule type="expression" dxfId="68" priority="9">
      <formula>IF(OR(AND(AB14="",AC14=""),AND(AB44="",AC44=""),AND(AC14="X",AC44="X"),OR(AC14="M",AC44="M")),"",SUM(AB14,AB44)) &lt;&gt; AB74</formula>
    </cfRule>
  </conditionalFormatting>
  <conditionalFormatting sqref="AC74:AC102">
    <cfRule type="expression" dxfId="67" priority="10">
      <formula>OR(AND(AC14="X",AC44="X"),AND(AC14="M",AC44="M"))</formula>
    </cfRule>
  </conditionalFormatting>
  <conditionalFormatting sqref="AC74:AC102">
    <cfRule type="expression" dxfId="66" priority="11">
      <formula>IF(AND(AND(AC14="X",AC44="X"),SUM(AB14,AB44)=0,ISNUMBER(AB74)),"",IF(OR(AC14="M",AC44="M"),"M",IF(AND(AC14=AC44,OR(AC14="X",AC14="W",AC14="Z")),UPPER(AC14),""))) &lt;&gt; AC74</formula>
    </cfRule>
  </conditionalFormatting>
  <dataValidations count="4">
    <dataValidation allowBlank="1" showInputMessage="1" showErrorMessage="1" sqref="E2:U1048576 A1:D1048576 AE1:XFD1048576 V73:AD73 V103:AD1048576 V43:AD43 AC2:AD2 V2:AA13 AB2:AB3 AB4:AD13"/>
    <dataValidation type="decimal" operator="greaterThanOrEqual" allowBlank="1" showInputMessage="1" showErrorMessage="1" errorTitle="Invalid input" error="Please enter a numeric value" sqref="V14:V42 V44:V72 V74:V102 Y14:Y42 Y44:Y72 Y74:Y102 AB14:AB42 AB44:AB72 AB74:AB102">
      <formula1>0</formula1>
    </dataValidation>
    <dataValidation type="list" allowBlank="1" showDropDown="1" showInputMessage="1" showErrorMessage="1" errorTitle="Invalid input" error="Please enter one of the following codes (capital letters only):_x000a_Z - Not applicable_x000a_M - Missing_x000a_X - Included in another category_x000a_W - Includes another category" sqref="W14:W42 W44:W72 W74:W102 Z14:Z42 Z44:Z72 Z74:Z102 AC14:AC42 AC44:AC72 AC74:AC102">
      <formula1>"Z,M,X,W"</formula1>
    </dataValidation>
    <dataValidation type="textLength" allowBlank="1" showInputMessage="1" showErrorMessage="1" errorTitle="Invalid input" error="The length of the text should be between 2 and 500 characters" sqref="X14:X42 X44:X72 X74:X102 AA14:AA42 AA44:AA72 AA74:AA102 AD14:AD42 AD44:AD72 AD74:AD102">
      <formula1>2</formula1>
      <formula2>500</formula2>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2" manualBreakCount="2">
    <brk id="42" max="16383" man="1"/>
    <brk id="72" max="16383"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D702"/>
  <sheetViews>
    <sheetView showGridLines="0" zoomScaleNormal="100" workbookViewId="0">
      <pane xSplit="21" ySplit="13" topLeftCell="V14" activePane="bottomRight" state="frozen"/>
      <selection activeCell="C1" sqref="C1"/>
      <selection pane="topRight" activeCell="V1" sqref="V1"/>
      <selection pane="bottomLeft" activeCell="C14" sqref="C14"/>
      <selection pane="bottomRight" activeCell="V14" sqref="V14"/>
    </sheetView>
  </sheetViews>
  <sheetFormatPr defaultColWidth="9.140625" defaultRowHeight="15"/>
  <cols>
    <col min="1" max="1" width="18.28515625" style="86" hidden="1" customWidth="1"/>
    <col min="2" max="2" width="7.42578125" style="86" hidden="1" customWidth="1"/>
    <col min="3" max="3" width="5.7109375" style="86" customWidth="1"/>
    <col min="4" max="4" width="12.7109375" style="115" customWidth="1"/>
    <col min="5" max="5" width="14.42578125" style="86" customWidth="1"/>
    <col min="6" max="6" width="45.140625" style="56" customWidth="1"/>
    <col min="7" max="7" width="8.7109375" style="116" hidden="1" customWidth="1"/>
    <col min="8" max="8" width="3" style="116" hidden="1" customWidth="1"/>
    <col min="9" max="9" width="5.85546875" style="116" hidden="1" customWidth="1"/>
    <col min="10" max="10" width="3" style="116" hidden="1" customWidth="1"/>
    <col min="11" max="11" width="5.28515625" style="116" hidden="1" customWidth="1"/>
    <col min="12" max="12" width="3.7109375" style="116" hidden="1" customWidth="1"/>
    <col min="13" max="13" width="3" style="116" hidden="1" customWidth="1"/>
    <col min="14" max="20" width="4.140625" style="116" hidden="1" customWidth="1"/>
    <col min="21" max="21" width="10.42578125" style="116" hidden="1" customWidth="1"/>
    <col min="22" max="22" width="12.7109375" style="86" customWidth="1"/>
    <col min="23" max="23" width="2.7109375" style="86" customWidth="1"/>
    <col min="24" max="24" width="5.7109375" style="86" customWidth="1"/>
    <col min="25" max="26" width="3.28515625" style="86" customWidth="1"/>
    <col min="27" max="16384" width="9.140625" style="86"/>
  </cols>
  <sheetData>
    <row r="1" spans="1:134" ht="45" customHeight="1">
      <c r="A1" s="30" t="s">
        <v>279</v>
      </c>
      <c r="B1" s="31" t="s">
        <v>683</v>
      </c>
      <c r="C1" s="29"/>
      <c r="D1" s="413" t="s">
        <v>725</v>
      </c>
      <c r="E1" s="413"/>
      <c r="F1" s="413"/>
      <c r="G1" s="413"/>
      <c r="H1" s="413"/>
      <c r="I1" s="413"/>
      <c r="J1" s="413"/>
      <c r="K1" s="413"/>
      <c r="L1" s="413"/>
      <c r="M1" s="413"/>
      <c r="N1" s="413"/>
      <c r="O1" s="413"/>
      <c r="P1" s="413"/>
      <c r="Q1" s="413"/>
      <c r="R1" s="413"/>
      <c r="S1" s="413"/>
      <c r="T1" s="413"/>
      <c r="U1" s="413"/>
      <c r="V1" s="413"/>
      <c r="W1" s="413"/>
      <c r="X1" s="413"/>
      <c r="Y1" s="413"/>
      <c r="Z1" s="413"/>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144"/>
      <c r="BJ1" s="144"/>
      <c r="BK1" s="144"/>
      <c r="BL1" s="144"/>
      <c r="BM1" s="144"/>
      <c r="BN1" s="144"/>
      <c r="BO1" s="144"/>
      <c r="BP1" s="144"/>
      <c r="BQ1" s="144"/>
      <c r="BR1" s="144"/>
      <c r="BS1" s="144"/>
      <c r="BT1" s="144"/>
      <c r="BU1" s="144"/>
      <c r="BV1" s="144"/>
      <c r="BW1" s="14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5"/>
      <c r="EC1" s="85"/>
      <c r="ED1" s="85"/>
    </row>
    <row r="2" spans="1:134" ht="21.75" customHeight="1">
      <c r="A2" s="30" t="s">
        <v>285</v>
      </c>
      <c r="B2" s="35" t="str">
        <f>VLOOKUP(VAL_C1!$B$2,VAL_Drop_Down_Lists!$A$3:$B$214,2,FALSE)</f>
        <v>_X</v>
      </c>
      <c r="C2" s="87"/>
      <c r="D2" s="446" t="s">
        <v>696</v>
      </c>
      <c r="E2" s="446"/>
      <c r="F2" s="446"/>
      <c r="G2" s="217"/>
      <c r="H2" s="218"/>
      <c r="I2" s="218"/>
      <c r="J2" s="218"/>
      <c r="K2" s="218"/>
      <c r="L2" s="218"/>
      <c r="M2" s="218"/>
      <c r="N2" s="218"/>
      <c r="O2" s="218"/>
      <c r="P2" s="218"/>
      <c r="Q2" s="218"/>
      <c r="R2" s="218"/>
      <c r="S2" s="218"/>
      <c r="T2" s="218"/>
      <c r="U2" s="219"/>
      <c r="V2" s="437" t="s">
        <v>35</v>
      </c>
      <c r="W2" s="437"/>
      <c r="X2" s="437"/>
      <c r="Y2" s="88"/>
      <c r="Z2" s="89"/>
      <c r="AA2" s="90"/>
      <c r="AB2" s="91"/>
      <c r="AC2" s="90"/>
      <c r="AD2" s="91"/>
      <c r="AE2" s="90"/>
      <c r="AF2" s="91"/>
      <c r="AG2" s="90"/>
      <c r="AH2" s="91"/>
      <c r="AI2" s="90"/>
      <c r="AJ2" s="91"/>
      <c r="AK2" s="90"/>
      <c r="AL2" s="91"/>
      <c r="AM2" s="90"/>
      <c r="AN2" s="91"/>
      <c r="AO2" s="90"/>
      <c r="AP2" s="84"/>
      <c r="AQ2" s="84"/>
      <c r="AR2" s="84"/>
      <c r="AS2" s="84"/>
      <c r="AT2" s="84"/>
      <c r="AU2" s="90"/>
      <c r="AV2" s="91"/>
      <c r="AW2" s="90"/>
      <c r="AX2" s="91"/>
      <c r="AY2" s="90"/>
      <c r="AZ2" s="91"/>
      <c r="BA2" s="90"/>
      <c r="BB2" s="91"/>
      <c r="BC2" s="90"/>
      <c r="BD2" s="91"/>
      <c r="BE2" s="90"/>
      <c r="BF2" s="91"/>
      <c r="BG2" s="90"/>
      <c r="BH2" s="91"/>
      <c r="BI2" s="146"/>
      <c r="BJ2" s="147"/>
      <c r="BK2" s="146"/>
      <c r="BL2" s="147"/>
      <c r="BM2" s="146"/>
      <c r="BN2" s="147"/>
      <c r="BO2" s="146"/>
      <c r="BP2" s="147"/>
      <c r="BQ2" s="146"/>
      <c r="BR2" s="147"/>
      <c r="BS2" s="146"/>
      <c r="BT2" s="147"/>
      <c r="BU2" s="146"/>
      <c r="BV2" s="147"/>
      <c r="BW2" s="146"/>
      <c r="BX2" s="91"/>
      <c r="BY2" s="90"/>
      <c r="BZ2" s="91"/>
      <c r="CA2" s="90"/>
      <c r="CB2" s="91"/>
      <c r="CC2" s="91"/>
      <c r="CD2" s="91"/>
      <c r="CE2" s="91"/>
      <c r="CF2" s="91"/>
      <c r="CG2" s="91"/>
      <c r="CH2" s="91"/>
      <c r="CI2" s="91"/>
      <c r="CJ2" s="91"/>
      <c r="CK2" s="91"/>
      <c r="CL2" s="91"/>
      <c r="CM2" s="91"/>
      <c r="CN2" s="91"/>
      <c r="CO2" s="91"/>
      <c r="CP2" s="91"/>
      <c r="CQ2" s="91"/>
      <c r="CR2" s="91"/>
      <c r="CS2" s="91"/>
      <c r="CT2" s="91"/>
      <c r="CU2" s="91"/>
      <c r="CV2" s="91"/>
      <c r="CW2" s="90"/>
      <c r="CX2" s="91"/>
      <c r="CY2" s="90"/>
      <c r="CZ2" s="91"/>
      <c r="DA2" s="90"/>
      <c r="DB2" s="91"/>
      <c r="DC2" s="90"/>
      <c r="DD2" s="91"/>
      <c r="DE2" s="90"/>
      <c r="DF2" s="91"/>
      <c r="DG2" s="90"/>
      <c r="DH2" s="90"/>
      <c r="DI2" s="90"/>
      <c r="DJ2" s="90"/>
      <c r="DK2" s="90"/>
      <c r="DL2" s="90"/>
      <c r="DM2" s="90"/>
      <c r="DN2" s="90"/>
      <c r="DO2" s="90"/>
      <c r="DP2" s="91"/>
      <c r="DQ2" s="90"/>
      <c r="DR2" s="91"/>
      <c r="DS2" s="90"/>
      <c r="DT2" s="90"/>
      <c r="DU2" s="90"/>
      <c r="DV2" s="90"/>
      <c r="DW2" s="90"/>
      <c r="DX2" s="92"/>
      <c r="DY2" s="92"/>
      <c r="DZ2" s="92"/>
      <c r="EA2" s="92"/>
      <c r="EB2" s="85"/>
      <c r="EC2" s="85"/>
      <c r="ED2" s="85"/>
    </row>
    <row r="3" spans="1:134" ht="21.75" customHeight="1">
      <c r="A3" s="30" t="s">
        <v>289</v>
      </c>
      <c r="B3" s="35" t="str">
        <f>IF(VAL_C1!$H$32&lt;&gt;"", YEAR(VAL_C1!$H$32),"")</f>
        <v/>
      </c>
      <c r="C3" s="87"/>
      <c r="D3" s="244" t="s">
        <v>272</v>
      </c>
      <c r="E3" s="244" t="s">
        <v>273</v>
      </c>
      <c r="F3" s="244" t="s">
        <v>261</v>
      </c>
      <c r="G3" s="217"/>
      <c r="H3" s="218"/>
      <c r="I3" s="218"/>
      <c r="J3" s="218"/>
      <c r="K3" s="218"/>
      <c r="L3" s="218"/>
      <c r="M3" s="218"/>
      <c r="N3" s="218"/>
      <c r="O3" s="218"/>
      <c r="P3" s="218"/>
      <c r="Q3" s="218"/>
      <c r="R3" s="218"/>
      <c r="S3" s="218"/>
      <c r="T3" s="218"/>
      <c r="U3" s="219"/>
      <c r="V3" s="437" t="s">
        <v>30</v>
      </c>
      <c r="W3" s="437"/>
      <c r="X3" s="437"/>
      <c r="Y3" s="88"/>
      <c r="Z3" s="89"/>
      <c r="AA3" s="85"/>
      <c r="AB3" s="85"/>
      <c r="AC3" s="85"/>
      <c r="AD3" s="85"/>
      <c r="AE3" s="85"/>
      <c r="AF3" s="85"/>
      <c r="AG3" s="85"/>
      <c r="AH3" s="85"/>
      <c r="AI3" s="85"/>
      <c r="AJ3" s="85"/>
      <c r="AK3" s="85"/>
      <c r="AL3" s="85"/>
      <c r="AM3" s="85"/>
      <c r="AN3" s="85"/>
      <c r="AO3" s="85"/>
      <c r="AP3" s="85"/>
      <c r="AQ3" s="85"/>
      <c r="AR3" s="85"/>
      <c r="AS3" s="85"/>
      <c r="AT3" s="93"/>
      <c r="AU3" s="93"/>
      <c r="AV3" s="93"/>
      <c r="AW3" s="93"/>
      <c r="AX3" s="93"/>
      <c r="AY3" s="93"/>
      <c r="AZ3" s="93"/>
      <c r="BA3" s="93"/>
      <c r="BB3" s="93"/>
      <c r="BC3" s="93"/>
      <c r="BD3" s="93"/>
      <c r="BE3" s="93"/>
      <c r="BF3" s="93"/>
      <c r="BG3" s="93"/>
      <c r="BH3" s="93"/>
      <c r="BI3" s="148"/>
      <c r="BJ3" s="148"/>
      <c r="BK3" s="148"/>
      <c r="BL3" s="148"/>
      <c r="BM3" s="148"/>
      <c r="BN3" s="148"/>
      <c r="BO3" s="148"/>
      <c r="BP3" s="148"/>
      <c r="BQ3" s="148"/>
      <c r="BR3" s="148"/>
      <c r="BS3" s="148"/>
      <c r="BT3" s="148"/>
      <c r="BU3" s="148"/>
      <c r="BV3" s="148"/>
      <c r="BW3" s="148"/>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row>
    <row r="4" spans="1:134" hidden="1">
      <c r="A4" s="30" t="s">
        <v>292</v>
      </c>
      <c r="B4" s="35" t="str">
        <f>IF(VAL_C1!$H$33&lt;&gt;"", YEAR(VAL_C1!$H$33),"")</f>
        <v/>
      </c>
      <c r="C4" s="87"/>
      <c r="D4" s="220"/>
      <c r="E4" s="192"/>
      <c r="F4" s="221"/>
      <c r="G4" s="222"/>
      <c r="H4" s="222"/>
      <c r="I4" s="222"/>
      <c r="J4" s="222"/>
      <c r="K4" s="222"/>
      <c r="L4" s="222"/>
      <c r="M4" s="222"/>
      <c r="N4" s="222"/>
      <c r="O4" s="62"/>
      <c r="P4" s="62"/>
      <c r="Q4" s="62"/>
      <c r="R4" s="62"/>
      <c r="S4" s="62"/>
      <c r="T4" s="62"/>
      <c r="U4" s="223"/>
      <c r="V4" s="224"/>
      <c r="W4" s="224"/>
      <c r="X4" s="224"/>
      <c r="Y4" s="88"/>
      <c r="Z4" s="89"/>
      <c r="AA4" s="94"/>
      <c r="AB4" s="94"/>
      <c r="AC4" s="94"/>
      <c r="AD4" s="94"/>
      <c r="AE4" s="94"/>
      <c r="AF4" s="94"/>
      <c r="AG4" s="94"/>
      <c r="AH4" s="94"/>
      <c r="AI4" s="94"/>
      <c r="AJ4" s="94"/>
      <c r="AK4" s="94"/>
      <c r="AL4" s="94"/>
      <c r="AM4" s="94"/>
      <c r="AN4" s="94"/>
      <c r="AO4" s="94"/>
      <c r="AP4" s="94"/>
      <c r="AQ4" s="94"/>
      <c r="AR4" s="94"/>
      <c r="AS4" s="94"/>
      <c r="AT4" s="95"/>
      <c r="AU4" s="95"/>
      <c r="AV4" s="95"/>
      <c r="AW4" s="95"/>
      <c r="AX4" s="95"/>
      <c r="AY4" s="95"/>
      <c r="AZ4" s="95"/>
      <c r="BA4" s="95"/>
      <c r="BB4" s="95"/>
      <c r="BC4" s="95"/>
      <c r="BD4" s="95"/>
      <c r="BE4" s="95"/>
      <c r="BF4" s="95"/>
      <c r="BG4" s="95"/>
      <c r="BH4" s="95"/>
      <c r="BI4" s="149"/>
      <c r="BJ4" s="149"/>
      <c r="BK4" s="149"/>
      <c r="BL4" s="149"/>
      <c r="BM4" s="149"/>
      <c r="BN4" s="149"/>
      <c r="BO4" s="149"/>
      <c r="BP4" s="149"/>
      <c r="BQ4" s="149"/>
      <c r="BR4" s="149"/>
      <c r="BS4" s="149"/>
      <c r="BT4" s="149"/>
      <c r="BU4" s="149"/>
      <c r="BV4" s="149"/>
      <c r="BW4" s="149"/>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row>
    <row r="5" spans="1:134" hidden="1">
      <c r="A5" s="30" t="s">
        <v>294</v>
      </c>
      <c r="B5" s="31" t="s">
        <v>2</v>
      </c>
      <c r="C5" s="87"/>
      <c r="D5" s="225"/>
      <c r="E5" s="226"/>
      <c r="F5" s="226"/>
      <c r="G5" s="222"/>
      <c r="H5" s="222"/>
      <c r="I5" s="222"/>
      <c r="J5" s="222"/>
      <c r="K5" s="222"/>
      <c r="L5" s="222"/>
      <c r="M5" s="222"/>
      <c r="N5" s="222"/>
      <c r="O5" s="62"/>
      <c r="P5" s="62"/>
      <c r="Q5" s="62"/>
      <c r="R5" s="62"/>
      <c r="S5" s="62"/>
      <c r="T5" s="62"/>
      <c r="U5" s="223"/>
      <c r="V5" s="223"/>
      <c r="W5" s="223"/>
      <c r="X5" s="223"/>
      <c r="Y5" s="88"/>
      <c r="Z5" s="89"/>
      <c r="AA5" s="94"/>
      <c r="AB5" s="94"/>
      <c r="AC5" s="94"/>
      <c r="AD5" s="94"/>
      <c r="AE5" s="94"/>
      <c r="AF5" s="94"/>
      <c r="AG5" s="94"/>
      <c r="AH5" s="94"/>
      <c r="AI5" s="94"/>
      <c r="AJ5" s="94"/>
      <c r="AK5" s="94"/>
      <c r="AL5" s="94"/>
      <c r="AM5" s="94"/>
      <c r="AN5" s="94"/>
      <c r="AO5" s="94"/>
      <c r="AP5" s="94"/>
      <c r="AQ5" s="94"/>
      <c r="AR5" s="94"/>
      <c r="AS5" s="94"/>
      <c r="AT5" s="95"/>
      <c r="AU5" s="95"/>
      <c r="AV5" s="95"/>
      <c r="AW5" s="95"/>
      <c r="AX5" s="95"/>
      <c r="AY5" s="95"/>
      <c r="AZ5" s="95"/>
      <c r="BA5" s="95"/>
      <c r="BB5" s="95"/>
      <c r="BC5" s="95"/>
      <c r="BD5" s="95"/>
      <c r="BE5" s="95"/>
      <c r="BF5" s="95"/>
      <c r="BG5" s="95"/>
      <c r="BH5" s="95"/>
      <c r="BI5" s="149"/>
      <c r="BJ5" s="149"/>
      <c r="BK5" s="149"/>
      <c r="BL5" s="149"/>
      <c r="BM5" s="149"/>
      <c r="BN5" s="149"/>
      <c r="BO5" s="149"/>
      <c r="BP5" s="149"/>
      <c r="BQ5" s="149"/>
      <c r="BR5" s="149"/>
      <c r="BS5" s="149"/>
      <c r="BT5" s="149"/>
      <c r="BU5" s="149"/>
      <c r="BV5" s="149"/>
      <c r="BW5" s="149"/>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row>
    <row r="6" spans="1:134" hidden="1">
      <c r="A6" s="30" t="s">
        <v>296</v>
      </c>
      <c r="B6" s="31"/>
      <c r="C6" s="87"/>
      <c r="D6" s="225"/>
      <c r="E6" s="226"/>
      <c r="F6" s="226"/>
      <c r="G6" s="222"/>
      <c r="H6" s="222"/>
      <c r="I6" s="222"/>
      <c r="J6" s="222"/>
      <c r="K6" s="222"/>
      <c r="L6" s="222"/>
      <c r="M6" s="222"/>
      <c r="N6" s="222"/>
      <c r="O6" s="62"/>
      <c r="P6" s="62"/>
      <c r="Q6" s="62"/>
      <c r="R6" s="62"/>
      <c r="S6" s="62"/>
      <c r="T6" s="62"/>
      <c r="U6" s="62" t="s">
        <v>3</v>
      </c>
      <c r="V6" s="62" t="s">
        <v>373</v>
      </c>
      <c r="W6" s="223"/>
      <c r="X6" s="223"/>
      <c r="Y6" s="88"/>
      <c r="Z6" s="89"/>
      <c r="AA6" s="94"/>
      <c r="AB6" s="94"/>
      <c r="AC6" s="94"/>
      <c r="AD6" s="94"/>
      <c r="AE6" s="94"/>
      <c r="AF6" s="94"/>
      <c r="AG6" s="94"/>
      <c r="AH6" s="94"/>
      <c r="AI6" s="94"/>
      <c r="AJ6" s="94"/>
      <c r="AK6" s="94"/>
      <c r="AL6" s="94"/>
      <c r="AM6" s="94"/>
      <c r="AN6" s="94"/>
      <c r="AO6" s="94"/>
      <c r="AP6" s="94"/>
      <c r="AQ6" s="94"/>
      <c r="AR6" s="94"/>
      <c r="AS6" s="94"/>
      <c r="AT6" s="95"/>
      <c r="AU6" s="95"/>
      <c r="AV6" s="95"/>
      <c r="AW6" s="95"/>
      <c r="AX6" s="95"/>
      <c r="AY6" s="95"/>
      <c r="AZ6" s="95"/>
      <c r="BA6" s="95"/>
      <c r="BB6" s="95"/>
      <c r="BC6" s="95"/>
      <c r="BD6" s="95"/>
      <c r="BE6" s="95"/>
      <c r="BF6" s="95"/>
      <c r="BG6" s="95"/>
      <c r="BH6" s="95"/>
      <c r="BI6" s="149"/>
      <c r="BJ6" s="149"/>
      <c r="BK6" s="149"/>
      <c r="BL6" s="149"/>
      <c r="BM6" s="149"/>
      <c r="BN6" s="149"/>
      <c r="BO6" s="149"/>
      <c r="BP6" s="149"/>
      <c r="BQ6" s="149"/>
      <c r="BR6" s="149"/>
      <c r="BS6" s="149"/>
      <c r="BT6" s="149"/>
      <c r="BU6" s="149"/>
      <c r="BV6" s="149"/>
      <c r="BW6" s="149"/>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row>
    <row r="7" spans="1:134" ht="15" hidden="1" customHeight="1">
      <c r="A7" s="30" t="s">
        <v>298</v>
      </c>
      <c r="B7" s="35" t="str">
        <f>IF(VAL_C1!$H$33&lt;&gt;"", YEAR(VAL_C1!$H$33),"")</f>
        <v/>
      </c>
      <c r="C7" s="87"/>
      <c r="D7" s="225"/>
      <c r="E7" s="226"/>
      <c r="F7" s="226"/>
      <c r="G7" s="222"/>
      <c r="H7" s="222"/>
      <c r="I7" s="222"/>
      <c r="J7" s="222"/>
      <c r="K7" s="222"/>
      <c r="L7" s="222"/>
      <c r="M7" s="222"/>
      <c r="N7" s="222"/>
      <c r="O7" s="62"/>
      <c r="P7" s="62"/>
      <c r="Q7" s="62"/>
      <c r="R7" s="62"/>
      <c r="S7" s="62"/>
      <c r="T7" s="62"/>
      <c r="U7" s="62" t="s">
        <v>320</v>
      </c>
      <c r="V7" s="62" t="s">
        <v>338</v>
      </c>
      <c r="W7" s="223"/>
      <c r="X7" s="223"/>
      <c r="Y7" s="88"/>
      <c r="Z7" s="89"/>
      <c r="AA7" s="94"/>
      <c r="AB7" s="94"/>
      <c r="AC7" s="94"/>
      <c r="AD7" s="94"/>
      <c r="AE7" s="94"/>
      <c r="AF7" s="94"/>
      <c r="AG7" s="94"/>
      <c r="AH7" s="94"/>
      <c r="AI7" s="94"/>
      <c r="AJ7" s="94"/>
      <c r="AK7" s="94"/>
      <c r="AL7" s="94"/>
      <c r="AM7" s="94"/>
      <c r="AN7" s="94"/>
      <c r="AO7" s="94"/>
      <c r="AP7" s="94"/>
      <c r="AQ7" s="94"/>
      <c r="AR7" s="94"/>
      <c r="AS7" s="94"/>
      <c r="AT7" s="95"/>
      <c r="AU7" s="95"/>
      <c r="AV7" s="95"/>
      <c r="AW7" s="95"/>
      <c r="AX7" s="95"/>
      <c r="AY7" s="95"/>
      <c r="AZ7" s="95"/>
      <c r="BA7" s="95"/>
      <c r="BB7" s="95"/>
      <c r="BC7" s="95"/>
      <c r="BD7" s="95"/>
      <c r="BE7" s="95"/>
      <c r="BF7" s="95"/>
      <c r="BG7" s="95"/>
      <c r="BH7" s="95"/>
      <c r="BI7" s="149"/>
      <c r="BJ7" s="149"/>
      <c r="BK7" s="149"/>
      <c r="BL7" s="149"/>
      <c r="BM7" s="149"/>
      <c r="BN7" s="149"/>
      <c r="BO7" s="149"/>
      <c r="BP7" s="149"/>
      <c r="BQ7" s="149"/>
      <c r="BR7" s="149"/>
      <c r="BS7" s="149"/>
      <c r="BT7" s="149"/>
      <c r="BU7" s="149"/>
      <c r="BV7" s="149"/>
      <c r="BW7" s="149"/>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row>
    <row r="8" spans="1:134" hidden="1">
      <c r="A8" s="30" t="s">
        <v>300</v>
      </c>
      <c r="B8" s="35" t="str">
        <f>IF(VAL_C1!$H$34&lt;&gt;"", YEAR(VAL_C1!$H$34),"")</f>
        <v/>
      </c>
      <c r="C8" s="87"/>
      <c r="D8" s="225"/>
      <c r="E8" s="226"/>
      <c r="F8" s="226"/>
      <c r="G8" s="222"/>
      <c r="H8" s="222"/>
      <c r="I8" s="222"/>
      <c r="J8" s="222"/>
      <c r="K8" s="222"/>
      <c r="L8" s="222"/>
      <c r="M8" s="222"/>
      <c r="N8" s="191"/>
      <c r="O8" s="136"/>
      <c r="P8" s="136"/>
      <c r="Q8" s="136"/>
      <c r="R8" s="136"/>
      <c r="S8" s="136"/>
      <c r="T8" s="136"/>
      <c r="U8" s="136" t="s">
        <v>321</v>
      </c>
      <c r="V8" s="62" t="s">
        <v>2</v>
      </c>
      <c r="W8" s="223"/>
      <c r="X8" s="223"/>
      <c r="Y8" s="88"/>
      <c r="Z8" s="89"/>
      <c r="AA8" s="94"/>
      <c r="AB8" s="94"/>
      <c r="AC8" s="94"/>
      <c r="AD8" s="94"/>
      <c r="AE8" s="94"/>
      <c r="AF8" s="94"/>
      <c r="AG8" s="94"/>
      <c r="AH8" s="94"/>
      <c r="AI8" s="94"/>
      <c r="AJ8" s="94"/>
      <c r="AK8" s="94"/>
      <c r="AL8" s="94"/>
      <c r="AM8" s="94"/>
      <c r="AN8" s="94"/>
      <c r="AO8" s="94"/>
      <c r="AP8" s="94"/>
      <c r="AQ8" s="94"/>
      <c r="AR8" s="94"/>
      <c r="AS8" s="94"/>
      <c r="AT8" s="95"/>
      <c r="AU8" s="95"/>
      <c r="AV8" s="95"/>
      <c r="AW8" s="95"/>
      <c r="AX8" s="95"/>
      <c r="AY8" s="95"/>
      <c r="AZ8" s="95"/>
      <c r="BA8" s="95"/>
      <c r="BB8" s="95"/>
      <c r="BC8" s="95"/>
      <c r="BD8" s="95"/>
      <c r="BE8" s="95"/>
      <c r="BF8" s="95"/>
      <c r="BG8" s="95"/>
      <c r="BH8" s="95"/>
      <c r="BI8" s="149"/>
      <c r="BJ8" s="149"/>
      <c r="BK8" s="149"/>
      <c r="BL8" s="149"/>
      <c r="BM8" s="149"/>
      <c r="BN8" s="149"/>
      <c r="BO8" s="149"/>
      <c r="BP8" s="149"/>
      <c r="BQ8" s="149"/>
      <c r="BR8" s="149"/>
      <c r="BS8" s="149"/>
      <c r="BT8" s="149"/>
      <c r="BU8" s="149"/>
      <c r="BV8" s="149"/>
      <c r="BW8" s="149"/>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row>
    <row r="9" spans="1:134" hidden="1">
      <c r="A9" s="30" t="s">
        <v>302</v>
      </c>
      <c r="B9" s="31" t="str">
        <f>VLOOKUP(VAL_C1!$H$44,VAL_Drop_Down_Lists!$D$3:$F$7,2,FALSE)</f>
        <v>_X</v>
      </c>
      <c r="C9" s="87"/>
      <c r="D9" s="225"/>
      <c r="E9" s="226"/>
      <c r="F9" s="226"/>
      <c r="G9" s="222"/>
      <c r="H9" s="222"/>
      <c r="I9" s="222"/>
      <c r="J9" s="222"/>
      <c r="K9" s="222"/>
      <c r="L9" s="222"/>
      <c r="M9" s="222"/>
      <c r="N9" s="191"/>
      <c r="O9" s="136"/>
      <c r="P9" s="136"/>
      <c r="Q9" s="136"/>
      <c r="R9" s="136"/>
      <c r="S9" s="136"/>
      <c r="T9" s="136"/>
      <c r="U9" s="136" t="s">
        <v>322</v>
      </c>
      <c r="V9" s="62" t="s">
        <v>2</v>
      </c>
      <c r="W9" s="223"/>
      <c r="X9" s="223"/>
      <c r="Y9" s="88"/>
      <c r="Z9" s="89"/>
      <c r="AA9" s="94"/>
      <c r="AB9" s="94"/>
      <c r="AC9" s="94"/>
      <c r="AD9" s="94"/>
      <c r="AE9" s="94"/>
      <c r="AF9" s="94"/>
      <c r="AG9" s="94"/>
      <c r="AH9" s="94"/>
      <c r="AI9" s="94"/>
      <c r="AJ9" s="94"/>
      <c r="AK9" s="94"/>
      <c r="AL9" s="94"/>
      <c r="AM9" s="94"/>
      <c r="AN9" s="94"/>
      <c r="AO9" s="94"/>
      <c r="AP9" s="94"/>
      <c r="AQ9" s="94"/>
      <c r="AR9" s="94"/>
      <c r="AS9" s="94"/>
      <c r="AT9" s="95"/>
      <c r="AU9" s="95"/>
      <c r="AV9" s="95"/>
      <c r="AW9" s="95"/>
      <c r="AX9" s="95"/>
      <c r="AY9" s="95"/>
      <c r="AZ9" s="95"/>
      <c r="BA9" s="95"/>
      <c r="BB9" s="95"/>
      <c r="BC9" s="95"/>
      <c r="BD9" s="95"/>
      <c r="BE9" s="95"/>
      <c r="BF9" s="95"/>
      <c r="BG9" s="95"/>
      <c r="BH9" s="95"/>
      <c r="BI9" s="149"/>
      <c r="BJ9" s="149"/>
      <c r="BK9" s="149"/>
      <c r="BL9" s="149"/>
      <c r="BM9" s="149"/>
      <c r="BN9" s="149"/>
      <c r="BO9" s="149"/>
      <c r="BP9" s="149"/>
      <c r="BQ9" s="149"/>
      <c r="BR9" s="149"/>
      <c r="BS9" s="149"/>
      <c r="BT9" s="149"/>
      <c r="BU9" s="149"/>
      <c r="BV9" s="149"/>
      <c r="BW9" s="149"/>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row>
    <row r="10" spans="1:134" hidden="1">
      <c r="A10" s="30" t="s">
        <v>304</v>
      </c>
      <c r="B10" s="31">
        <v>0</v>
      </c>
      <c r="C10" s="87"/>
      <c r="D10" s="225"/>
      <c r="E10" s="226"/>
      <c r="F10" s="226"/>
      <c r="G10" s="222"/>
      <c r="H10" s="222"/>
      <c r="I10" s="222"/>
      <c r="J10" s="222"/>
      <c r="K10" s="222"/>
      <c r="L10" s="222"/>
      <c r="M10" s="222"/>
      <c r="N10" s="191"/>
      <c r="O10" s="136"/>
      <c r="P10" s="136"/>
      <c r="Q10" s="136"/>
      <c r="R10" s="136"/>
      <c r="S10" s="136"/>
      <c r="T10" s="136"/>
      <c r="U10" s="136" t="s">
        <v>6</v>
      </c>
      <c r="V10" s="62" t="s">
        <v>2</v>
      </c>
      <c r="W10" s="223"/>
      <c r="X10" s="223"/>
      <c r="Y10" s="88"/>
      <c r="Z10" s="89"/>
      <c r="AA10" s="94"/>
      <c r="AB10" s="94"/>
      <c r="AC10" s="94"/>
      <c r="AD10" s="94"/>
      <c r="AE10" s="94"/>
      <c r="AF10" s="94"/>
      <c r="AG10" s="94"/>
      <c r="AH10" s="94"/>
      <c r="AI10" s="94"/>
      <c r="AJ10" s="94"/>
      <c r="AK10" s="94"/>
      <c r="AL10" s="94"/>
      <c r="AM10" s="94"/>
      <c r="AN10" s="94"/>
      <c r="AO10" s="94"/>
      <c r="AP10" s="94"/>
      <c r="AQ10" s="94"/>
      <c r="AR10" s="94"/>
      <c r="AS10" s="94"/>
      <c r="AT10" s="95"/>
      <c r="AU10" s="95"/>
      <c r="AV10" s="95"/>
      <c r="AW10" s="95"/>
      <c r="AX10" s="95"/>
      <c r="AY10" s="95"/>
      <c r="AZ10" s="95"/>
      <c r="BA10" s="95"/>
      <c r="BB10" s="95"/>
      <c r="BC10" s="95"/>
      <c r="BD10" s="95"/>
      <c r="BE10" s="95"/>
      <c r="BF10" s="95"/>
      <c r="BG10" s="95"/>
      <c r="BH10" s="95"/>
      <c r="BI10" s="149"/>
      <c r="BJ10" s="149"/>
      <c r="BK10" s="149"/>
      <c r="BL10" s="149"/>
      <c r="BM10" s="149"/>
      <c r="BN10" s="149"/>
      <c r="BO10" s="149"/>
      <c r="BP10" s="149"/>
      <c r="BQ10" s="149"/>
      <c r="BR10" s="149"/>
      <c r="BS10" s="149"/>
      <c r="BT10" s="149"/>
      <c r="BU10" s="149"/>
      <c r="BV10" s="149"/>
      <c r="BW10" s="149"/>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row>
    <row r="11" spans="1:134" hidden="1">
      <c r="A11" s="30" t="s">
        <v>306</v>
      </c>
      <c r="B11" s="31">
        <v>0</v>
      </c>
      <c r="C11" s="87"/>
      <c r="D11" s="225"/>
      <c r="E11" s="226"/>
      <c r="F11" s="226"/>
      <c r="G11" s="222"/>
      <c r="H11" s="222"/>
      <c r="I11" s="222"/>
      <c r="J11" s="222"/>
      <c r="K11" s="222"/>
      <c r="L11" s="222"/>
      <c r="M11" s="222"/>
      <c r="N11" s="191"/>
      <c r="O11" s="136"/>
      <c r="P11" s="136"/>
      <c r="Q11" s="136"/>
      <c r="R11" s="136"/>
      <c r="S11" s="136"/>
      <c r="T11" s="136"/>
      <c r="U11" s="136"/>
      <c r="V11" s="62"/>
      <c r="W11" s="223"/>
      <c r="X11" s="223"/>
      <c r="Y11" s="88"/>
      <c r="Z11" s="89"/>
      <c r="AA11" s="94"/>
      <c r="AB11" s="94"/>
      <c r="AC11" s="94"/>
      <c r="AD11" s="94"/>
      <c r="AE11" s="94"/>
      <c r="AF11" s="94"/>
      <c r="AG11" s="94"/>
      <c r="AH11" s="94"/>
      <c r="AI11" s="94"/>
      <c r="AJ11" s="94"/>
      <c r="AK11" s="94"/>
      <c r="AL11" s="94"/>
      <c r="AM11" s="94"/>
      <c r="AN11" s="94"/>
      <c r="AO11" s="94"/>
      <c r="AP11" s="94"/>
      <c r="AQ11" s="94"/>
      <c r="AR11" s="94"/>
      <c r="AS11" s="94"/>
      <c r="AT11" s="95"/>
      <c r="AU11" s="95"/>
      <c r="AV11" s="95"/>
      <c r="AW11" s="95"/>
      <c r="AX11" s="95"/>
      <c r="AY11" s="95"/>
      <c r="AZ11" s="95"/>
      <c r="BA11" s="95"/>
      <c r="BB11" s="95"/>
      <c r="BC11" s="95"/>
      <c r="BD11" s="95"/>
      <c r="BE11" s="95"/>
      <c r="BF11" s="95"/>
      <c r="BG11" s="95"/>
      <c r="BH11" s="95"/>
      <c r="BI11" s="149"/>
      <c r="BJ11" s="149"/>
      <c r="BK11" s="149"/>
      <c r="BL11" s="149"/>
      <c r="BM11" s="149"/>
      <c r="BN11" s="149"/>
      <c r="BO11" s="149"/>
      <c r="BP11" s="149"/>
      <c r="BQ11" s="149"/>
      <c r="BR11" s="149"/>
      <c r="BS11" s="149"/>
      <c r="BT11" s="149"/>
      <c r="BU11" s="149"/>
      <c r="BV11" s="149"/>
      <c r="BW11" s="149"/>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row>
    <row r="12" spans="1:134" hidden="1">
      <c r="C12" s="87"/>
      <c r="D12" s="225"/>
      <c r="E12" s="226"/>
      <c r="F12" s="226"/>
      <c r="G12" s="222"/>
      <c r="H12" s="222"/>
      <c r="I12" s="222"/>
      <c r="J12" s="222"/>
      <c r="K12" s="222"/>
      <c r="L12" s="222"/>
      <c r="M12" s="222"/>
      <c r="N12" s="191"/>
      <c r="O12" s="136"/>
      <c r="P12" s="136"/>
      <c r="Q12" s="136"/>
      <c r="R12" s="136"/>
      <c r="S12" s="136"/>
      <c r="T12" s="136"/>
      <c r="U12" s="136"/>
      <c r="V12" s="62"/>
      <c r="W12" s="223"/>
      <c r="X12" s="223"/>
      <c r="Y12" s="88"/>
      <c r="Z12" s="89"/>
      <c r="AA12" s="94"/>
      <c r="AB12" s="94"/>
      <c r="AC12" s="94"/>
      <c r="AD12" s="94"/>
      <c r="AE12" s="94"/>
      <c r="AF12" s="94"/>
      <c r="AG12" s="94"/>
      <c r="AH12" s="94"/>
      <c r="AI12" s="94"/>
      <c r="AJ12" s="94"/>
      <c r="AK12" s="94"/>
      <c r="AL12" s="94"/>
      <c r="AM12" s="94"/>
      <c r="AN12" s="94"/>
      <c r="AO12" s="94"/>
      <c r="AP12" s="94"/>
      <c r="AQ12" s="94"/>
      <c r="AR12" s="94"/>
      <c r="AS12" s="94"/>
      <c r="AT12" s="95"/>
      <c r="AU12" s="95"/>
      <c r="AV12" s="95"/>
      <c r="AW12" s="95"/>
      <c r="AX12" s="95"/>
      <c r="AY12" s="95"/>
      <c r="AZ12" s="95"/>
      <c r="BA12" s="95"/>
      <c r="BB12" s="95"/>
      <c r="BC12" s="95"/>
      <c r="BD12" s="95"/>
      <c r="BE12" s="95"/>
      <c r="BF12" s="95"/>
      <c r="BG12" s="95"/>
      <c r="BH12" s="95"/>
      <c r="BI12" s="149"/>
      <c r="BJ12" s="149"/>
      <c r="BK12" s="149"/>
      <c r="BL12" s="149"/>
      <c r="BM12" s="149"/>
      <c r="BN12" s="149"/>
      <c r="BO12" s="149"/>
      <c r="BP12" s="149"/>
      <c r="BQ12" s="149"/>
      <c r="BR12" s="149"/>
      <c r="BS12" s="149"/>
      <c r="BT12" s="149"/>
      <c r="BU12" s="149"/>
      <c r="BV12" s="149"/>
      <c r="BW12" s="149"/>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row>
    <row r="13" spans="1:134" ht="3.75" customHeight="1">
      <c r="C13" s="87"/>
      <c r="D13" s="89"/>
      <c r="E13" s="89"/>
      <c r="F13" s="89"/>
      <c r="G13" s="62"/>
      <c r="H13" s="201" t="s">
        <v>307</v>
      </c>
      <c r="I13" s="201" t="s">
        <v>310</v>
      </c>
      <c r="J13" s="201" t="s">
        <v>312</v>
      </c>
      <c r="K13" s="201" t="s">
        <v>314</v>
      </c>
      <c r="L13" s="201" t="s">
        <v>315</v>
      </c>
      <c r="M13" s="201" t="s">
        <v>316</v>
      </c>
      <c r="N13" s="183" t="s">
        <v>317</v>
      </c>
      <c r="O13" s="203" t="s">
        <v>762</v>
      </c>
      <c r="P13" s="203" t="s">
        <v>764</v>
      </c>
      <c r="Q13" s="183"/>
      <c r="R13" s="183"/>
      <c r="S13" s="183"/>
      <c r="T13" s="183"/>
      <c r="U13" s="136"/>
      <c r="V13" s="89"/>
      <c r="W13" s="89"/>
      <c r="X13" s="89"/>
      <c r="Y13" s="88"/>
      <c r="Z13" s="89"/>
      <c r="AA13" s="94"/>
      <c r="AB13" s="94"/>
      <c r="AC13" s="94"/>
      <c r="AD13" s="94"/>
      <c r="AE13" s="94"/>
      <c r="AF13" s="94"/>
      <c r="AG13" s="94"/>
      <c r="AH13" s="94"/>
      <c r="AI13" s="94"/>
      <c r="AJ13" s="94"/>
      <c r="AK13" s="94"/>
      <c r="AL13" s="94"/>
      <c r="AM13" s="94"/>
      <c r="AN13" s="94"/>
      <c r="AO13" s="94"/>
      <c r="AP13" s="94"/>
      <c r="AQ13" s="94"/>
      <c r="AR13" s="94"/>
      <c r="AS13" s="94"/>
      <c r="AT13" s="95"/>
      <c r="AU13" s="95"/>
      <c r="AV13" s="95"/>
      <c r="AW13" s="95"/>
      <c r="AX13" s="95"/>
      <c r="AY13" s="95"/>
      <c r="AZ13" s="95"/>
      <c r="BA13" s="95"/>
      <c r="BB13" s="95"/>
      <c r="BC13" s="95"/>
      <c r="BD13" s="95"/>
      <c r="BE13" s="95"/>
      <c r="BF13" s="95"/>
      <c r="BG13" s="95"/>
      <c r="BH13" s="95"/>
      <c r="BI13" s="149"/>
      <c r="BJ13" s="149"/>
      <c r="BK13" s="149"/>
      <c r="BL13" s="149"/>
      <c r="BM13" s="149"/>
      <c r="BN13" s="149"/>
      <c r="BO13" s="149"/>
      <c r="BP13" s="149"/>
      <c r="BQ13" s="149"/>
      <c r="BR13" s="149"/>
      <c r="BS13" s="149"/>
      <c r="BT13" s="149"/>
      <c r="BU13" s="149"/>
      <c r="BV13" s="149"/>
      <c r="BW13" s="149"/>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row>
    <row r="14" spans="1:134" s="96" customFormat="1" ht="21" customHeight="1">
      <c r="C14" s="97"/>
      <c r="D14" s="437" t="s">
        <v>4</v>
      </c>
      <c r="E14" s="437" t="s">
        <v>37</v>
      </c>
      <c r="F14" s="245" t="s">
        <v>38</v>
      </c>
      <c r="G14" s="184"/>
      <c r="H14" s="62" t="s">
        <v>326</v>
      </c>
      <c r="I14" s="62" t="s">
        <v>330</v>
      </c>
      <c r="J14" s="62" t="s">
        <v>2</v>
      </c>
      <c r="K14" s="62" t="s">
        <v>331</v>
      </c>
      <c r="L14" s="62" t="s">
        <v>2</v>
      </c>
      <c r="M14" s="62" t="s">
        <v>377</v>
      </c>
      <c r="N14" s="136" t="s">
        <v>333</v>
      </c>
      <c r="O14" s="136" t="s">
        <v>2</v>
      </c>
      <c r="P14" s="136" t="s">
        <v>721</v>
      </c>
      <c r="Q14" s="136"/>
      <c r="R14" s="136"/>
      <c r="S14" s="136"/>
      <c r="T14" s="136"/>
      <c r="U14" s="213"/>
      <c r="V14" s="162"/>
      <c r="W14" s="163"/>
      <c r="X14" s="164"/>
      <c r="Y14" s="98"/>
      <c r="Z14" s="99"/>
      <c r="BI14" s="150"/>
      <c r="BJ14" s="150"/>
      <c r="BK14" s="150"/>
      <c r="BL14" s="150"/>
      <c r="BM14" s="150"/>
      <c r="BN14" s="150"/>
      <c r="BO14" s="150"/>
      <c r="BP14" s="150"/>
      <c r="BQ14" s="150"/>
      <c r="BR14" s="150"/>
      <c r="BS14" s="150"/>
      <c r="BT14" s="150"/>
      <c r="BU14" s="150"/>
      <c r="BV14" s="150"/>
      <c r="BW14" s="150"/>
    </row>
    <row r="15" spans="1:134" s="96" customFormat="1" ht="21" customHeight="1">
      <c r="C15" s="97"/>
      <c r="D15" s="437"/>
      <c r="E15" s="437"/>
      <c r="F15" s="245" t="s">
        <v>39</v>
      </c>
      <c r="G15" s="184"/>
      <c r="H15" s="62" t="s">
        <v>326</v>
      </c>
      <c r="I15" s="62" t="s">
        <v>330</v>
      </c>
      <c r="J15" s="62" t="s">
        <v>2</v>
      </c>
      <c r="K15" s="62" t="s">
        <v>331</v>
      </c>
      <c r="L15" s="62" t="s">
        <v>2</v>
      </c>
      <c r="M15" s="62" t="s">
        <v>378</v>
      </c>
      <c r="N15" s="136" t="s">
        <v>333</v>
      </c>
      <c r="O15" s="136" t="s">
        <v>2</v>
      </c>
      <c r="P15" s="136" t="s">
        <v>721</v>
      </c>
      <c r="Q15" s="136"/>
      <c r="R15" s="136"/>
      <c r="S15" s="136"/>
      <c r="T15" s="136"/>
      <c r="U15" s="213"/>
      <c r="V15" s="162"/>
      <c r="W15" s="163"/>
      <c r="X15" s="164"/>
      <c r="Y15" s="98"/>
      <c r="Z15" s="99"/>
      <c r="BI15" s="150"/>
      <c r="BJ15" s="150"/>
      <c r="BK15" s="150"/>
      <c r="BL15" s="150"/>
      <c r="BM15" s="150"/>
      <c r="BN15" s="150"/>
      <c r="BO15" s="150"/>
      <c r="BP15" s="150"/>
      <c r="BQ15" s="150"/>
      <c r="BR15" s="150"/>
      <c r="BS15" s="150"/>
      <c r="BT15" s="150"/>
      <c r="BU15" s="150"/>
      <c r="BV15" s="150"/>
      <c r="BW15" s="150"/>
    </row>
    <row r="16" spans="1:134" s="96" customFormat="1" ht="21" customHeight="1">
      <c r="C16" s="97"/>
      <c r="D16" s="437"/>
      <c r="E16" s="437"/>
      <c r="F16" s="245" t="s">
        <v>40</v>
      </c>
      <c r="G16" s="184"/>
      <c r="H16" s="62" t="s">
        <v>326</v>
      </c>
      <c r="I16" s="62" t="s">
        <v>330</v>
      </c>
      <c r="J16" s="62" t="s">
        <v>2</v>
      </c>
      <c r="K16" s="62" t="s">
        <v>331</v>
      </c>
      <c r="L16" s="62" t="s">
        <v>2</v>
      </c>
      <c r="M16" s="62" t="s">
        <v>379</v>
      </c>
      <c r="N16" s="136" t="s">
        <v>333</v>
      </c>
      <c r="O16" s="136" t="s">
        <v>2</v>
      </c>
      <c r="P16" s="136" t="s">
        <v>721</v>
      </c>
      <c r="Q16" s="136"/>
      <c r="R16" s="136"/>
      <c r="S16" s="136"/>
      <c r="T16" s="136"/>
      <c r="U16" s="213"/>
      <c r="V16" s="162"/>
      <c r="W16" s="163"/>
      <c r="X16" s="164"/>
      <c r="Y16" s="98"/>
      <c r="Z16" s="99"/>
      <c r="BI16" s="150"/>
      <c r="BJ16" s="150"/>
      <c r="BK16" s="150"/>
      <c r="BL16" s="150"/>
      <c r="BM16" s="150"/>
      <c r="BN16" s="150"/>
      <c r="BO16" s="150"/>
      <c r="BP16" s="150"/>
      <c r="BQ16" s="150"/>
      <c r="BR16" s="150"/>
      <c r="BS16" s="150"/>
      <c r="BT16" s="150"/>
      <c r="BU16" s="150"/>
      <c r="BV16" s="150"/>
      <c r="BW16" s="150"/>
    </row>
    <row r="17" spans="3:75" s="96" customFormat="1" ht="21" customHeight="1">
      <c r="C17" s="97"/>
      <c r="D17" s="437"/>
      <c r="E17" s="437"/>
      <c r="F17" s="245" t="s">
        <v>41</v>
      </c>
      <c r="G17" s="184"/>
      <c r="H17" s="62" t="s">
        <v>326</v>
      </c>
      <c r="I17" s="62" t="s">
        <v>330</v>
      </c>
      <c r="J17" s="62" t="s">
        <v>2</v>
      </c>
      <c r="K17" s="62" t="s">
        <v>331</v>
      </c>
      <c r="L17" s="62" t="s">
        <v>2</v>
      </c>
      <c r="M17" s="62" t="s">
        <v>380</v>
      </c>
      <c r="N17" s="136" t="s">
        <v>333</v>
      </c>
      <c r="O17" s="136" t="s">
        <v>2</v>
      </c>
      <c r="P17" s="136" t="s">
        <v>721</v>
      </c>
      <c r="Q17" s="136"/>
      <c r="R17" s="136"/>
      <c r="S17" s="136"/>
      <c r="T17" s="136"/>
      <c r="U17" s="213"/>
      <c r="V17" s="162"/>
      <c r="W17" s="163"/>
      <c r="X17" s="164"/>
      <c r="Y17" s="98"/>
      <c r="Z17" s="99"/>
      <c r="BI17" s="150"/>
      <c r="BJ17" s="150"/>
      <c r="BK17" s="150"/>
      <c r="BL17" s="150"/>
      <c r="BM17" s="150"/>
      <c r="BN17" s="150"/>
      <c r="BO17" s="150"/>
      <c r="BP17" s="150"/>
      <c r="BQ17" s="150"/>
      <c r="BR17" s="150"/>
      <c r="BS17" s="150"/>
      <c r="BT17" s="150"/>
      <c r="BU17" s="150"/>
      <c r="BV17" s="150"/>
      <c r="BW17" s="150"/>
    </row>
    <row r="18" spans="3:75" s="96" customFormat="1" ht="21" customHeight="1">
      <c r="C18" s="97"/>
      <c r="D18" s="437"/>
      <c r="E18" s="437"/>
      <c r="F18" s="245" t="s">
        <v>42</v>
      </c>
      <c r="G18" s="184"/>
      <c r="H18" s="62" t="s">
        <v>326</v>
      </c>
      <c r="I18" s="62" t="s">
        <v>330</v>
      </c>
      <c r="J18" s="62" t="s">
        <v>2</v>
      </c>
      <c r="K18" s="62" t="s">
        <v>331</v>
      </c>
      <c r="L18" s="62" t="s">
        <v>2</v>
      </c>
      <c r="M18" s="62" t="s">
        <v>381</v>
      </c>
      <c r="N18" s="136" t="s">
        <v>333</v>
      </c>
      <c r="O18" s="136" t="s">
        <v>2</v>
      </c>
      <c r="P18" s="136" t="s">
        <v>721</v>
      </c>
      <c r="Q18" s="136"/>
      <c r="R18" s="136"/>
      <c r="S18" s="136"/>
      <c r="T18" s="136"/>
      <c r="U18" s="213"/>
      <c r="V18" s="162"/>
      <c r="W18" s="163"/>
      <c r="X18" s="164"/>
      <c r="Y18" s="98"/>
      <c r="Z18" s="99"/>
      <c r="BI18" s="150"/>
      <c r="BJ18" s="150"/>
      <c r="BK18" s="150"/>
      <c r="BL18" s="150"/>
      <c r="BM18" s="150"/>
      <c r="BN18" s="150"/>
      <c r="BO18" s="150"/>
      <c r="BP18" s="150"/>
      <c r="BQ18" s="150"/>
      <c r="BR18" s="150"/>
      <c r="BS18" s="150"/>
      <c r="BT18" s="150"/>
      <c r="BU18" s="150"/>
      <c r="BV18" s="150"/>
      <c r="BW18" s="150"/>
    </row>
    <row r="19" spans="3:75" s="96" customFormat="1" ht="21" customHeight="1">
      <c r="C19" s="97"/>
      <c r="D19" s="437"/>
      <c r="E19" s="437"/>
      <c r="F19" s="245" t="s">
        <v>43</v>
      </c>
      <c r="G19" s="184"/>
      <c r="H19" s="62" t="s">
        <v>326</v>
      </c>
      <c r="I19" s="62" t="s">
        <v>330</v>
      </c>
      <c r="J19" s="62" t="s">
        <v>2</v>
      </c>
      <c r="K19" s="62" t="s">
        <v>331</v>
      </c>
      <c r="L19" s="62" t="s">
        <v>2</v>
      </c>
      <c r="M19" s="62" t="s">
        <v>382</v>
      </c>
      <c r="N19" s="136" t="s">
        <v>333</v>
      </c>
      <c r="O19" s="136" t="s">
        <v>2</v>
      </c>
      <c r="P19" s="136" t="s">
        <v>721</v>
      </c>
      <c r="Q19" s="136"/>
      <c r="R19" s="136"/>
      <c r="S19" s="136"/>
      <c r="T19" s="136"/>
      <c r="U19" s="213"/>
      <c r="V19" s="162"/>
      <c r="W19" s="163"/>
      <c r="X19" s="164"/>
      <c r="Y19" s="98"/>
      <c r="Z19" s="99"/>
      <c r="BI19" s="150"/>
      <c r="BJ19" s="150"/>
      <c r="BK19" s="150"/>
      <c r="BL19" s="150"/>
      <c r="BM19" s="150"/>
      <c r="BN19" s="150"/>
      <c r="BO19" s="150"/>
      <c r="BP19" s="150"/>
      <c r="BQ19" s="150"/>
      <c r="BR19" s="150"/>
      <c r="BS19" s="150"/>
      <c r="BT19" s="150"/>
      <c r="BU19" s="150"/>
      <c r="BV19" s="150"/>
      <c r="BW19" s="150"/>
    </row>
    <row r="20" spans="3:75" s="96" customFormat="1" ht="21" customHeight="1">
      <c r="C20" s="97"/>
      <c r="D20" s="437"/>
      <c r="E20" s="437"/>
      <c r="F20" s="245" t="s">
        <v>605</v>
      </c>
      <c r="G20" s="184"/>
      <c r="H20" s="62" t="s">
        <v>326</v>
      </c>
      <c r="I20" s="62" t="s">
        <v>330</v>
      </c>
      <c r="J20" s="62" t="s">
        <v>2</v>
      </c>
      <c r="K20" s="62" t="s">
        <v>331</v>
      </c>
      <c r="L20" s="62" t="s">
        <v>2</v>
      </c>
      <c r="M20" s="62" t="s">
        <v>384</v>
      </c>
      <c r="N20" s="136" t="s">
        <v>333</v>
      </c>
      <c r="O20" s="136" t="s">
        <v>2</v>
      </c>
      <c r="P20" s="136" t="s">
        <v>721</v>
      </c>
      <c r="Q20" s="136"/>
      <c r="R20" s="136"/>
      <c r="S20" s="136"/>
      <c r="T20" s="136"/>
      <c r="U20" s="213"/>
      <c r="V20" s="162"/>
      <c r="W20" s="163"/>
      <c r="X20" s="164"/>
      <c r="Y20" s="98"/>
      <c r="Z20" s="99"/>
      <c r="BI20" s="150"/>
      <c r="BJ20" s="150"/>
      <c r="BK20" s="150"/>
      <c r="BL20" s="150"/>
      <c r="BM20" s="150"/>
      <c r="BN20" s="150"/>
      <c r="BO20" s="150"/>
      <c r="BP20" s="150"/>
      <c r="BQ20" s="150"/>
      <c r="BR20" s="150"/>
      <c r="BS20" s="150"/>
      <c r="BT20" s="150"/>
      <c r="BU20" s="150"/>
      <c r="BV20" s="150"/>
      <c r="BW20" s="150"/>
    </row>
    <row r="21" spans="3:75" s="96" customFormat="1" ht="21" customHeight="1">
      <c r="C21" s="97"/>
      <c r="D21" s="437"/>
      <c r="E21" s="437"/>
      <c r="F21" s="245" t="s">
        <v>44</v>
      </c>
      <c r="G21" s="184"/>
      <c r="H21" s="62" t="s">
        <v>326</v>
      </c>
      <c r="I21" s="62" t="s">
        <v>330</v>
      </c>
      <c r="J21" s="62" t="s">
        <v>2</v>
      </c>
      <c r="K21" s="62" t="s">
        <v>331</v>
      </c>
      <c r="L21" s="62" t="s">
        <v>2</v>
      </c>
      <c r="M21" s="62" t="s">
        <v>383</v>
      </c>
      <c r="N21" s="136" t="s">
        <v>333</v>
      </c>
      <c r="O21" s="136" t="s">
        <v>2</v>
      </c>
      <c r="P21" s="136" t="s">
        <v>721</v>
      </c>
      <c r="Q21" s="136"/>
      <c r="R21" s="136"/>
      <c r="S21" s="136"/>
      <c r="T21" s="136"/>
      <c r="U21" s="213"/>
      <c r="V21" s="162"/>
      <c r="W21" s="163"/>
      <c r="X21" s="164"/>
      <c r="Y21" s="98"/>
      <c r="Z21" s="99"/>
      <c r="BI21" s="150"/>
      <c r="BJ21" s="150"/>
      <c r="BK21" s="150"/>
      <c r="BL21" s="150"/>
      <c r="BM21" s="150"/>
      <c r="BN21" s="150"/>
      <c r="BO21" s="150"/>
      <c r="BP21" s="150"/>
      <c r="BQ21" s="150"/>
      <c r="BR21" s="150"/>
      <c r="BS21" s="150"/>
      <c r="BT21" s="150"/>
      <c r="BU21" s="150"/>
      <c r="BV21" s="150"/>
      <c r="BW21" s="150"/>
    </row>
    <row r="22" spans="3:75" s="96" customFormat="1" ht="21" customHeight="1">
      <c r="C22" s="97"/>
      <c r="D22" s="437"/>
      <c r="E22" s="437"/>
      <c r="F22" s="245" t="s">
        <v>45</v>
      </c>
      <c r="G22" s="184"/>
      <c r="H22" s="62" t="s">
        <v>326</v>
      </c>
      <c r="I22" s="62" t="s">
        <v>330</v>
      </c>
      <c r="J22" s="62" t="s">
        <v>2</v>
      </c>
      <c r="K22" s="62" t="s">
        <v>331</v>
      </c>
      <c r="L22" s="62" t="s">
        <v>2</v>
      </c>
      <c r="M22" s="62" t="s">
        <v>385</v>
      </c>
      <c r="N22" s="136" t="s">
        <v>333</v>
      </c>
      <c r="O22" s="136" t="s">
        <v>2</v>
      </c>
      <c r="P22" s="136" t="s">
        <v>721</v>
      </c>
      <c r="Q22" s="136"/>
      <c r="R22" s="136"/>
      <c r="S22" s="136"/>
      <c r="T22" s="136"/>
      <c r="U22" s="213"/>
      <c r="V22" s="162"/>
      <c r="W22" s="163"/>
      <c r="X22" s="164"/>
      <c r="Y22" s="98"/>
      <c r="Z22" s="99"/>
      <c r="BI22" s="150"/>
      <c r="BJ22" s="150"/>
      <c r="BK22" s="150"/>
      <c r="BL22" s="150"/>
      <c r="BM22" s="150"/>
      <c r="BN22" s="150"/>
      <c r="BO22" s="150"/>
      <c r="BP22" s="150"/>
      <c r="BQ22" s="150"/>
      <c r="BR22" s="150"/>
      <c r="BS22" s="150"/>
      <c r="BT22" s="150"/>
      <c r="BU22" s="150"/>
      <c r="BV22" s="150"/>
      <c r="BW22" s="150"/>
    </row>
    <row r="23" spans="3:75" s="96" customFormat="1" ht="21" customHeight="1">
      <c r="C23" s="97"/>
      <c r="D23" s="437"/>
      <c r="E23" s="437"/>
      <c r="F23" s="245" t="s">
        <v>46</v>
      </c>
      <c r="G23" s="184"/>
      <c r="H23" s="62" t="s">
        <v>326</v>
      </c>
      <c r="I23" s="62" t="s">
        <v>330</v>
      </c>
      <c r="J23" s="62" t="s">
        <v>2</v>
      </c>
      <c r="K23" s="62" t="s">
        <v>331</v>
      </c>
      <c r="L23" s="62" t="s">
        <v>2</v>
      </c>
      <c r="M23" s="62" t="s">
        <v>386</v>
      </c>
      <c r="N23" s="136" t="s">
        <v>333</v>
      </c>
      <c r="O23" s="136" t="s">
        <v>2</v>
      </c>
      <c r="P23" s="136" t="s">
        <v>721</v>
      </c>
      <c r="Q23" s="136"/>
      <c r="R23" s="136"/>
      <c r="S23" s="136"/>
      <c r="T23" s="136"/>
      <c r="U23" s="213"/>
      <c r="V23" s="162"/>
      <c r="W23" s="163"/>
      <c r="X23" s="164"/>
      <c r="Y23" s="98"/>
      <c r="Z23" s="99"/>
      <c r="BI23" s="150"/>
      <c r="BJ23" s="150"/>
      <c r="BK23" s="150"/>
      <c r="BL23" s="150"/>
      <c r="BM23" s="150"/>
      <c r="BN23" s="150"/>
      <c r="BO23" s="150"/>
      <c r="BP23" s="150"/>
      <c r="BQ23" s="150"/>
      <c r="BR23" s="150"/>
      <c r="BS23" s="150"/>
      <c r="BT23" s="150"/>
      <c r="BU23" s="150"/>
      <c r="BV23" s="150"/>
      <c r="BW23" s="150"/>
    </row>
    <row r="24" spans="3:75" s="96" customFormat="1" ht="21" customHeight="1">
      <c r="C24" s="97"/>
      <c r="D24" s="437"/>
      <c r="E24" s="437"/>
      <c r="F24" s="245" t="s">
        <v>47</v>
      </c>
      <c r="G24" s="184"/>
      <c r="H24" s="62" t="s">
        <v>326</v>
      </c>
      <c r="I24" s="62" t="s">
        <v>330</v>
      </c>
      <c r="J24" s="62" t="s">
        <v>2</v>
      </c>
      <c r="K24" s="62" t="s">
        <v>331</v>
      </c>
      <c r="L24" s="62" t="s">
        <v>2</v>
      </c>
      <c r="M24" s="62" t="s">
        <v>387</v>
      </c>
      <c r="N24" s="136" t="s">
        <v>333</v>
      </c>
      <c r="O24" s="136" t="s">
        <v>2</v>
      </c>
      <c r="P24" s="136" t="s">
        <v>721</v>
      </c>
      <c r="Q24" s="136"/>
      <c r="R24" s="136"/>
      <c r="S24" s="136"/>
      <c r="T24" s="136"/>
      <c r="U24" s="213"/>
      <c r="V24" s="162"/>
      <c r="W24" s="163"/>
      <c r="X24" s="164"/>
      <c r="Y24" s="98"/>
      <c r="Z24" s="99"/>
      <c r="BI24" s="150"/>
      <c r="BJ24" s="150"/>
      <c r="BK24" s="150"/>
      <c r="BL24" s="150"/>
      <c r="BM24" s="150"/>
      <c r="BN24" s="150"/>
      <c r="BO24" s="150"/>
      <c r="BP24" s="150"/>
      <c r="BQ24" s="150"/>
      <c r="BR24" s="150"/>
      <c r="BS24" s="150"/>
      <c r="BT24" s="150"/>
      <c r="BU24" s="150"/>
      <c r="BV24" s="150"/>
      <c r="BW24" s="150"/>
    </row>
    <row r="25" spans="3:75" s="96" customFormat="1" ht="21" customHeight="1">
      <c r="C25" s="97"/>
      <c r="D25" s="437"/>
      <c r="E25" s="437"/>
      <c r="F25" s="245" t="s">
        <v>48</v>
      </c>
      <c r="G25" s="184"/>
      <c r="H25" s="62" t="s">
        <v>326</v>
      </c>
      <c r="I25" s="62" t="s">
        <v>330</v>
      </c>
      <c r="J25" s="62" t="s">
        <v>2</v>
      </c>
      <c r="K25" s="62" t="s">
        <v>331</v>
      </c>
      <c r="L25" s="62" t="s">
        <v>2</v>
      </c>
      <c r="M25" s="62" t="s">
        <v>388</v>
      </c>
      <c r="N25" s="136" t="s">
        <v>333</v>
      </c>
      <c r="O25" s="136" t="s">
        <v>2</v>
      </c>
      <c r="P25" s="136" t="s">
        <v>721</v>
      </c>
      <c r="Q25" s="136"/>
      <c r="R25" s="136"/>
      <c r="S25" s="136"/>
      <c r="T25" s="136"/>
      <c r="U25" s="213"/>
      <c r="V25" s="162"/>
      <c r="W25" s="163"/>
      <c r="X25" s="164"/>
      <c r="Y25" s="98"/>
      <c r="Z25" s="99"/>
      <c r="BI25" s="150"/>
      <c r="BJ25" s="150"/>
      <c r="BK25" s="150"/>
      <c r="BL25" s="150"/>
      <c r="BM25" s="150"/>
      <c r="BN25" s="150"/>
      <c r="BO25" s="150"/>
      <c r="BP25" s="150"/>
      <c r="BQ25" s="150"/>
      <c r="BR25" s="150"/>
      <c r="BS25" s="150"/>
      <c r="BT25" s="150"/>
      <c r="BU25" s="150"/>
      <c r="BV25" s="150"/>
      <c r="BW25" s="150"/>
    </row>
    <row r="26" spans="3:75" s="96" customFormat="1" ht="21" customHeight="1">
      <c r="C26" s="97"/>
      <c r="D26" s="437"/>
      <c r="E26" s="437"/>
      <c r="F26" s="245" t="s">
        <v>49</v>
      </c>
      <c r="G26" s="184"/>
      <c r="H26" s="62" t="s">
        <v>326</v>
      </c>
      <c r="I26" s="62" t="s">
        <v>330</v>
      </c>
      <c r="J26" s="62" t="s">
        <v>2</v>
      </c>
      <c r="K26" s="62" t="s">
        <v>331</v>
      </c>
      <c r="L26" s="62" t="s">
        <v>2</v>
      </c>
      <c r="M26" s="62" t="s">
        <v>389</v>
      </c>
      <c r="N26" s="136" t="s">
        <v>333</v>
      </c>
      <c r="O26" s="136" t="s">
        <v>2</v>
      </c>
      <c r="P26" s="136" t="s">
        <v>721</v>
      </c>
      <c r="Q26" s="136"/>
      <c r="R26" s="136"/>
      <c r="S26" s="136"/>
      <c r="T26" s="136"/>
      <c r="U26" s="213"/>
      <c r="V26" s="162"/>
      <c r="W26" s="163"/>
      <c r="X26" s="164"/>
      <c r="Y26" s="98"/>
      <c r="Z26" s="99"/>
      <c r="BI26" s="150"/>
      <c r="BJ26" s="150"/>
      <c r="BK26" s="150"/>
      <c r="BL26" s="150"/>
      <c r="BM26" s="150"/>
      <c r="BN26" s="150"/>
      <c r="BO26" s="150"/>
      <c r="BP26" s="150"/>
      <c r="BQ26" s="150"/>
      <c r="BR26" s="150"/>
      <c r="BS26" s="150"/>
      <c r="BT26" s="150"/>
      <c r="BU26" s="150"/>
      <c r="BV26" s="150"/>
      <c r="BW26" s="150"/>
    </row>
    <row r="27" spans="3:75" s="96" customFormat="1" ht="21" customHeight="1">
      <c r="C27" s="97"/>
      <c r="D27" s="437"/>
      <c r="E27" s="437"/>
      <c r="F27" s="245" t="s">
        <v>50</v>
      </c>
      <c r="G27" s="184"/>
      <c r="H27" s="62" t="s">
        <v>326</v>
      </c>
      <c r="I27" s="62" t="s">
        <v>330</v>
      </c>
      <c r="J27" s="62" t="s">
        <v>2</v>
      </c>
      <c r="K27" s="62" t="s">
        <v>331</v>
      </c>
      <c r="L27" s="62" t="s">
        <v>2</v>
      </c>
      <c r="M27" s="62" t="s">
        <v>606</v>
      </c>
      <c r="N27" s="136" t="s">
        <v>333</v>
      </c>
      <c r="O27" s="136" t="s">
        <v>2</v>
      </c>
      <c r="P27" s="136" t="s">
        <v>721</v>
      </c>
      <c r="Q27" s="136"/>
      <c r="R27" s="136"/>
      <c r="S27" s="136"/>
      <c r="T27" s="136"/>
      <c r="U27" s="213"/>
      <c r="V27" s="162"/>
      <c r="W27" s="163"/>
      <c r="X27" s="164"/>
      <c r="Y27" s="98"/>
      <c r="Z27" s="99"/>
      <c r="BI27" s="150"/>
      <c r="BJ27" s="150"/>
      <c r="BK27" s="150"/>
      <c r="BL27" s="150"/>
      <c r="BM27" s="150"/>
      <c r="BN27" s="150"/>
      <c r="BO27" s="150"/>
      <c r="BP27" s="150"/>
      <c r="BQ27" s="150"/>
      <c r="BR27" s="150"/>
      <c r="BS27" s="150"/>
      <c r="BT27" s="150"/>
      <c r="BU27" s="150"/>
      <c r="BV27" s="150"/>
      <c r="BW27" s="150"/>
    </row>
    <row r="28" spans="3:75" s="96" customFormat="1" ht="21" customHeight="1">
      <c r="C28" s="97"/>
      <c r="D28" s="437"/>
      <c r="E28" s="437"/>
      <c r="F28" s="245" t="s">
        <v>51</v>
      </c>
      <c r="G28" s="184"/>
      <c r="H28" s="62" t="s">
        <v>326</v>
      </c>
      <c r="I28" s="62" t="s">
        <v>330</v>
      </c>
      <c r="J28" s="62" t="s">
        <v>2</v>
      </c>
      <c r="K28" s="62" t="s">
        <v>331</v>
      </c>
      <c r="L28" s="62" t="s">
        <v>2</v>
      </c>
      <c r="M28" s="62" t="s">
        <v>390</v>
      </c>
      <c r="N28" s="136" t="s">
        <v>333</v>
      </c>
      <c r="O28" s="136" t="s">
        <v>2</v>
      </c>
      <c r="P28" s="136" t="s">
        <v>721</v>
      </c>
      <c r="Q28" s="136"/>
      <c r="R28" s="136"/>
      <c r="S28" s="136"/>
      <c r="T28" s="136"/>
      <c r="U28" s="213"/>
      <c r="V28" s="162"/>
      <c r="W28" s="163"/>
      <c r="X28" s="164"/>
      <c r="Y28" s="98"/>
      <c r="Z28" s="99"/>
      <c r="BI28" s="150"/>
      <c r="BJ28" s="150"/>
      <c r="BK28" s="150"/>
      <c r="BL28" s="150"/>
      <c r="BM28" s="150"/>
      <c r="BN28" s="150"/>
      <c r="BO28" s="150"/>
      <c r="BP28" s="150"/>
      <c r="BQ28" s="150"/>
      <c r="BR28" s="150"/>
      <c r="BS28" s="150"/>
      <c r="BT28" s="150"/>
      <c r="BU28" s="150"/>
      <c r="BV28" s="150"/>
      <c r="BW28" s="150"/>
    </row>
    <row r="29" spans="3:75" s="96" customFormat="1" ht="21" customHeight="1">
      <c r="C29" s="97"/>
      <c r="D29" s="437"/>
      <c r="E29" s="437"/>
      <c r="F29" s="245" t="s">
        <v>52</v>
      </c>
      <c r="G29" s="184"/>
      <c r="H29" s="62" t="s">
        <v>326</v>
      </c>
      <c r="I29" s="62" t="s">
        <v>330</v>
      </c>
      <c r="J29" s="62" t="s">
        <v>2</v>
      </c>
      <c r="K29" s="62" t="s">
        <v>331</v>
      </c>
      <c r="L29" s="62" t="s">
        <v>2</v>
      </c>
      <c r="M29" s="62" t="s">
        <v>391</v>
      </c>
      <c r="N29" s="136" t="s">
        <v>333</v>
      </c>
      <c r="O29" s="136" t="s">
        <v>2</v>
      </c>
      <c r="P29" s="136" t="s">
        <v>721</v>
      </c>
      <c r="Q29" s="136"/>
      <c r="R29" s="136"/>
      <c r="S29" s="136"/>
      <c r="T29" s="136"/>
      <c r="U29" s="213"/>
      <c r="V29" s="162"/>
      <c r="W29" s="163"/>
      <c r="X29" s="164"/>
      <c r="Y29" s="98"/>
      <c r="Z29" s="99"/>
      <c r="BI29" s="150"/>
      <c r="BJ29" s="150"/>
      <c r="BK29" s="150"/>
      <c r="BL29" s="150"/>
      <c r="BM29" s="150"/>
      <c r="BN29" s="150"/>
      <c r="BO29" s="150"/>
      <c r="BP29" s="150"/>
      <c r="BQ29" s="150"/>
      <c r="BR29" s="150"/>
      <c r="BS29" s="150"/>
      <c r="BT29" s="150"/>
      <c r="BU29" s="150"/>
      <c r="BV29" s="150"/>
      <c r="BW29" s="150"/>
    </row>
    <row r="30" spans="3:75" s="96" customFormat="1" ht="21" customHeight="1">
      <c r="C30" s="97"/>
      <c r="D30" s="437"/>
      <c r="E30" s="437"/>
      <c r="F30" s="245" t="s">
        <v>53</v>
      </c>
      <c r="G30" s="184"/>
      <c r="H30" s="62" t="s">
        <v>326</v>
      </c>
      <c r="I30" s="62" t="s">
        <v>330</v>
      </c>
      <c r="J30" s="62" t="s">
        <v>2</v>
      </c>
      <c r="K30" s="62" t="s">
        <v>331</v>
      </c>
      <c r="L30" s="62" t="s">
        <v>2</v>
      </c>
      <c r="M30" s="62" t="s">
        <v>392</v>
      </c>
      <c r="N30" s="136" t="s">
        <v>333</v>
      </c>
      <c r="O30" s="136" t="s">
        <v>2</v>
      </c>
      <c r="P30" s="136" t="s">
        <v>721</v>
      </c>
      <c r="Q30" s="136"/>
      <c r="R30" s="136"/>
      <c r="S30" s="136"/>
      <c r="T30" s="136"/>
      <c r="U30" s="213"/>
      <c r="V30" s="162"/>
      <c r="W30" s="163"/>
      <c r="X30" s="164"/>
      <c r="Y30" s="98"/>
      <c r="Z30" s="99"/>
      <c r="BI30" s="150"/>
      <c r="BJ30" s="150"/>
      <c r="BK30" s="150"/>
      <c r="BL30" s="150"/>
      <c r="BM30" s="150"/>
      <c r="BN30" s="150"/>
      <c r="BO30" s="150"/>
      <c r="BP30" s="150"/>
      <c r="BQ30" s="150"/>
      <c r="BR30" s="150"/>
      <c r="BS30" s="150"/>
      <c r="BT30" s="150"/>
      <c r="BU30" s="150"/>
      <c r="BV30" s="150"/>
      <c r="BW30" s="150"/>
    </row>
    <row r="31" spans="3:75" s="96" customFormat="1" ht="21" customHeight="1">
      <c r="C31" s="97"/>
      <c r="D31" s="437"/>
      <c r="E31" s="437"/>
      <c r="F31" s="245" t="s">
        <v>54</v>
      </c>
      <c r="G31" s="184"/>
      <c r="H31" s="62" t="s">
        <v>326</v>
      </c>
      <c r="I31" s="62" t="s">
        <v>330</v>
      </c>
      <c r="J31" s="62" t="s">
        <v>2</v>
      </c>
      <c r="K31" s="62" t="s">
        <v>331</v>
      </c>
      <c r="L31" s="62" t="s">
        <v>2</v>
      </c>
      <c r="M31" s="62" t="s">
        <v>393</v>
      </c>
      <c r="N31" s="136" t="s">
        <v>333</v>
      </c>
      <c r="O31" s="136" t="s">
        <v>2</v>
      </c>
      <c r="P31" s="136" t="s">
        <v>721</v>
      </c>
      <c r="Q31" s="136"/>
      <c r="R31" s="136"/>
      <c r="S31" s="136"/>
      <c r="T31" s="136"/>
      <c r="U31" s="213"/>
      <c r="V31" s="162"/>
      <c r="W31" s="163"/>
      <c r="X31" s="164"/>
      <c r="Y31" s="98"/>
      <c r="Z31" s="99"/>
      <c r="BI31" s="150"/>
      <c r="BJ31" s="150"/>
      <c r="BK31" s="150"/>
      <c r="BL31" s="150"/>
      <c r="BM31" s="150"/>
      <c r="BN31" s="150"/>
      <c r="BO31" s="150"/>
      <c r="BP31" s="150"/>
      <c r="BQ31" s="150"/>
      <c r="BR31" s="150"/>
      <c r="BS31" s="150"/>
      <c r="BT31" s="150"/>
      <c r="BU31" s="150"/>
      <c r="BV31" s="150"/>
      <c r="BW31" s="150"/>
    </row>
    <row r="32" spans="3:75" s="96" customFormat="1" ht="21" customHeight="1">
      <c r="C32" s="97"/>
      <c r="D32" s="437"/>
      <c r="E32" s="437"/>
      <c r="F32" s="329" t="s">
        <v>2602</v>
      </c>
      <c r="G32" s="184"/>
      <c r="H32" s="62" t="s">
        <v>326</v>
      </c>
      <c r="I32" s="62" t="s">
        <v>330</v>
      </c>
      <c r="J32" s="62" t="s">
        <v>2</v>
      </c>
      <c r="K32" s="62" t="s">
        <v>331</v>
      </c>
      <c r="L32" s="62" t="s">
        <v>2</v>
      </c>
      <c r="M32" s="62" t="s">
        <v>423</v>
      </c>
      <c r="N32" s="136" t="s">
        <v>333</v>
      </c>
      <c r="O32" s="136" t="s">
        <v>2</v>
      </c>
      <c r="P32" s="136" t="s">
        <v>721</v>
      </c>
      <c r="Q32" s="136"/>
      <c r="R32" s="136"/>
      <c r="S32" s="136"/>
      <c r="T32" s="136"/>
      <c r="U32" s="213"/>
      <c r="V32" s="162"/>
      <c r="W32" s="163"/>
      <c r="X32" s="164"/>
      <c r="Y32" s="98"/>
      <c r="Z32" s="99"/>
      <c r="BI32" s="150"/>
      <c r="BJ32" s="150"/>
      <c r="BK32" s="150"/>
      <c r="BL32" s="150"/>
      <c r="BM32" s="150"/>
      <c r="BN32" s="150"/>
      <c r="BO32" s="150"/>
      <c r="BP32" s="150"/>
      <c r="BQ32" s="150"/>
      <c r="BR32" s="150"/>
      <c r="BS32" s="150"/>
      <c r="BT32" s="150"/>
      <c r="BU32" s="150"/>
      <c r="BV32" s="150"/>
      <c r="BW32" s="150"/>
    </row>
    <row r="33" spans="3:75" s="96" customFormat="1" ht="21" customHeight="1">
      <c r="C33" s="97"/>
      <c r="D33" s="437"/>
      <c r="E33" s="437"/>
      <c r="F33" s="328" t="s">
        <v>55</v>
      </c>
      <c r="G33" s="184"/>
      <c r="H33" s="62" t="s">
        <v>326</v>
      </c>
      <c r="I33" s="62" t="s">
        <v>330</v>
      </c>
      <c r="J33" s="62" t="s">
        <v>2</v>
      </c>
      <c r="K33" s="62" t="s">
        <v>331</v>
      </c>
      <c r="L33" s="62" t="s">
        <v>2</v>
      </c>
      <c r="M33" s="62" t="s">
        <v>394</v>
      </c>
      <c r="N33" s="136" t="s">
        <v>333</v>
      </c>
      <c r="O33" s="136" t="s">
        <v>2</v>
      </c>
      <c r="P33" s="136" t="s">
        <v>721</v>
      </c>
      <c r="Q33" s="136"/>
      <c r="R33" s="136"/>
      <c r="S33" s="136"/>
      <c r="T33" s="136"/>
      <c r="U33" s="213"/>
      <c r="V33" s="162"/>
      <c r="W33" s="163"/>
      <c r="X33" s="164"/>
      <c r="Y33" s="98"/>
      <c r="Z33" s="99"/>
      <c r="BI33" s="150"/>
      <c r="BJ33" s="150"/>
      <c r="BK33" s="150"/>
      <c r="BL33" s="150"/>
      <c r="BM33" s="150"/>
      <c r="BN33" s="150"/>
      <c r="BO33" s="150"/>
      <c r="BP33" s="150"/>
      <c r="BQ33" s="150"/>
      <c r="BR33" s="150"/>
      <c r="BS33" s="150"/>
      <c r="BT33" s="150"/>
      <c r="BU33" s="150"/>
      <c r="BV33" s="150"/>
      <c r="BW33" s="150"/>
    </row>
    <row r="34" spans="3:75" s="96" customFormat="1" ht="21" customHeight="1">
      <c r="C34" s="97"/>
      <c r="D34" s="437"/>
      <c r="E34" s="437"/>
      <c r="F34" s="328" t="s">
        <v>56</v>
      </c>
      <c r="G34" s="184"/>
      <c r="H34" s="62" t="s">
        <v>326</v>
      </c>
      <c r="I34" s="62" t="s">
        <v>330</v>
      </c>
      <c r="J34" s="62" t="s">
        <v>2</v>
      </c>
      <c r="K34" s="62" t="s">
        <v>331</v>
      </c>
      <c r="L34" s="62" t="s">
        <v>2</v>
      </c>
      <c r="M34" s="62" t="s">
        <v>395</v>
      </c>
      <c r="N34" s="136" t="s">
        <v>333</v>
      </c>
      <c r="O34" s="136" t="s">
        <v>2</v>
      </c>
      <c r="P34" s="136" t="s">
        <v>721</v>
      </c>
      <c r="Q34" s="136"/>
      <c r="R34" s="136"/>
      <c r="S34" s="136"/>
      <c r="T34" s="136"/>
      <c r="U34" s="213"/>
      <c r="V34" s="162"/>
      <c r="W34" s="163"/>
      <c r="X34" s="164"/>
      <c r="Y34" s="98"/>
      <c r="Z34" s="99"/>
      <c r="BI34" s="150"/>
      <c r="BJ34" s="150"/>
      <c r="BK34" s="150"/>
      <c r="BL34" s="150"/>
      <c r="BM34" s="150"/>
      <c r="BN34" s="150"/>
      <c r="BO34" s="150"/>
      <c r="BP34" s="150"/>
      <c r="BQ34" s="150"/>
      <c r="BR34" s="150"/>
      <c r="BS34" s="150"/>
      <c r="BT34" s="150"/>
      <c r="BU34" s="150"/>
      <c r="BV34" s="150"/>
      <c r="BW34" s="150"/>
    </row>
    <row r="35" spans="3:75" s="96" customFormat="1" ht="21" customHeight="1">
      <c r="C35" s="97"/>
      <c r="D35" s="437"/>
      <c r="E35" s="437"/>
      <c r="F35" s="328" t="s">
        <v>57</v>
      </c>
      <c r="G35" s="184"/>
      <c r="H35" s="62" t="s">
        <v>326</v>
      </c>
      <c r="I35" s="62" t="s">
        <v>330</v>
      </c>
      <c r="J35" s="62" t="s">
        <v>2</v>
      </c>
      <c r="K35" s="62" t="s">
        <v>331</v>
      </c>
      <c r="L35" s="62" t="s">
        <v>2</v>
      </c>
      <c r="M35" s="62" t="s">
        <v>396</v>
      </c>
      <c r="N35" s="136" t="s">
        <v>333</v>
      </c>
      <c r="O35" s="136" t="s">
        <v>2</v>
      </c>
      <c r="P35" s="136" t="s">
        <v>721</v>
      </c>
      <c r="Q35" s="136"/>
      <c r="R35" s="136"/>
      <c r="S35" s="136"/>
      <c r="T35" s="136"/>
      <c r="U35" s="213"/>
      <c r="V35" s="162"/>
      <c r="W35" s="163"/>
      <c r="X35" s="164"/>
      <c r="Y35" s="98"/>
      <c r="Z35" s="99"/>
      <c r="BI35" s="150"/>
      <c r="BJ35" s="150"/>
      <c r="BK35" s="150"/>
      <c r="BL35" s="150"/>
      <c r="BM35" s="150"/>
      <c r="BN35" s="150"/>
      <c r="BO35" s="150"/>
      <c r="BP35" s="150"/>
      <c r="BQ35" s="150"/>
      <c r="BR35" s="150"/>
      <c r="BS35" s="150"/>
      <c r="BT35" s="150"/>
      <c r="BU35" s="150"/>
      <c r="BV35" s="150"/>
      <c r="BW35" s="150"/>
    </row>
    <row r="36" spans="3:75" s="96" customFormat="1" ht="21" customHeight="1">
      <c r="C36" s="97"/>
      <c r="D36" s="437"/>
      <c r="E36" s="437"/>
      <c r="F36" s="328" t="s">
        <v>58</v>
      </c>
      <c r="G36" s="184"/>
      <c r="H36" s="62" t="s">
        <v>326</v>
      </c>
      <c r="I36" s="62" t="s">
        <v>330</v>
      </c>
      <c r="J36" s="62" t="s">
        <v>2</v>
      </c>
      <c r="K36" s="62" t="s">
        <v>331</v>
      </c>
      <c r="L36" s="62" t="s">
        <v>2</v>
      </c>
      <c r="M36" s="62" t="s">
        <v>397</v>
      </c>
      <c r="N36" s="136" t="s">
        <v>333</v>
      </c>
      <c r="O36" s="136" t="s">
        <v>2</v>
      </c>
      <c r="P36" s="136" t="s">
        <v>721</v>
      </c>
      <c r="Q36" s="136"/>
      <c r="R36" s="136"/>
      <c r="S36" s="136"/>
      <c r="T36" s="136"/>
      <c r="U36" s="213"/>
      <c r="V36" s="162"/>
      <c r="W36" s="163"/>
      <c r="X36" s="164"/>
      <c r="Y36" s="98"/>
      <c r="Z36" s="99"/>
      <c r="BI36" s="150"/>
      <c r="BJ36" s="150"/>
      <c r="BK36" s="150"/>
      <c r="BL36" s="150"/>
      <c r="BM36" s="150"/>
      <c r="BN36" s="150"/>
      <c r="BO36" s="150"/>
      <c r="BP36" s="150"/>
      <c r="BQ36" s="150"/>
      <c r="BR36" s="150"/>
      <c r="BS36" s="150"/>
      <c r="BT36" s="150"/>
      <c r="BU36" s="150"/>
      <c r="BV36" s="150"/>
      <c r="BW36" s="150"/>
    </row>
    <row r="37" spans="3:75" s="96" customFormat="1" ht="21" customHeight="1">
      <c r="C37" s="97"/>
      <c r="D37" s="437"/>
      <c r="E37" s="437"/>
      <c r="F37" s="328" t="s">
        <v>59</v>
      </c>
      <c r="G37" s="184"/>
      <c r="H37" s="62" t="s">
        <v>326</v>
      </c>
      <c r="I37" s="62" t="s">
        <v>330</v>
      </c>
      <c r="J37" s="62" t="s">
        <v>2</v>
      </c>
      <c r="K37" s="62" t="s">
        <v>331</v>
      </c>
      <c r="L37" s="62" t="s">
        <v>2</v>
      </c>
      <c r="M37" s="62" t="s">
        <v>398</v>
      </c>
      <c r="N37" s="136" t="s">
        <v>333</v>
      </c>
      <c r="O37" s="136" t="s">
        <v>2</v>
      </c>
      <c r="P37" s="136" t="s">
        <v>721</v>
      </c>
      <c r="Q37" s="136"/>
      <c r="R37" s="136"/>
      <c r="S37" s="136"/>
      <c r="T37" s="136"/>
      <c r="U37" s="213"/>
      <c r="V37" s="162"/>
      <c r="W37" s="163"/>
      <c r="X37" s="164"/>
      <c r="Y37" s="98"/>
      <c r="Z37" s="99"/>
      <c r="BI37" s="150"/>
      <c r="BJ37" s="150"/>
      <c r="BK37" s="150"/>
      <c r="BL37" s="150"/>
      <c r="BM37" s="150"/>
      <c r="BN37" s="150"/>
      <c r="BO37" s="150"/>
      <c r="BP37" s="150"/>
      <c r="BQ37" s="150"/>
      <c r="BR37" s="150"/>
      <c r="BS37" s="150"/>
      <c r="BT37" s="150"/>
      <c r="BU37" s="150"/>
      <c r="BV37" s="150"/>
      <c r="BW37" s="150"/>
    </row>
    <row r="38" spans="3:75" s="96" customFormat="1" ht="21" customHeight="1">
      <c r="C38" s="97"/>
      <c r="D38" s="437"/>
      <c r="E38" s="437"/>
      <c r="F38" s="328" t="s">
        <v>60</v>
      </c>
      <c r="G38" s="184"/>
      <c r="H38" s="62" t="s">
        <v>326</v>
      </c>
      <c r="I38" s="62" t="s">
        <v>330</v>
      </c>
      <c r="J38" s="62" t="s">
        <v>2</v>
      </c>
      <c r="K38" s="62" t="s">
        <v>331</v>
      </c>
      <c r="L38" s="62" t="s">
        <v>2</v>
      </c>
      <c r="M38" s="62" t="s">
        <v>399</v>
      </c>
      <c r="N38" s="136" t="s">
        <v>333</v>
      </c>
      <c r="O38" s="136" t="s">
        <v>2</v>
      </c>
      <c r="P38" s="136" t="s">
        <v>721</v>
      </c>
      <c r="Q38" s="136"/>
      <c r="R38" s="136"/>
      <c r="S38" s="136"/>
      <c r="T38" s="136"/>
      <c r="U38" s="213"/>
      <c r="V38" s="162"/>
      <c r="W38" s="163"/>
      <c r="X38" s="164"/>
      <c r="Y38" s="98"/>
      <c r="Z38" s="99"/>
      <c r="BI38" s="150"/>
      <c r="BJ38" s="150"/>
      <c r="BK38" s="150"/>
      <c r="BL38" s="150"/>
      <c r="BM38" s="150"/>
      <c r="BN38" s="150"/>
      <c r="BO38" s="150"/>
      <c r="BP38" s="150"/>
      <c r="BQ38" s="150"/>
      <c r="BR38" s="150"/>
      <c r="BS38" s="150"/>
      <c r="BT38" s="150"/>
      <c r="BU38" s="150"/>
      <c r="BV38" s="150"/>
      <c r="BW38" s="150"/>
    </row>
    <row r="39" spans="3:75" s="96" customFormat="1" ht="21" customHeight="1">
      <c r="C39" s="97"/>
      <c r="D39" s="437"/>
      <c r="E39" s="437"/>
      <c r="F39" s="328" t="s">
        <v>61</v>
      </c>
      <c r="G39" s="184"/>
      <c r="H39" s="62" t="s">
        <v>326</v>
      </c>
      <c r="I39" s="62" t="s">
        <v>330</v>
      </c>
      <c r="J39" s="62" t="s">
        <v>2</v>
      </c>
      <c r="K39" s="62" t="s">
        <v>331</v>
      </c>
      <c r="L39" s="62" t="s">
        <v>2</v>
      </c>
      <c r="M39" s="62" t="s">
        <v>400</v>
      </c>
      <c r="N39" s="136" t="s">
        <v>333</v>
      </c>
      <c r="O39" s="136" t="s">
        <v>2</v>
      </c>
      <c r="P39" s="136" t="s">
        <v>721</v>
      </c>
      <c r="Q39" s="136"/>
      <c r="R39" s="136"/>
      <c r="S39" s="136"/>
      <c r="T39" s="136"/>
      <c r="U39" s="213"/>
      <c r="V39" s="162"/>
      <c r="W39" s="163"/>
      <c r="X39" s="164"/>
      <c r="Y39" s="98"/>
      <c r="Z39" s="99"/>
      <c r="BI39" s="150"/>
      <c r="BJ39" s="150"/>
      <c r="BK39" s="150"/>
      <c r="BL39" s="150"/>
      <c r="BM39" s="150"/>
      <c r="BN39" s="150"/>
      <c r="BO39" s="150"/>
      <c r="BP39" s="150"/>
      <c r="BQ39" s="150"/>
      <c r="BR39" s="150"/>
      <c r="BS39" s="150"/>
      <c r="BT39" s="150"/>
      <c r="BU39" s="150"/>
      <c r="BV39" s="150"/>
      <c r="BW39" s="150"/>
    </row>
    <row r="40" spans="3:75" s="96" customFormat="1" ht="21" customHeight="1">
      <c r="C40" s="97"/>
      <c r="D40" s="437"/>
      <c r="E40" s="437"/>
      <c r="F40" s="328" t="s">
        <v>62</v>
      </c>
      <c r="G40" s="184"/>
      <c r="H40" s="62" t="s">
        <v>326</v>
      </c>
      <c r="I40" s="62" t="s">
        <v>330</v>
      </c>
      <c r="J40" s="62" t="s">
        <v>2</v>
      </c>
      <c r="K40" s="62" t="s">
        <v>331</v>
      </c>
      <c r="L40" s="62" t="s">
        <v>2</v>
      </c>
      <c r="M40" s="62" t="s">
        <v>401</v>
      </c>
      <c r="N40" s="136" t="s">
        <v>333</v>
      </c>
      <c r="O40" s="136" t="s">
        <v>2</v>
      </c>
      <c r="P40" s="136" t="s">
        <v>721</v>
      </c>
      <c r="Q40" s="136"/>
      <c r="R40" s="136"/>
      <c r="S40" s="136"/>
      <c r="T40" s="136"/>
      <c r="U40" s="213"/>
      <c r="V40" s="162"/>
      <c r="W40" s="163"/>
      <c r="X40" s="164"/>
      <c r="Y40" s="98"/>
      <c r="Z40" s="99"/>
      <c r="BI40" s="150"/>
      <c r="BJ40" s="150"/>
      <c r="BK40" s="150"/>
      <c r="BL40" s="150"/>
      <c r="BM40" s="150"/>
      <c r="BN40" s="150"/>
      <c r="BO40" s="150"/>
      <c r="BP40" s="150"/>
      <c r="BQ40" s="150"/>
      <c r="BR40" s="150"/>
      <c r="BS40" s="150"/>
      <c r="BT40" s="150"/>
      <c r="BU40" s="150"/>
      <c r="BV40" s="150"/>
      <c r="BW40" s="150"/>
    </row>
    <row r="41" spans="3:75" s="96" customFormat="1" ht="21" customHeight="1">
      <c r="C41" s="97"/>
      <c r="D41" s="437"/>
      <c r="E41" s="437"/>
      <c r="F41" s="328" t="s">
        <v>63</v>
      </c>
      <c r="G41" s="184"/>
      <c r="H41" s="62" t="s">
        <v>326</v>
      </c>
      <c r="I41" s="62" t="s">
        <v>330</v>
      </c>
      <c r="J41" s="62" t="s">
        <v>2</v>
      </c>
      <c r="K41" s="62" t="s">
        <v>331</v>
      </c>
      <c r="L41" s="62" t="s">
        <v>2</v>
      </c>
      <c r="M41" s="62" t="s">
        <v>402</v>
      </c>
      <c r="N41" s="136" t="s">
        <v>333</v>
      </c>
      <c r="O41" s="136" t="s">
        <v>2</v>
      </c>
      <c r="P41" s="136" t="s">
        <v>721</v>
      </c>
      <c r="Q41" s="136"/>
      <c r="R41" s="136"/>
      <c r="S41" s="136"/>
      <c r="T41" s="136"/>
      <c r="U41" s="213"/>
      <c r="V41" s="162"/>
      <c r="W41" s="163"/>
      <c r="X41" s="164"/>
      <c r="Y41" s="98"/>
      <c r="Z41" s="99"/>
      <c r="BI41" s="150"/>
      <c r="BJ41" s="150"/>
      <c r="BK41" s="150"/>
      <c r="BL41" s="150"/>
      <c r="BM41" s="150"/>
      <c r="BN41" s="150"/>
      <c r="BO41" s="150"/>
      <c r="BP41" s="150"/>
      <c r="BQ41" s="150"/>
      <c r="BR41" s="150"/>
      <c r="BS41" s="150"/>
      <c r="BT41" s="150"/>
      <c r="BU41" s="150"/>
      <c r="BV41" s="150"/>
      <c r="BW41" s="150"/>
    </row>
    <row r="42" spans="3:75" s="96" customFormat="1" ht="21" customHeight="1">
      <c r="C42" s="97"/>
      <c r="D42" s="437"/>
      <c r="E42" s="437"/>
      <c r="F42" s="328" t="s">
        <v>64</v>
      </c>
      <c r="G42" s="184"/>
      <c r="H42" s="62" t="s">
        <v>326</v>
      </c>
      <c r="I42" s="62" t="s">
        <v>330</v>
      </c>
      <c r="J42" s="62" t="s">
        <v>2</v>
      </c>
      <c r="K42" s="62" t="s">
        <v>331</v>
      </c>
      <c r="L42" s="62" t="s">
        <v>2</v>
      </c>
      <c r="M42" s="62" t="s">
        <v>403</v>
      </c>
      <c r="N42" s="136" t="s">
        <v>333</v>
      </c>
      <c r="O42" s="136" t="s">
        <v>2</v>
      </c>
      <c r="P42" s="136" t="s">
        <v>721</v>
      </c>
      <c r="Q42" s="136"/>
      <c r="R42" s="136"/>
      <c r="S42" s="136"/>
      <c r="T42" s="136"/>
      <c r="U42" s="213"/>
      <c r="V42" s="162"/>
      <c r="W42" s="163"/>
      <c r="X42" s="164"/>
      <c r="Y42" s="98"/>
      <c r="Z42" s="99"/>
      <c r="BI42" s="150"/>
      <c r="BJ42" s="150"/>
      <c r="BK42" s="150"/>
      <c r="BL42" s="150"/>
      <c r="BM42" s="150"/>
      <c r="BN42" s="150"/>
      <c r="BO42" s="150"/>
      <c r="BP42" s="150"/>
      <c r="BQ42" s="150"/>
      <c r="BR42" s="150"/>
      <c r="BS42" s="150"/>
      <c r="BT42" s="150"/>
      <c r="BU42" s="150"/>
      <c r="BV42" s="150"/>
      <c r="BW42" s="150"/>
    </row>
    <row r="43" spans="3:75" s="96" customFormat="1" ht="21" customHeight="1">
      <c r="C43" s="97"/>
      <c r="D43" s="437"/>
      <c r="E43" s="437"/>
      <c r="F43" s="328" t="s">
        <v>65</v>
      </c>
      <c r="G43" s="184"/>
      <c r="H43" s="62" t="s">
        <v>326</v>
      </c>
      <c r="I43" s="62" t="s">
        <v>330</v>
      </c>
      <c r="J43" s="62" t="s">
        <v>2</v>
      </c>
      <c r="K43" s="62" t="s">
        <v>331</v>
      </c>
      <c r="L43" s="62" t="s">
        <v>2</v>
      </c>
      <c r="M43" s="62" t="s">
        <v>404</v>
      </c>
      <c r="N43" s="136" t="s">
        <v>333</v>
      </c>
      <c r="O43" s="136" t="s">
        <v>2</v>
      </c>
      <c r="P43" s="136" t="s">
        <v>721</v>
      </c>
      <c r="Q43" s="136"/>
      <c r="R43" s="136"/>
      <c r="S43" s="136"/>
      <c r="T43" s="136"/>
      <c r="U43" s="213"/>
      <c r="V43" s="162"/>
      <c r="W43" s="163"/>
      <c r="X43" s="164"/>
      <c r="Y43" s="98"/>
      <c r="Z43" s="99"/>
      <c r="BI43" s="150"/>
      <c r="BJ43" s="150"/>
      <c r="BK43" s="150"/>
      <c r="BL43" s="150"/>
      <c r="BM43" s="150"/>
      <c r="BN43" s="150"/>
      <c r="BO43" s="150"/>
      <c r="BP43" s="150"/>
      <c r="BQ43" s="150"/>
      <c r="BR43" s="150"/>
      <c r="BS43" s="150"/>
      <c r="BT43" s="150"/>
      <c r="BU43" s="150"/>
      <c r="BV43" s="150"/>
      <c r="BW43" s="150"/>
    </row>
    <row r="44" spans="3:75" s="96" customFormat="1" ht="21" customHeight="1">
      <c r="C44" s="97"/>
      <c r="D44" s="437"/>
      <c r="E44" s="437"/>
      <c r="F44" s="328" t="s">
        <v>66</v>
      </c>
      <c r="G44" s="184"/>
      <c r="H44" s="62" t="s">
        <v>326</v>
      </c>
      <c r="I44" s="62" t="s">
        <v>330</v>
      </c>
      <c r="J44" s="62" t="s">
        <v>2</v>
      </c>
      <c r="K44" s="62" t="s">
        <v>331</v>
      </c>
      <c r="L44" s="62" t="s">
        <v>2</v>
      </c>
      <c r="M44" s="62" t="s">
        <v>405</v>
      </c>
      <c r="N44" s="136" t="s">
        <v>333</v>
      </c>
      <c r="O44" s="136" t="s">
        <v>2</v>
      </c>
      <c r="P44" s="136" t="s">
        <v>721</v>
      </c>
      <c r="Q44" s="136"/>
      <c r="R44" s="136"/>
      <c r="S44" s="136"/>
      <c r="T44" s="136"/>
      <c r="U44" s="213"/>
      <c r="V44" s="162"/>
      <c r="W44" s="163"/>
      <c r="X44" s="164"/>
      <c r="Y44" s="98"/>
      <c r="Z44" s="99"/>
      <c r="BI44" s="150"/>
      <c r="BJ44" s="150"/>
      <c r="BK44" s="150"/>
      <c r="BL44" s="150"/>
      <c r="BM44" s="150"/>
      <c r="BN44" s="150"/>
      <c r="BO44" s="150"/>
      <c r="BP44" s="150"/>
      <c r="BQ44" s="150"/>
      <c r="BR44" s="150"/>
      <c r="BS44" s="150"/>
      <c r="BT44" s="150"/>
      <c r="BU44" s="150"/>
      <c r="BV44" s="150"/>
      <c r="BW44" s="150"/>
    </row>
    <row r="45" spans="3:75" s="96" customFormat="1" ht="21" customHeight="1">
      <c r="C45" s="97"/>
      <c r="D45" s="437"/>
      <c r="E45" s="437"/>
      <c r="F45" s="328" t="s">
        <v>67</v>
      </c>
      <c r="G45" s="184"/>
      <c r="H45" s="62" t="s">
        <v>326</v>
      </c>
      <c r="I45" s="62" t="s">
        <v>330</v>
      </c>
      <c r="J45" s="62" t="s">
        <v>2</v>
      </c>
      <c r="K45" s="62" t="s">
        <v>331</v>
      </c>
      <c r="L45" s="62" t="s">
        <v>2</v>
      </c>
      <c r="M45" s="62" t="s">
        <v>406</v>
      </c>
      <c r="N45" s="136" t="s">
        <v>333</v>
      </c>
      <c r="O45" s="136" t="s">
        <v>2</v>
      </c>
      <c r="P45" s="136" t="s">
        <v>721</v>
      </c>
      <c r="Q45" s="136"/>
      <c r="R45" s="136"/>
      <c r="S45" s="136"/>
      <c r="T45" s="136"/>
      <c r="U45" s="213"/>
      <c r="V45" s="162"/>
      <c r="W45" s="163"/>
      <c r="X45" s="164"/>
      <c r="Y45" s="98"/>
      <c r="Z45" s="99"/>
      <c r="BI45" s="150"/>
      <c r="BJ45" s="150"/>
      <c r="BK45" s="150"/>
      <c r="BL45" s="150"/>
      <c r="BM45" s="150"/>
      <c r="BN45" s="150"/>
      <c r="BO45" s="150"/>
      <c r="BP45" s="150"/>
      <c r="BQ45" s="150"/>
      <c r="BR45" s="150"/>
      <c r="BS45" s="150"/>
      <c r="BT45" s="150"/>
      <c r="BU45" s="150"/>
      <c r="BV45" s="150"/>
      <c r="BW45" s="150"/>
    </row>
    <row r="46" spans="3:75" s="96" customFormat="1" ht="21" customHeight="1">
      <c r="C46" s="97"/>
      <c r="D46" s="437"/>
      <c r="E46" s="437"/>
      <c r="F46" s="328" t="s">
        <v>68</v>
      </c>
      <c r="G46" s="184"/>
      <c r="H46" s="62" t="s">
        <v>326</v>
      </c>
      <c r="I46" s="62" t="s">
        <v>330</v>
      </c>
      <c r="J46" s="62" t="s">
        <v>2</v>
      </c>
      <c r="K46" s="62" t="s">
        <v>331</v>
      </c>
      <c r="L46" s="62" t="s">
        <v>2</v>
      </c>
      <c r="M46" s="62" t="s">
        <v>407</v>
      </c>
      <c r="N46" s="136" t="s">
        <v>333</v>
      </c>
      <c r="O46" s="136" t="s">
        <v>2</v>
      </c>
      <c r="P46" s="136" t="s">
        <v>721</v>
      </c>
      <c r="Q46" s="136"/>
      <c r="R46" s="136"/>
      <c r="S46" s="136"/>
      <c r="T46" s="136"/>
      <c r="U46" s="213"/>
      <c r="V46" s="162"/>
      <c r="W46" s="163"/>
      <c r="X46" s="164"/>
      <c r="Y46" s="98"/>
      <c r="Z46" s="98"/>
      <c r="AA46" s="100"/>
      <c r="AB46" s="100"/>
      <c r="AC46" s="100"/>
      <c r="AD46" s="100"/>
      <c r="AE46" s="100"/>
      <c r="AF46" s="100"/>
      <c r="AG46" s="100"/>
      <c r="AH46" s="100"/>
      <c r="AI46" s="100"/>
      <c r="AJ46" s="100"/>
      <c r="AK46" s="100"/>
      <c r="AL46" s="100"/>
      <c r="AM46" s="100"/>
      <c r="AN46" s="100"/>
      <c r="AO46" s="100"/>
      <c r="AP46" s="100"/>
      <c r="AQ46" s="100"/>
      <c r="AR46" s="100"/>
      <c r="AS46" s="100"/>
      <c r="BI46" s="150"/>
      <c r="BJ46" s="150"/>
      <c r="BK46" s="150"/>
      <c r="BL46" s="150"/>
      <c r="BM46" s="150"/>
      <c r="BN46" s="150"/>
      <c r="BO46" s="150"/>
      <c r="BP46" s="150"/>
      <c r="BQ46" s="150"/>
      <c r="BR46" s="150"/>
      <c r="BS46" s="150"/>
      <c r="BT46" s="150"/>
      <c r="BU46" s="150"/>
      <c r="BV46" s="150"/>
      <c r="BW46" s="150"/>
    </row>
    <row r="47" spans="3:75" s="96" customFormat="1" ht="21" customHeight="1">
      <c r="C47" s="97"/>
      <c r="D47" s="437"/>
      <c r="E47" s="437"/>
      <c r="F47" s="328" t="s">
        <v>69</v>
      </c>
      <c r="G47" s="184"/>
      <c r="H47" s="62" t="s">
        <v>326</v>
      </c>
      <c r="I47" s="62" t="s">
        <v>330</v>
      </c>
      <c r="J47" s="62" t="s">
        <v>2</v>
      </c>
      <c r="K47" s="62" t="s">
        <v>331</v>
      </c>
      <c r="L47" s="62" t="s">
        <v>2</v>
      </c>
      <c r="M47" s="62" t="s">
        <v>408</v>
      </c>
      <c r="N47" s="136" t="s">
        <v>333</v>
      </c>
      <c r="O47" s="136" t="s">
        <v>2</v>
      </c>
      <c r="P47" s="136" t="s">
        <v>721</v>
      </c>
      <c r="Q47" s="136"/>
      <c r="R47" s="136"/>
      <c r="S47" s="136"/>
      <c r="T47" s="136"/>
      <c r="U47" s="213"/>
      <c r="V47" s="162"/>
      <c r="W47" s="163"/>
      <c r="X47" s="164"/>
      <c r="Y47" s="98"/>
      <c r="Z47" s="98"/>
      <c r="AA47" s="100"/>
      <c r="AB47" s="100"/>
      <c r="AC47" s="100"/>
      <c r="AD47" s="100"/>
      <c r="AE47" s="100"/>
      <c r="AF47" s="100"/>
      <c r="AG47" s="100"/>
      <c r="AH47" s="100"/>
      <c r="AI47" s="100"/>
      <c r="AJ47" s="100"/>
      <c r="AK47" s="100"/>
      <c r="AL47" s="100"/>
      <c r="AM47" s="100"/>
      <c r="AN47" s="100"/>
      <c r="AO47" s="100"/>
      <c r="AP47" s="100"/>
      <c r="AQ47" s="100"/>
      <c r="AR47" s="100"/>
      <c r="AS47" s="100"/>
      <c r="BI47" s="150"/>
      <c r="BJ47" s="150"/>
      <c r="BK47" s="150"/>
      <c r="BL47" s="150"/>
      <c r="BM47" s="150"/>
      <c r="BN47" s="150"/>
      <c r="BO47" s="150"/>
      <c r="BP47" s="150"/>
      <c r="BQ47" s="150"/>
      <c r="BR47" s="150"/>
      <c r="BS47" s="150"/>
      <c r="BT47" s="150"/>
      <c r="BU47" s="150"/>
      <c r="BV47" s="150"/>
      <c r="BW47" s="150"/>
    </row>
    <row r="48" spans="3:75" s="96" customFormat="1" ht="21" customHeight="1">
      <c r="C48" s="97"/>
      <c r="D48" s="437"/>
      <c r="E48" s="437"/>
      <c r="F48" s="328" t="s">
        <v>70</v>
      </c>
      <c r="G48" s="184"/>
      <c r="H48" s="62" t="s">
        <v>326</v>
      </c>
      <c r="I48" s="62" t="s">
        <v>330</v>
      </c>
      <c r="J48" s="62" t="s">
        <v>2</v>
      </c>
      <c r="K48" s="62" t="s">
        <v>331</v>
      </c>
      <c r="L48" s="62" t="s">
        <v>2</v>
      </c>
      <c r="M48" s="62" t="s">
        <v>409</v>
      </c>
      <c r="N48" s="136" t="s">
        <v>333</v>
      </c>
      <c r="O48" s="136" t="s">
        <v>2</v>
      </c>
      <c r="P48" s="136" t="s">
        <v>721</v>
      </c>
      <c r="Q48" s="136"/>
      <c r="R48" s="136"/>
      <c r="S48" s="136"/>
      <c r="T48" s="136"/>
      <c r="U48" s="213"/>
      <c r="V48" s="162"/>
      <c r="W48" s="163"/>
      <c r="X48" s="164"/>
      <c r="Y48" s="98"/>
      <c r="Z48" s="98"/>
      <c r="AA48" s="100"/>
      <c r="AB48" s="100"/>
      <c r="AC48" s="100"/>
      <c r="AD48" s="100"/>
      <c r="AE48" s="100"/>
      <c r="AF48" s="100"/>
      <c r="AG48" s="100"/>
      <c r="AH48" s="100"/>
      <c r="AI48" s="100"/>
      <c r="AJ48" s="100"/>
      <c r="AK48" s="100"/>
      <c r="AL48" s="100"/>
      <c r="AM48" s="100"/>
      <c r="AN48" s="100"/>
      <c r="AO48" s="100"/>
      <c r="AP48" s="100"/>
      <c r="AQ48" s="100"/>
      <c r="AR48" s="100"/>
      <c r="AS48" s="100"/>
      <c r="BI48" s="150"/>
      <c r="BJ48" s="150"/>
      <c r="BK48" s="150"/>
      <c r="BL48" s="150"/>
      <c r="BM48" s="150"/>
      <c r="BN48" s="150"/>
      <c r="BO48" s="150"/>
      <c r="BP48" s="150"/>
      <c r="BQ48" s="150"/>
      <c r="BR48" s="150"/>
      <c r="BS48" s="150"/>
      <c r="BT48" s="150"/>
      <c r="BU48" s="150"/>
      <c r="BV48" s="150"/>
      <c r="BW48" s="150"/>
    </row>
    <row r="49" spans="3:75" s="96" customFormat="1" ht="21" customHeight="1">
      <c r="C49" s="97"/>
      <c r="D49" s="437"/>
      <c r="E49" s="437"/>
      <c r="F49" s="328" t="s">
        <v>71</v>
      </c>
      <c r="G49" s="184"/>
      <c r="H49" s="62" t="s">
        <v>326</v>
      </c>
      <c r="I49" s="62" t="s">
        <v>330</v>
      </c>
      <c r="J49" s="62" t="s">
        <v>2</v>
      </c>
      <c r="K49" s="62" t="s">
        <v>331</v>
      </c>
      <c r="L49" s="62" t="s">
        <v>2</v>
      </c>
      <c r="M49" s="62" t="s">
        <v>410</v>
      </c>
      <c r="N49" s="136" t="s">
        <v>333</v>
      </c>
      <c r="O49" s="136" t="s">
        <v>2</v>
      </c>
      <c r="P49" s="136" t="s">
        <v>721</v>
      </c>
      <c r="Q49" s="136"/>
      <c r="R49" s="136"/>
      <c r="S49" s="136"/>
      <c r="T49" s="136"/>
      <c r="U49" s="213"/>
      <c r="V49" s="162"/>
      <c r="W49" s="163"/>
      <c r="X49" s="164"/>
      <c r="Y49" s="98"/>
      <c r="Z49" s="98"/>
      <c r="AA49" s="100"/>
      <c r="AB49" s="100"/>
      <c r="AC49" s="100"/>
      <c r="AD49" s="100"/>
      <c r="AE49" s="100"/>
      <c r="AF49" s="100"/>
      <c r="AG49" s="100"/>
      <c r="AH49" s="100"/>
      <c r="AI49" s="100"/>
      <c r="AJ49" s="100"/>
      <c r="AK49" s="100"/>
      <c r="AL49" s="100"/>
      <c r="AM49" s="100"/>
      <c r="AN49" s="100"/>
      <c r="AO49" s="100"/>
      <c r="AP49" s="100"/>
      <c r="AQ49" s="100"/>
      <c r="AR49" s="100"/>
      <c r="AS49" s="100"/>
      <c r="BI49" s="150"/>
      <c r="BJ49" s="150"/>
      <c r="BK49" s="150"/>
      <c r="BL49" s="150"/>
      <c r="BM49" s="150"/>
      <c r="BN49" s="150"/>
      <c r="BO49" s="150"/>
      <c r="BP49" s="150"/>
      <c r="BQ49" s="150"/>
      <c r="BR49" s="150"/>
      <c r="BS49" s="150"/>
      <c r="BT49" s="150"/>
      <c r="BU49" s="150"/>
      <c r="BV49" s="150"/>
      <c r="BW49" s="150"/>
    </row>
    <row r="50" spans="3:75" s="96" customFormat="1" ht="21" customHeight="1">
      <c r="C50" s="97"/>
      <c r="D50" s="437"/>
      <c r="E50" s="437"/>
      <c r="F50" s="328" t="s">
        <v>72</v>
      </c>
      <c r="G50" s="184"/>
      <c r="H50" s="62" t="s">
        <v>326</v>
      </c>
      <c r="I50" s="62" t="s">
        <v>330</v>
      </c>
      <c r="J50" s="62" t="s">
        <v>2</v>
      </c>
      <c r="K50" s="62" t="s">
        <v>331</v>
      </c>
      <c r="L50" s="62" t="s">
        <v>2</v>
      </c>
      <c r="M50" s="62" t="s">
        <v>411</v>
      </c>
      <c r="N50" s="136" t="s">
        <v>333</v>
      </c>
      <c r="O50" s="136" t="s">
        <v>2</v>
      </c>
      <c r="P50" s="136" t="s">
        <v>721</v>
      </c>
      <c r="Q50" s="136"/>
      <c r="R50" s="136"/>
      <c r="S50" s="136"/>
      <c r="T50" s="136"/>
      <c r="U50" s="213"/>
      <c r="V50" s="162"/>
      <c r="W50" s="163"/>
      <c r="X50" s="164"/>
      <c r="Y50" s="98"/>
      <c r="Z50" s="98"/>
      <c r="AA50" s="100"/>
      <c r="AB50" s="100"/>
      <c r="AC50" s="100"/>
      <c r="AD50" s="100"/>
      <c r="AE50" s="100"/>
      <c r="AF50" s="100"/>
      <c r="AG50" s="100"/>
      <c r="AH50" s="100"/>
      <c r="AI50" s="100"/>
      <c r="AJ50" s="100"/>
      <c r="AK50" s="100"/>
      <c r="AL50" s="100"/>
      <c r="AM50" s="100"/>
      <c r="AN50" s="100"/>
      <c r="AO50" s="100"/>
      <c r="AP50" s="100"/>
      <c r="AQ50" s="100"/>
      <c r="AR50" s="100"/>
      <c r="AS50" s="100"/>
      <c r="BI50" s="150"/>
      <c r="BJ50" s="150"/>
      <c r="BK50" s="150"/>
      <c r="BL50" s="150"/>
      <c r="BM50" s="150"/>
      <c r="BN50" s="150"/>
      <c r="BO50" s="150"/>
      <c r="BP50" s="150"/>
      <c r="BQ50" s="150"/>
      <c r="BR50" s="150"/>
      <c r="BS50" s="150"/>
      <c r="BT50" s="150"/>
      <c r="BU50" s="150"/>
      <c r="BV50" s="150"/>
      <c r="BW50" s="150"/>
    </row>
    <row r="51" spans="3:75" s="96" customFormat="1" ht="21" customHeight="1">
      <c r="C51" s="97"/>
      <c r="D51" s="437"/>
      <c r="E51" s="437"/>
      <c r="F51" s="328" t="s">
        <v>73</v>
      </c>
      <c r="G51" s="184"/>
      <c r="H51" s="62" t="s">
        <v>326</v>
      </c>
      <c r="I51" s="62" t="s">
        <v>330</v>
      </c>
      <c r="J51" s="62" t="s">
        <v>2</v>
      </c>
      <c r="K51" s="62" t="s">
        <v>331</v>
      </c>
      <c r="L51" s="62" t="s">
        <v>2</v>
      </c>
      <c r="M51" s="62" t="s">
        <v>412</v>
      </c>
      <c r="N51" s="136" t="s">
        <v>333</v>
      </c>
      <c r="O51" s="136" t="s">
        <v>2</v>
      </c>
      <c r="P51" s="136" t="s">
        <v>721</v>
      </c>
      <c r="Q51" s="136"/>
      <c r="R51" s="136"/>
      <c r="S51" s="136"/>
      <c r="T51" s="136"/>
      <c r="U51" s="213"/>
      <c r="V51" s="162"/>
      <c r="W51" s="163"/>
      <c r="X51" s="164"/>
      <c r="Y51" s="98"/>
      <c r="Z51" s="98"/>
      <c r="AA51" s="100"/>
      <c r="AB51" s="100"/>
      <c r="AC51" s="100"/>
      <c r="AD51" s="100"/>
      <c r="AE51" s="100"/>
      <c r="AF51" s="100"/>
      <c r="AG51" s="100"/>
      <c r="AH51" s="100"/>
      <c r="AI51" s="100"/>
      <c r="AJ51" s="100"/>
      <c r="AK51" s="100"/>
      <c r="AL51" s="100"/>
      <c r="AM51" s="100"/>
      <c r="AN51" s="100"/>
      <c r="AO51" s="100"/>
      <c r="AP51" s="100"/>
      <c r="AQ51" s="100"/>
      <c r="AR51" s="100"/>
      <c r="AS51" s="100"/>
      <c r="BI51" s="150"/>
      <c r="BJ51" s="150"/>
      <c r="BK51" s="150"/>
      <c r="BL51" s="150"/>
      <c r="BM51" s="150"/>
      <c r="BN51" s="150"/>
      <c r="BO51" s="150"/>
      <c r="BP51" s="150"/>
      <c r="BQ51" s="150"/>
      <c r="BR51" s="150"/>
      <c r="BS51" s="150"/>
      <c r="BT51" s="150"/>
      <c r="BU51" s="150"/>
      <c r="BV51" s="150"/>
      <c r="BW51" s="150"/>
    </row>
    <row r="52" spans="3:75" s="96" customFormat="1" ht="21" customHeight="1">
      <c r="C52" s="97"/>
      <c r="D52" s="437"/>
      <c r="E52" s="437"/>
      <c r="F52" s="328" t="s">
        <v>74</v>
      </c>
      <c r="G52" s="184"/>
      <c r="H52" s="62" t="s">
        <v>326</v>
      </c>
      <c r="I52" s="62" t="s">
        <v>330</v>
      </c>
      <c r="J52" s="62" t="s">
        <v>2</v>
      </c>
      <c r="K52" s="62" t="s">
        <v>331</v>
      </c>
      <c r="L52" s="62" t="s">
        <v>2</v>
      </c>
      <c r="M52" s="62" t="s">
        <v>413</v>
      </c>
      <c r="N52" s="136" t="s">
        <v>333</v>
      </c>
      <c r="O52" s="136" t="s">
        <v>2</v>
      </c>
      <c r="P52" s="136" t="s">
        <v>721</v>
      </c>
      <c r="Q52" s="136"/>
      <c r="R52" s="136"/>
      <c r="S52" s="136"/>
      <c r="T52" s="136"/>
      <c r="U52" s="213"/>
      <c r="V52" s="162"/>
      <c r="W52" s="163"/>
      <c r="X52" s="164"/>
      <c r="Y52" s="98"/>
      <c r="Z52" s="98"/>
      <c r="AA52" s="100"/>
      <c r="AB52" s="100"/>
      <c r="AC52" s="100"/>
      <c r="AD52" s="100"/>
      <c r="AE52" s="100"/>
      <c r="AF52" s="100"/>
      <c r="AG52" s="100"/>
      <c r="AH52" s="100"/>
      <c r="AI52" s="100"/>
      <c r="AJ52" s="100"/>
      <c r="AK52" s="100"/>
      <c r="AL52" s="100"/>
      <c r="AM52" s="100"/>
      <c r="AN52" s="100"/>
      <c r="AO52" s="100"/>
      <c r="AP52" s="100"/>
      <c r="AQ52" s="100"/>
      <c r="AR52" s="100"/>
      <c r="AS52" s="100"/>
      <c r="BI52" s="150"/>
      <c r="BJ52" s="150"/>
      <c r="BK52" s="150"/>
      <c r="BL52" s="150"/>
      <c r="BM52" s="150"/>
      <c r="BN52" s="150"/>
      <c r="BO52" s="150"/>
      <c r="BP52" s="150"/>
      <c r="BQ52" s="150"/>
      <c r="BR52" s="150"/>
      <c r="BS52" s="150"/>
      <c r="BT52" s="150"/>
      <c r="BU52" s="150"/>
      <c r="BV52" s="150"/>
      <c r="BW52" s="150"/>
    </row>
    <row r="53" spans="3:75" s="96" customFormat="1" ht="21" customHeight="1">
      <c r="C53" s="97"/>
      <c r="D53" s="437"/>
      <c r="E53" s="437"/>
      <c r="F53" s="328" t="s">
        <v>75</v>
      </c>
      <c r="G53" s="184"/>
      <c r="H53" s="62" t="s">
        <v>326</v>
      </c>
      <c r="I53" s="62" t="s">
        <v>330</v>
      </c>
      <c r="J53" s="62" t="s">
        <v>2</v>
      </c>
      <c r="K53" s="62" t="s">
        <v>331</v>
      </c>
      <c r="L53" s="62" t="s">
        <v>2</v>
      </c>
      <c r="M53" s="62" t="s">
        <v>414</v>
      </c>
      <c r="N53" s="136" t="s">
        <v>333</v>
      </c>
      <c r="O53" s="136" t="s">
        <v>2</v>
      </c>
      <c r="P53" s="136" t="s">
        <v>721</v>
      </c>
      <c r="Q53" s="136"/>
      <c r="R53" s="136"/>
      <c r="S53" s="136"/>
      <c r="T53" s="136"/>
      <c r="U53" s="213"/>
      <c r="V53" s="162"/>
      <c r="W53" s="163"/>
      <c r="X53" s="164"/>
      <c r="Y53" s="98"/>
      <c r="Z53" s="98"/>
      <c r="AA53" s="100"/>
      <c r="AB53" s="100"/>
      <c r="AC53" s="100"/>
      <c r="AD53" s="100"/>
      <c r="AE53" s="100"/>
      <c r="AF53" s="100"/>
      <c r="AG53" s="100"/>
      <c r="AH53" s="100"/>
      <c r="AI53" s="100"/>
      <c r="AJ53" s="100"/>
      <c r="AK53" s="100"/>
      <c r="AL53" s="100"/>
      <c r="AM53" s="100"/>
      <c r="AN53" s="100"/>
      <c r="AO53" s="100"/>
      <c r="AP53" s="100"/>
      <c r="AQ53" s="100"/>
      <c r="AR53" s="100"/>
      <c r="AS53" s="100"/>
      <c r="BI53" s="150"/>
      <c r="BJ53" s="150"/>
      <c r="BK53" s="150"/>
      <c r="BL53" s="150"/>
      <c r="BM53" s="150"/>
      <c r="BN53" s="150"/>
      <c r="BO53" s="150"/>
      <c r="BP53" s="150"/>
      <c r="BQ53" s="150"/>
      <c r="BR53" s="150"/>
      <c r="BS53" s="150"/>
      <c r="BT53" s="150"/>
      <c r="BU53" s="150"/>
      <c r="BV53" s="150"/>
      <c r="BW53" s="150"/>
    </row>
    <row r="54" spans="3:75" s="96" customFormat="1" ht="21" customHeight="1">
      <c r="C54" s="97"/>
      <c r="D54" s="437"/>
      <c r="E54" s="437"/>
      <c r="F54" s="328" t="s">
        <v>76</v>
      </c>
      <c r="G54" s="184"/>
      <c r="H54" s="62" t="s">
        <v>326</v>
      </c>
      <c r="I54" s="62" t="s">
        <v>330</v>
      </c>
      <c r="J54" s="62" t="s">
        <v>2</v>
      </c>
      <c r="K54" s="62" t="s">
        <v>331</v>
      </c>
      <c r="L54" s="62" t="s">
        <v>2</v>
      </c>
      <c r="M54" s="62" t="s">
        <v>415</v>
      </c>
      <c r="N54" s="136" t="s">
        <v>333</v>
      </c>
      <c r="O54" s="136" t="s">
        <v>2</v>
      </c>
      <c r="P54" s="136" t="s">
        <v>721</v>
      </c>
      <c r="Q54" s="136"/>
      <c r="R54" s="136"/>
      <c r="S54" s="136"/>
      <c r="T54" s="136"/>
      <c r="U54" s="213"/>
      <c r="V54" s="162"/>
      <c r="W54" s="163"/>
      <c r="X54" s="164"/>
      <c r="Y54" s="98"/>
      <c r="Z54" s="98"/>
      <c r="AA54" s="100"/>
      <c r="AB54" s="100"/>
      <c r="AC54" s="100"/>
      <c r="AD54" s="100"/>
      <c r="AE54" s="100"/>
      <c r="AF54" s="100"/>
      <c r="AG54" s="100"/>
      <c r="AH54" s="100"/>
      <c r="AI54" s="100"/>
      <c r="AJ54" s="100"/>
      <c r="AK54" s="100"/>
      <c r="AL54" s="100"/>
      <c r="AM54" s="100"/>
      <c r="AN54" s="100"/>
      <c r="AO54" s="100"/>
      <c r="AP54" s="100"/>
      <c r="AQ54" s="100"/>
      <c r="AR54" s="100"/>
      <c r="AS54" s="100"/>
      <c r="BI54" s="150"/>
      <c r="BJ54" s="150"/>
      <c r="BK54" s="150"/>
      <c r="BL54" s="150"/>
      <c r="BM54" s="150"/>
      <c r="BN54" s="150"/>
      <c r="BO54" s="150"/>
      <c r="BP54" s="150"/>
      <c r="BQ54" s="150"/>
      <c r="BR54" s="150"/>
      <c r="BS54" s="150"/>
      <c r="BT54" s="150"/>
      <c r="BU54" s="150"/>
      <c r="BV54" s="150"/>
      <c r="BW54" s="150"/>
    </row>
    <row r="55" spans="3:75" s="96" customFormat="1" ht="21" customHeight="1">
      <c r="C55" s="97"/>
      <c r="D55" s="437"/>
      <c r="E55" s="437"/>
      <c r="F55" s="328" t="s">
        <v>77</v>
      </c>
      <c r="G55" s="184"/>
      <c r="H55" s="62" t="s">
        <v>326</v>
      </c>
      <c r="I55" s="62" t="s">
        <v>330</v>
      </c>
      <c r="J55" s="62" t="s">
        <v>2</v>
      </c>
      <c r="K55" s="62" t="s">
        <v>331</v>
      </c>
      <c r="L55" s="62" t="s">
        <v>2</v>
      </c>
      <c r="M55" s="62" t="s">
        <v>416</v>
      </c>
      <c r="N55" s="136" t="s">
        <v>333</v>
      </c>
      <c r="O55" s="136" t="s">
        <v>2</v>
      </c>
      <c r="P55" s="136" t="s">
        <v>721</v>
      </c>
      <c r="Q55" s="136"/>
      <c r="R55" s="136"/>
      <c r="S55" s="136"/>
      <c r="T55" s="136"/>
      <c r="U55" s="213"/>
      <c r="V55" s="162"/>
      <c r="W55" s="163"/>
      <c r="X55" s="164"/>
      <c r="Y55" s="98"/>
      <c r="Z55" s="98"/>
      <c r="AA55" s="100"/>
      <c r="AB55" s="100"/>
      <c r="AC55" s="100"/>
      <c r="AD55" s="100"/>
      <c r="AE55" s="100"/>
      <c r="AF55" s="100"/>
      <c r="AG55" s="100"/>
      <c r="AH55" s="100"/>
      <c r="AI55" s="100"/>
      <c r="AJ55" s="100"/>
      <c r="AK55" s="100"/>
      <c r="AL55" s="100"/>
      <c r="AM55" s="100"/>
      <c r="AN55" s="100"/>
      <c r="AO55" s="100"/>
      <c r="AP55" s="100"/>
      <c r="AQ55" s="100"/>
      <c r="AR55" s="100"/>
      <c r="AS55" s="100"/>
      <c r="BI55" s="150"/>
      <c r="BJ55" s="150"/>
      <c r="BK55" s="150"/>
      <c r="BL55" s="150"/>
      <c r="BM55" s="150"/>
      <c r="BN55" s="150"/>
      <c r="BO55" s="150"/>
      <c r="BP55" s="150"/>
      <c r="BQ55" s="150"/>
      <c r="BR55" s="150"/>
      <c r="BS55" s="150"/>
      <c r="BT55" s="150"/>
      <c r="BU55" s="150"/>
      <c r="BV55" s="150"/>
      <c r="BW55" s="150"/>
    </row>
    <row r="56" spans="3:75" s="96" customFormat="1" ht="21" customHeight="1">
      <c r="C56" s="97"/>
      <c r="D56" s="437"/>
      <c r="E56" s="437"/>
      <c r="F56" s="328" t="s">
        <v>78</v>
      </c>
      <c r="G56" s="184"/>
      <c r="H56" s="62" t="s">
        <v>326</v>
      </c>
      <c r="I56" s="62" t="s">
        <v>330</v>
      </c>
      <c r="J56" s="62" t="s">
        <v>2</v>
      </c>
      <c r="K56" s="62" t="s">
        <v>331</v>
      </c>
      <c r="L56" s="62" t="s">
        <v>2</v>
      </c>
      <c r="M56" s="62" t="s">
        <v>417</v>
      </c>
      <c r="N56" s="136" t="s">
        <v>333</v>
      </c>
      <c r="O56" s="136" t="s">
        <v>2</v>
      </c>
      <c r="P56" s="136" t="s">
        <v>721</v>
      </c>
      <c r="Q56" s="136"/>
      <c r="R56" s="136"/>
      <c r="S56" s="136"/>
      <c r="T56" s="136"/>
      <c r="U56" s="213"/>
      <c r="V56" s="162"/>
      <c r="W56" s="163"/>
      <c r="X56" s="164"/>
      <c r="Y56" s="98"/>
      <c r="Z56" s="98"/>
      <c r="AA56" s="100"/>
      <c r="AB56" s="100"/>
      <c r="AC56" s="100"/>
      <c r="AD56" s="100"/>
      <c r="AE56" s="100"/>
      <c r="AF56" s="100"/>
      <c r="AG56" s="100"/>
      <c r="AH56" s="100"/>
      <c r="AI56" s="100"/>
      <c r="AJ56" s="100"/>
      <c r="AK56" s="100"/>
      <c r="AL56" s="100"/>
      <c r="AM56" s="100"/>
      <c r="AN56" s="100"/>
      <c r="AO56" s="100"/>
      <c r="AP56" s="100"/>
      <c r="AQ56" s="100"/>
      <c r="AR56" s="100"/>
      <c r="AS56" s="100"/>
      <c r="BI56" s="150"/>
      <c r="BJ56" s="150"/>
      <c r="BK56" s="150"/>
      <c r="BL56" s="150"/>
      <c r="BM56" s="150"/>
      <c r="BN56" s="150"/>
      <c r="BO56" s="150"/>
      <c r="BP56" s="150"/>
      <c r="BQ56" s="150"/>
      <c r="BR56" s="150"/>
      <c r="BS56" s="150"/>
      <c r="BT56" s="150"/>
      <c r="BU56" s="150"/>
      <c r="BV56" s="150"/>
      <c r="BW56" s="150"/>
    </row>
    <row r="57" spans="3:75" s="96" customFormat="1" ht="21" customHeight="1">
      <c r="C57" s="97"/>
      <c r="D57" s="437"/>
      <c r="E57" s="437"/>
      <c r="F57" s="328" t="s">
        <v>79</v>
      </c>
      <c r="G57" s="184"/>
      <c r="H57" s="62" t="s">
        <v>326</v>
      </c>
      <c r="I57" s="62" t="s">
        <v>330</v>
      </c>
      <c r="J57" s="62" t="s">
        <v>2</v>
      </c>
      <c r="K57" s="62" t="s">
        <v>331</v>
      </c>
      <c r="L57" s="62" t="s">
        <v>2</v>
      </c>
      <c r="M57" s="62" t="s">
        <v>418</v>
      </c>
      <c r="N57" s="136" t="s">
        <v>333</v>
      </c>
      <c r="O57" s="136" t="s">
        <v>2</v>
      </c>
      <c r="P57" s="136" t="s">
        <v>721</v>
      </c>
      <c r="Q57" s="136"/>
      <c r="R57" s="136"/>
      <c r="S57" s="136"/>
      <c r="T57" s="136"/>
      <c r="U57" s="213"/>
      <c r="V57" s="162"/>
      <c r="W57" s="163"/>
      <c r="X57" s="164"/>
      <c r="Y57" s="98"/>
      <c r="Z57" s="98"/>
      <c r="AA57" s="100"/>
      <c r="AB57" s="100"/>
      <c r="AC57" s="100"/>
      <c r="AD57" s="100"/>
      <c r="AE57" s="100"/>
      <c r="AF57" s="100"/>
      <c r="AG57" s="100"/>
      <c r="AH57" s="100"/>
      <c r="AI57" s="100"/>
      <c r="AJ57" s="100"/>
      <c r="AK57" s="100"/>
      <c r="AL57" s="100"/>
      <c r="AM57" s="100"/>
      <c r="AN57" s="100"/>
      <c r="AO57" s="100"/>
      <c r="AP57" s="100"/>
      <c r="AQ57" s="100"/>
      <c r="AR57" s="100"/>
      <c r="AS57" s="100"/>
      <c r="BI57" s="150"/>
      <c r="BJ57" s="150"/>
      <c r="BK57" s="150"/>
      <c r="BL57" s="150"/>
      <c r="BM57" s="150"/>
      <c r="BN57" s="150"/>
      <c r="BO57" s="150"/>
      <c r="BP57" s="150"/>
      <c r="BQ57" s="150"/>
      <c r="BR57" s="150"/>
      <c r="BS57" s="150"/>
      <c r="BT57" s="150"/>
      <c r="BU57" s="150"/>
      <c r="BV57" s="150"/>
      <c r="BW57" s="150"/>
    </row>
    <row r="58" spans="3:75" s="96" customFormat="1" ht="21" customHeight="1">
      <c r="C58" s="97"/>
      <c r="D58" s="437"/>
      <c r="E58" s="437"/>
      <c r="F58" s="328" t="s">
        <v>80</v>
      </c>
      <c r="G58" s="184"/>
      <c r="H58" s="62" t="s">
        <v>326</v>
      </c>
      <c r="I58" s="62" t="s">
        <v>330</v>
      </c>
      <c r="J58" s="62" t="s">
        <v>2</v>
      </c>
      <c r="K58" s="62" t="s">
        <v>331</v>
      </c>
      <c r="L58" s="62" t="s">
        <v>2</v>
      </c>
      <c r="M58" s="62" t="s">
        <v>419</v>
      </c>
      <c r="N58" s="136" t="s">
        <v>333</v>
      </c>
      <c r="O58" s="136" t="s">
        <v>2</v>
      </c>
      <c r="P58" s="136" t="s">
        <v>721</v>
      </c>
      <c r="Q58" s="136"/>
      <c r="R58" s="136"/>
      <c r="S58" s="136"/>
      <c r="T58" s="136"/>
      <c r="U58" s="213"/>
      <c r="V58" s="162"/>
      <c r="W58" s="163"/>
      <c r="X58" s="164"/>
      <c r="Y58" s="98"/>
      <c r="Z58" s="98"/>
      <c r="AA58" s="100"/>
      <c r="AB58" s="100"/>
      <c r="AC58" s="100"/>
      <c r="AD58" s="100"/>
      <c r="AE58" s="100"/>
      <c r="AF58" s="100"/>
      <c r="AG58" s="100"/>
      <c r="AH58" s="100"/>
      <c r="AI58" s="100"/>
      <c r="AJ58" s="100"/>
      <c r="AK58" s="100"/>
      <c r="AL58" s="100"/>
      <c r="AM58" s="100"/>
      <c r="AN58" s="100"/>
      <c r="AO58" s="100"/>
      <c r="AP58" s="100"/>
      <c r="AQ58" s="100"/>
      <c r="AR58" s="100"/>
      <c r="AS58" s="100"/>
      <c r="BI58" s="150"/>
      <c r="BJ58" s="150"/>
      <c r="BK58" s="150"/>
      <c r="BL58" s="150"/>
      <c r="BM58" s="150"/>
      <c r="BN58" s="150"/>
      <c r="BO58" s="150"/>
      <c r="BP58" s="150"/>
      <c r="BQ58" s="150"/>
      <c r="BR58" s="150"/>
      <c r="BS58" s="150"/>
      <c r="BT58" s="150"/>
      <c r="BU58" s="150"/>
      <c r="BV58" s="150"/>
      <c r="BW58" s="150"/>
    </row>
    <row r="59" spans="3:75" s="96" customFormat="1" ht="21" customHeight="1">
      <c r="C59" s="97"/>
      <c r="D59" s="437"/>
      <c r="E59" s="437"/>
      <c r="F59" s="328" t="s">
        <v>81</v>
      </c>
      <c r="G59" s="184"/>
      <c r="H59" s="62" t="s">
        <v>326</v>
      </c>
      <c r="I59" s="62" t="s">
        <v>330</v>
      </c>
      <c r="J59" s="62" t="s">
        <v>2</v>
      </c>
      <c r="K59" s="62" t="s">
        <v>331</v>
      </c>
      <c r="L59" s="62" t="s">
        <v>2</v>
      </c>
      <c r="M59" s="62" t="s">
        <v>420</v>
      </c>
      <c r="N59" s="136" t="s">
        <v>333</v>
      </c>
      <c r="O59" s="136" t="s">
        <v>2</v>
      </c>
      <c r="P59" s="136" t="s">
        <v>721</v>
      </c>
      <c r="Q59" s="136"/>
      <c r="R59" s="136"/>
      <c r="S59" s="136"/>
      <c r="T59" s="136"/>
      <c r="U59" s="213"/>
      <c r="V59" s="162"/>
      <c r="W59" s="163"/>
      <c r="X59" s="164"/>
      <c r="Y59" s="98"/>
      <c r="Z59" s="101"/>
      <c r="AA59" s="102"/>
      <c r="AB59" s="102"/>
      <c r="AC59" s="102"/>
      <c r="AD59" s="102"/>
      <c r="AE59" s="102"/>
      <c r="AF59" s="102"/>
      <c r="AG59" s="102"/>
      <c r="AH59" s="102"/>
      <c r="AI59" s="102"/>
      <c r="AJ59" s="102"/>
      <c r="AK59" s="102"/>
      <c r="AL59" s="102"/>
      <c r="AM59" s="102"/>
      <c r="AN59" s="102"/>
      <c r="AO59" s="102"/>
      <c r="AP59" s="102"/>
      <c r="AQ59" s="102"/>
      <c r="AR59" s="102"/>
      <c r="AS59" s="102"/>
      <c r="BI59" s="150"/>
      <c r="BJ59" s="150"/>
      <c r="BK59" s="150"/>
      <c r="BL59" s="150"/>
      <c r="BM59" s="150"/>
      <c r="BN59" s="150"/>
      <c r="BO59" s="150"/>
      <c r="BP59" s="150"/>
      <c r="BQ59" s="150"/>
      <c r="BR59" s="150"/>
      <c r="BS59" s="150"/>
      <c r="BT59" s="150"/>
      <c r="BU59" s="150"/>
      <c r="BV59" s="150"/>
      <c r="BW59" s="150"/>
    </row>
    <row r="60" spans="3:75" s="96" customFormat="1" ht="21" customHeight="1">
      <c r="C60" s="97"/>
      <c r="D60" s="437"/>
      <c r="E60" s="437"/>
      <c r="F60" s="328" t="s">
        <v>82</v>
      </c>
      <c r="G60" s="184"/>
      <c r="H60" s="62" t="s">
        <v>326</v>
      </c>
      <c r="I60" s="62" t="s">
        <v>330</v>
      </c>
      <c r="J60" s="62" t="s">
        <v>2</v>
      </c>
      <c r="K60" s="62" t="s">
        <v>331</v>
      </c>
      <c r="L60" s="62" t="s">
        <v>2</v>
      </c>
      <c r="M60" s="62" t="s">
        <v>421</v>
      </c>
      <c r="N60" s="136" t="s">
        <v>333</v>
      </c>
      <c r="O60" s="136" t="s">
        <v>2</v>
      </c>
      <c r="P60" s="136" t="s">
        <v>721</v>
      </c>
      <c r="Q60" s="136"/>
      <c r="R60" s="136"/>
      <c r="S60" s="136"/>
      <c r="T60" s="136"/>
      <c r="U60" s="213"/>
      <c r="V60" s="162"/>
      <c r="W60" s="163"/>
      <c r="X60" s="164"/>
      <c r="Y60" s="98"/>
      <c r="Z60" s="98"/>
      <c r="AA60" s="100"/>
      <c r="AB60" s="100"/>
      <c r="AC60" s="100"/>
      <c r="AD60" s="100"/>
      <c r="AE60" s="100"/>
      <c r="AF60" s="100"/>
      <c r="AG60" s="100"/>
      <c r="AH60" s="100"/>
      <c r="AI60" s="100"/>
      <c r="AJ60" s="100"/>
      <c r="AK60" s="100"/>
      <c r="AL60" s="100"/>
      <c r="AM60" s="100"/>
      <c r="AN60" s="100"/>
      <c r="AO60" s="100"/>
      <c r="AP60" s="100"/>
      <c r="AQ60" s="100"/>
      <c r="AR60" s="100"/>
      <c r="AS60" s="100"/>
      <c r="BI60" s="150"/>
      <c r="BJ60" s="150"/>
      <c r="BK60" s="150"/>
      <c r="BL60" s="150"/>
      <c r="BM60" s="150"/>
      <c r="BN60" s="150"/>
      <c r="BO60" s="150"/>
      <c r="BP60" s="150"/>
      <c r="BQ60" s="150"/>
      <c r="BR60" s="150"/>
      <c r="BS60" s="150"/>
      <c r="BT60" s="150"/>
      <c r="BU60" s="150"/>
      <c r="BV60" s="150"/>
      <c r="BW60" s="150"/>
    </row>
    <row r="61" spans="3:75" s="96" customFormat="1" ht="21" customHeight="1">
      <c r="C61" s="97"/>
      <c r="D61" s="437"/>
      <c r="E61" s="437"/>
      <c r="F61" s="328" t="s">
        <v>83</v>
      </c>
      <c r="G61" s="184"/>
      <c r="H61" s="62" t="s">
        <v>326</v>
      </c>
      <c r="I61" s="62" t="s">
        <v>330</v>
      </c>
      <c r="J61" s="62" t="s">
        <v>2</v>
      </c>
      <c r="K61" s="62" t="s">
        <v>331</v>
      </c>
      <c r="L61" s="62" t="s">
        <v>2</v>
      </c>
      <c r="M61" s="62" t="s">
        <v>422</v>
      </c>
      <c r="N61" s="136" t="s">
        <v>333</v>
      </c>
      <c r="O61" s="136" t="s">
        <v>2</v>
      </c>
      <c r="P61" s="136" t="s">
        <v>721</v>
      </c>
      <c r="Q61" s="136"/>
      <c r="R61" s="136"/>
      <c r="S61" s="136"/>
      <c r="T61" s="136"/>
      <c r="U61" s="213"/>
      <c r="V61" s="162"/>
      <c r="W61" s="163"/>
      <c r="X61" s="164"/>
      <c r="Y61" s="98"/>
      <c r="Z61" s="98"/>
      <c r="AA61" s="100"/>
      <c r="AB61" s="100"/>
      <c r="AC61" s="100"/>
      <c r="AD61" s="100"/>
      <c r="AE61" s="100"/>
      <c r="AF61" s="100"/>
      <c r="AG61" s="100"/>
      <c r="AH61" s="100"/>
      <c r="AI61" s="100"/>
      <c r="AJ61" s="100"/>
      <c r="AK61" s="100"/>
      <c r="AL61" s="100"/>
      <c r="AM61" s="100"/>
      <c r="AN61" s="100"/>
      <c r="AO61" s="100"/>
      <c r="AP61" s="100"/>
      <c r="AQ61" s="100"/>
      <c r="AR61" s="100"/>
      <c r="AS61" s="100"/>
      <c r="BI61" s="150"/>
      <c r="BJ61" s="150"/>
      <c r="BK61" s="150"/>
      <c r="BL61" s="150"/>
      <c r="BM61" s="150"/>
      <c r="BN61" s="150"/>
      <c r="BO61" s="150"/>
      <c r="BP61" s="150"/>
      <c r="BQ61" s="150"/>
      <c r="BR61" s="150"/>
      <c r="BS61" s="150"/>
      <c r="BT61" s="150"/>
      <c r="BU61" s="150"/>
      <c r="BV61" s="150"/>
      <c r="BW61" s="150"/>
    </row>
    <row r="62" spans="3:75" s="96" customFormat="1" ht="21" customHeight="1">
      <c r="C62" s="97"/>
      <c r="D62" s="437"/>
      <c r="E62" s="437"/>
      <c r="F62" s="245" t="s">
        <v>84</v>
      </c>
      <c r="G62" s="184"/>
      <c r="H62" s="62" t="s">
        <v>326</v>
      </c>
      <c r="I62" s="62" t="s">
        <v>330</v>
      </c>
      <c r="J62" s="62" t="s">
        <v>2</v>
      </c>
      <c r="K62" s="62" t="s">
        <v>331</v>
      </c>
      <c r="L62" s="62" t="s">
        <v>2</v>
      </c>
      <c r="M62" s="62" t="s">
        <v>424</v>
      </c>
      <c r="N62" s="136" t="s">
        <v>333</v>
      </c>
      <c r="O62" s="136" t="s">
        <v>2</v>
      </c>
      <c r="P62" s="136" t="s">
        <v>721</v>
      </c>
      <c r="Q62" s="136"/>
      <c r="R62" s="136"/>
      <c r="S62" s="136"/>
      <c r="T62" s="136"/>
      <c r="U62" s="213"/>
      <c r="V62" s="162"/>
      <c r="W62" s="163"/>
      <c r="X62" s="164"/>
      <c r="Y62" s="98"/>
      <c r="Z62" s="98"/>
      <c r="AA62" s="100"/>
      <c r="AB62" s="100"/>
      <c r="AC62" s="100"/>
      <c r="AD62" s="100"/>
      <c r="AE62" s="100"/>
      <c r="AF62" s="100"/>
      <c r="AG62" s="100"/>
      <c r="AH62" s="100"/>
      <c r="AI62" s="100"/>
      <c r="AJ62" s="100"/>
      <c r="AK62" s="100"/>
      <c r="AL62" s="100"/>
      <c r="AM62" s="100"/>
      <c r="AN62" s="100"/>
      <c r="AO62" s="100"/>
      <c r="AP62" s="100"/>
      <c r="AQ62" s="100"/>
      <c r="AR62" s="100"/>
      <c r="AS62" s="100"/>
      <c r="BI62" s="150"/>
      <c r="BJ62" s="150"/>
      <c r="BK62" s="150"/>
      <c r="BL62" s="150"/>
      <c r="BM62" s="150"/>
      <c r="BN62" s="150"/>
      <c r="BO62" s="150"/>
      <c r="BP62" s="150"/>
      <c r="BQ62" s="150"/>
      <c r="BR62" s="150"/>
      <c r="BS62" s="150"/>
      <c r="BT62" s="150"/>
      <c r="BU62" s="150"/>
      <c r="BV62" s="150"/>
      <c r="BW62" s="150"/>
    </row>
    <row r="63" spans="3:75" s="96" customFormat="1" ht="21" customHeight="1">
      <c r="C63" s="97"/>
      <c r="D63" s="437"/>
      <c r="E63" s="437"/>
      <c r="F63" s="245" t="s">
        <v>85</v>
      </c>
      <c r="G63" s="184"/>
      <c r="H63" s="62" t="s">
        <v>326</v>
      </c>
      <c r="I63" s="62" t="s">
        <v>330</v>
      </c>
      <c r="J63" s="62" t="s">
        <v>2</v>
      </c>
      <c r="K63" s="62" t="s">
        <v>331</v>
      </c>
      <c r="L63" s="62" t="s">
        <v>2</v>
      </c>
      <c r="M63" s="62" t="s">
        <v>425</v>
      </c>
      <c r="N63" s="136" t="s">
        <v>333</v>
      </c>
      <c r="O63" s="136" t="s">
        <v>2</v>
      </c>
      <c r="P63" s="136" t="s">
        <v>721</v>
      </c>
      <c r="Q63" s="136"/>
      <c r="R63" s="136"/>
      <c r="S63" s="136"/>
      <c r="T63" s="136"/>
      <c r="U63" s="213"/>
      <c r="V63" s="162"/>
      <c r="W63" s="163"/>
      <c r="X63" s="164"/>
      <c r="Y63" s="98"/>
      <c r="Z63" s="98"/>
      <c r="AA63" s="100"/>
      <c r="AB63" s="100"/>
      <c r="AC63" s="100"/>
      <c r="AD63" s="100"/>
      <c r="AE63" s="100"/>
      <c r="AF63" s="100"/>
      <c r="AG63" s="100"/>
      <c r="AH63" s="100"/>
      <c r="AI63" s="100"/>
      <c r="AJ63" s="100"/>
      <c r="AK63" s="100"/>
      <c r="AL63" s="100"/>
      <c r="AM63" s="100"/>
      <c r="AN63" s="100"/>
      <c r="AO63" s="100"/>
      <c r="AP63" s="100"/>
      <c r="AQ63" s="100"/>
      <c r="AR63" s="100"/>
      <c r="AS63" s="100"/>
      <c r="BI63" s="150"/>
      <c r="BJ63" s="150"/>
      <c r="BK63" s="150"/>
      <c r="BL63" s="150"/>
      <c r="BM63" s="150"/>
      <c r="BN63" s="150"/>
      <c r="BO63" s="150"/>
      <c r="BP63" s="150"/>
      <c r="BQ63" s="150"/>
      <c r="BR63" s="150"/>
      <c r="BS63" s="150"/>
      <c r="BT63" s="150"/>
      <c r="BU63" s="150"/>
      <c r="BV63" s="150"/>
      <c r="BW63" s="150"/>
    </row>
    <row r="64" spans="3:75" s="96" customFormat="1" ht="21" customHeight="1">
      <c r="C64" s="97"/>
      <c r="D64" s="437"/>
      <c r="E64" s="437"/>
      <c r="F64" s="245" t="s">
        <v>86</v>
      </c>
      <c r="G64" s="184"/>
      <c r="H64" s="62" t="s">
        <v>326</v>
      </c>
      <c r="I64" s="62" t="s">
        <v>330</v>
      </c>
      <c r="J64" s="62" t="s">
        <v>2</v>
      </c>
      <c r="K64" s="62" t="s">
        <v>331</v>
      </c>
      <c r="L64" s="62" t="s">
        <v>2</v>
      </c>
      <c r="M64" s="62" t="s">
        <v>426</v>
      </c>
      <c r="N64" s="136" t="s">
        <v>333</v>
      </c>
      <c r="O64" s="136" t="s">
        <v>2</v>
      </c>
      <c r="P64" s="136" t="s">
        <v>721</v>
      </c>
      <c r="Q64" s="136"/>
      <c r="R64" s="136"/>
      <c r="S64" s="136"/>
      <c r="T64" s="136"/>
      <c r="U64" s="213"/>
      <c r="V64" s="162"/>
      <c r="W64" s="163"/>
      <c r="X64" s="164"/>
      <c r="Y64" s="98"/>
      <c r="Z64" s="98"/>
      <c r="AA64" s="100"/>
      <c r="AB64" s="100"/>
      <c r="AC64" s="100"/>
      <c r="AD64" s="100"/>
      <c r="AE64" s="100"/>
      <c r="AF64" s="100"/>
      <c r="AG64" s="100"/>
      <c r="AH64" s="100"/>
      <c r="AI64" s="100"/>
      <c r="AJ64" s="100"/>
      <c r="AK64" s="100"/>
      <c r="AL64" s="100"/>
      <c r="AM64" s="100"/>
      <c r="AN64" s="100"/>
      <c r="AO64" s="100"/>
      <c r="AP64" s="100"/>
      <c r="AQ64" s="100"/>
      <c r="AR64" s="100"/>
      <c r="AS64" s="100"/>
      <c r="BI64" s="150"/>
      <c r="BJ64" s="150"/>
      <c r="BK64" s="150"/>
      <c r="BL64" s="150"/>
      <c r="BM64" s="150"/>
      <c r="BN64" s="150"/>
      <c r="BO64" s="150"/>
      <c r="BP64" s="150"/>
      <c r="BQ64" s="150"/>
      <c r="BR64" s="150"/>
      <c r="BS64" s="150"/>
      <c r="BT64" s="150"/>
      <c r="BU64" s="150"/>
      <c r="BV64" s="150"/>
      <c r="BW64" s="150"/>
    </row>
    <row r="65" spans="3:75" s="96" customFormat="1" ht="21" customHeight="1">
      <c r="C65" s="97"/>
      <c r="D65" s="437"/>
      <c r="E65" s="437"/>
      <c r="F65" s="245" t="s">
        <v>87</v>
      </c>
      <c r="G65" s="184"/>
      <c r="H65" s="62" t="s">
        <v>326</v>
      </c>
      <c r="I65" s="62" t="s">
        <v>330</v>
      </c>
      <c r="J65" s="62" t="s">
        <v>2</v>
      </c>
      <c r="K65" s="62" t="s">
        <v>331</v>
      </c>
      <c r="L65" s="62" t="s">
        <v>2</v>
      </c>
      <c r="M65" s="62" t="s">
        <v>427</v>
      </c>
      <c r="N65" s="136" t="s">
        <v>333</v>
      </c>
      <c r="O65" s="136" t="s">
        <v>2</v>
      </c>
      <c r="P65" s="136" t="s">
        <v>721</v>
      </c>
      <c r="Q65" s="136"/>
      <c r="R65" s="136"/>
      <c r="S65" s="136"/>
      <c r="T65" s="136"/>
      <c r="U65" s="213"/>
      <c r="V65" s="162"/>
      <c r="W65" s="163"/>
      <c r="X65" s="164"/>
      <c r="Y65" s="98"/>
      <c r="Z65" s="98"/>
      <c r="AA65" s="100"/>
      <c r="AB65" s="100"/>
      <c r="AC65" s="100"/>
      <c r="AD65" s="100"/>
      <c r="AE65" s="100"/>
      <c r="AF65" s="100"/>
      <c r="AG65" s="100"/>
      <c r="AH65" s="100"/>
      <c r="AI65" s="100"/>
      <c r="AJ65" s="100"/>
      <c r="AK65" s="100"/>
      <c r="AL65" s="100"/>
      <c r="AM65" s="100"/>
      <c r="AN65" s="100"/>
      <c r="AO65" s="100"/>
      <c r="AP65" s="100"/>
      <c r="AQ65" s="100"/>
      <c r="AR65" s="100"/>
      <c r="AS65" s="100"/>
      <c r="BI65" s="150"/>
      <c r="BJ65" s="150"/>
      <c r="BK65" s="150"/>
      <c r="BL65" s="150"/>
      <c r="BM65" s="150"/>
      <c r="BN65" s="150"/>
      <c r="BO65" s="150"/>
      <c r="BP65" s="150"/>
      <c r="BQ65" s="150"/>
      <c r="BR65" s="150"/>
      <c r="BS65" s="150"/>
      <c r="BT65" s="150"/>
      <c r="BU65" s="150"/>
      <c r="BV65" s="150"/>
      <c r="BW65" s="150"/>
    </row>
    <row r="66" spans="3:75" s="96" customFormat="1" ht="21" customHeight="1">
      <c r="C66" s="97"/>
      <c r="D66" s="437"/>
      <c r="E66" s="437"/>
      <c r="F66" s="245" t="s">
        <v>88</v>
      </c>
      <c r="G66" s="184"/>
      <c r="H66" s="62" t="s">
        <v>326</v>
      </c>
      <c r="I66" s="62" t="s">
        <v>330</v>
      </c>
      <c r="J66" s="62" t="s">
        <v>2</v>
      </c>
      <c r="K66" s="62" t="s">
        <v>331</v>
      </c>
      <c r="L66" s="62" t="s">
        <v>2</v>
      </c>
      <c r="M66" s="62" t="s">
        <v>428</v>
      </c>
      <c r="N66" s="136" t="s">
        <v>333</v>
      </c>
      <c r="O66" s="136" t="s">
        <v>2</v>
      </c>
      <c r="P66" s="136" t="s">
        <v>721</v>
      </c>
      <c r="Q66" s="136"/>
      <c r="R66" s="136"/>
      <c r="S66" s="136"/>
      <c r="T66" s="136"/>
      <c r="U66" s="213"/>
      <c r="V66" s="162"/>
      <c r="W66" s="163"/>
      <c r="X66" s="164"/>
      <c r="Y66" s="98"/>
      <c r="Z66" s="98"/>
      <c r="AA66" s="100"/>
      <c r="AB66" s="100"/>
      <c r="AC66" s="100"/>
      <c r="AD66" s="100"/>
      <c r="AE66" s="100"/>
      <c r="AF66" s="100"/>
      <c r="AG66" s="100"/>
      <c r="AH66" s="100"/>
      <c r="AI66" s="100"/>
      <c r="AJ66" s="100"/>
      <c r="AK66" s="100"/>
      <c r="AL66" s="100"/>
      <c r="AM66" s="100"/>
      <c r="AN66" s="100"/>
      <c r="AO66" s="100"/>
      <c r="AP66" s="100"/>
      <c r="AQ66" s="100"/>
      <c r="AR66" s="100"/>
      <c r="AS66" s="100"/>
      <c r="BI66" s="150"/>
      <c r="BJ66" s="150"/>
      <c r="BK66" s="150"/>
      <c r="BL66" s="150"/>
      <c r="BM66" s="150"/>
      <c r="BN66" s="150"/>
      <c r="BO66" s="150"/>
      <c r="BP66" s="150"/>
      <c r="BQ66" s="150"/>
      <c r="BR66" s="150"/>
      <c r="BS66" s="150"/>
      <c r="BT66" s="150"/>
      <c r="BU66" s="150"/>
      <c r="BV66" s="150"/>
      <c r="BW66" s="150"/>
    </row>
    <row r="67" spans="3:75" s="96" customFormat="1" ht="21" customHeight="1">
      <c r="C67" s="97"/>
      <c r="D67" s="437"/>
      <c r="E67" s="437"/>
      <c r="F67" s="245" t="s">
        <v>89</v>
      </c>
      <c r="G67" s="184"/>
      <c r="H67" s="62" t="s">
        <v>326</v>
      </c>
      <c r="I67" s="62" t="s">
        <v>330</v>
      </c>
      <c r="J67" s="62" t="s">
        <v>2</v>
      </c>
      <c r="K67" s="62" t="s">
        <v>331</v>
      </c>
      <c r="L67" s="62" t="s">
        <v>2</v>
      </c>
      <c r="M67" s="62" t="s">
        <v>429</v>
      </c>
      <c r="N67" s="136" t="s">
        <v>333</v>
      </c>
      <c r="O67" s="136" t="s">
        <v>2</v>
      </c>
      <c r="P67" s="136" t="s">
        <v>721</v>
      </c>
      <c r="Q67" s="136"/>
      <c r="R67" s="136"/>
      <c r="S67" s="136"/>
      <c r="T67" s="136"/>
      <c r="U67" s="213"/>
      <c r="V67" s="162"/>
      <c r="W67" s="163"/>
      <c r="X67" s="164"/>
      <c r="Y67" s="98"/>
      <c r="Z67" s="98"/>
      <c r="AA67" s="100"/>
      <c r="AB67" s="100"/>
      <c r="AC67" s="100"/>
      <c r="AD67" s="100"/>
      <c r="AE67" s="100"/>
      <c r="AF67" s="100"/>
      <c r="AG67" s="100"/>
      <c r="AH67" s="100"/>
      <c r="AI67" s="100"/>
      <c r="AJ67" s="100"/>
      <c r="AK67" s="100"/>
      <c r="AL67" s="100"/>
      <c r="AM67" s="100"/>
      <c r="AN67" s="100"/>
      <c r="AO67" s="100"/>
      <c r="AP67" s="100"/>
      <c r="AQ67" s="100"/>
      <c r="AR67" s="100"/>
      <c r="AS67" s="100"/>
      <c r="BI67" s="150"/>
      <c r="BJ67" s="150"/>
      <c r="BK67" s="150"/>
      <c r="BL67" s="150"/>
      <c r="BM67" s="150"/>
      <c r="BN67" s="150"/>
      <c r="BO67" s="150"/>
      <c r="BP67" s="150"/>
      <c r="BQ67" s="150"/>
      <c r="BR67" s="150"/>
      <c r="BS67" s="150"/>
      <c r="BT67" s="150"/>
      <c r="BU67" s="150"/>
      <c r="BV67" s="150"/>
      <c r="BW67" s="150"/>
    </row>
    <row r="68" spans="3:75" s="96" customFormat="1" ht="21" customHeight="1">
      <c r="C68" s="97"/>
      <c r="D68" s="437"/>
      <c r="E68" s="437"/>
      <c r="F68" s="245" t="s">
        <v>90</v>
      </c>
      <c r="G68" s="184"/>
      <c r="H68" s="62" t="s">
        <v>326</v>
      </c>
      <c r="I68" s="62" t="s">
        <v>330</v>
      </c>
      <c r="J68" s="62" t="s">
        <v>2</v>
      </c>
      <c r="K68" s="62" t="s">
        <v>331</v>
      </c>
      <c r="L68" s="62" t="s">
        <v>2</v>
      </c>
      <c r="M68" s="62" t="s">
        <v>430</v>
      </c>
      <c r="N68" s="136" t="s">
        <v>333</v>
      </c>
      <c r="O68" s="136" t="s">
        <v>2</v>
      </c>
      <c r="P68" s="136" t="s">
        <v>721</v>
      </c>
      <c r="Q68" s="136"/>
      <c r="R68" s="136"/>
      <c r="S68" s="136"/>
      <c r="T68" s="136"/>
      <c r="U68" s="213"/>
      <c r="V68" s="162"/>
      <c r="W68" s="163"/>
      <c r="X68" s="164"/>
      <c r="Y68" s="98"/>
      <c r="Z68" s="98"/>
      <c r="AA68" s="100"/>
      <c r="AB68" s="100"/>
      <c r="AC68" s="100"/>
      <c r="AD68" s="100"/>
      <c r="AE68" s="100"/>
      <c r="AF68" s="100"/>
      <c r="AG68" s="100"/>
      <c r="AH68" s="100"/>
      <c r="AI68" s="100"/>
      <c r="AJ68" s="100"/>
      <c r="AK68" s="100"/>
      <c r="AL68" s="100"/>
      <c r="AM68" s="100"/>
      <c r="AN68" s="100"/>
      <c r="AO68" s="100"/>
      <c r="AP68" s="100"/>
      <c r="AQ68" s="100"/>
      <c r="AR68" s="100"/>
      <c r="AS68" s="100"/>
      <c r="BI68" s="150"/>
      <c r="BJ68" s="150"/>
      <c r="BK68" s="150"/>
      <c r="BL68" s="150"/>
      <c r="BM68" s="150"/>
      <c r="BN68" s="150"/>
      <c r="BO68" s="150"/>
      <c r="BP68" s="150"/>
      <c r="BQ68" s="150"/>
      <c r="BR68" s="150"/>
      <c r="BS68" s="150"/>
      <c r="BT68" s="150"/>
      <c r="BU68" s="150"/>
      <c r="BV68" s="150"/>
      <c r="BW68" s="150"/>
    </row>
    <row r="69" spans="3:75" s="96" customFormat="1" ht="21" customHeight="1">
      <c r="C69" s="97"/>
      <c r="D69" s="437"/>
      <c r="E69" s="437"/>
      <c r="F69" s="247" t="s">
        <v>91</v>
      </c>
      <c r="G69" s="184"/>
      <c r="H69" s="62" t="s">
        <v>326</v>
      </c>
      <c r="I69" s="62" t="s">
        <v>330</v>
      </c>
      <c r="J69" s="62" t="s">
        <v>2</v>
      </c>
      <c r="K69" s="62" t="s">
        <v>331</v>
      </c>
      <c r="L69" s="62" t="s">
        <v>2</v>
      </c>
      <c r="M69" s="62" t="s">
        <v>431</v>
      </c>
      <c r="N69" s="136" t="s">
        <v>333</v>
      </c>
      <c r="O69" s="136" t="s">
        <v>2</v>
      </c>
      <c r="P69" s="136" t="s">
        <v>721</v>
      </c>
      <c r="Q69" s="136"/>
      <c r="R69" s="136"/>
      <c r="S69" s="136"/>
      <c r="T69" s="136"/>
      <c r="U69" s="227"/>
      <c r="V69" s="21" t="str">
        <f>IF(OR(SUMPRODUCT(--(V14:V68=""),--(W14:W68=""))&gt;0,COUNTIF(W14:W68,"M")&gt;0,COUNTIF(W14:W68,"X")=55),"",SUM(V14:V68))</f>
        <v/>
      </c>
      <c r="W69" s="22" t="str">
        <f>IF(AND(COUNTIF(W14:W68,"X")=55,SUM(V14:V68)=0,ISNUMBER(V69)),"",IF(COUNTIF(W14:W68,"M")&gt;0,"M",IF(AND(COUNTIF(W14:W68,W14)=55,OR(W14="X",W14="W",W14="Z")),UPPER(W14),"")))</f>
        <v/>
      </c>
      <c r="X69" s="23"/>
      <c r="Y69" s="103"/>
      <c r="Z69" s="104"/>
      <c r="AA69" s="105"/>
      <c r="AB69" s="105"/>
      <c r="AC69" s="105"/>
      <c r="AD69" s="105"/>
      <c r="AE69" s="105"/>
      <c r="AF69" s="105"/>
      <c r="AG69" s="105"/>
      <c r="AH69" s="105"/>
      <c r="AI69" s="105"/>
      <c r="AJ69" s="105"/>
      <c r="AK69" s="105"/>
      <c r="AL69" s="105"/>
      <c r="AM69" s="105"/>
      <c r="AN69" s="105"/>
      <c r="AO69" s="105"/>
      <c r="AP69" s="105"/>
      <c r="AQ69" s="105"/>
      <c r="AR69" s="105"/>
      <c r="AS69" s="105"/>
      <c r="BI69" s="150"/>
      <c r="BJ69" s="150"/>
      <c r="BK69" s="150"/>
      <c r="BL69" s="150"/>
      <c r="BM69" s="150"/>
      <c r="BN69" s="150"/>
      <c r="BO69" s="150"/>
      <c r="BP69" s="150"/>
      <c r="BQ69" s="150"/>
      <c r="BR69" s="150"/>
      <c r="BS69" s="150"/>
      <c r="BT69" s="150"/>
      <c r="BU69" s="150"/>
      <c r="BV69" s="150"/>
      <c r="BW69" s="150"/>
    </row>
    <row r="70" spans="3:75" ht="21" customHeight="1">
      <c r="C70" s="87"/>
      <c r="D70" s="437" t="s">
        <v>4</v>
      </c>
      <c r="E70" s="437" t="s">
        <v>92</v>
      </c>
      <c r="F70" s="245" t="s">
        <v>93</v>
      </c>
      <c r="G70" s="184"/>
      <c r="H70" s="62" t="s">
        <v>326</v>
      </c>
      <c r="I70" s="62" t="s">
        <v>330</v>
      </c>
      <c r="J70" s="62" t="s">
        <v>2</v>
      </c>
      <c r="K70" s="62" t="s">
        <v>331</v>
      </c>
      <c r="L70" s="62" t="s">
        <v>2</v>
      </c>
      <c r="M70" s="62" t="s">
        <v>432</v>
      </c>
      <c r="N70" s="136" t="s">
        <v>333</v>
      </c>
      <c r="O70" s="136" t="s">
        <v>2</v>
      </c>
      <c r="P70" s="136" t="s">
        <v>721</v>
      </c>
      <c r="Q70" s="136"/>
      <c r="R70" s="136"/>
      <c r="S70" s="136"/>
      <c r="T70" s="136"/>
      <c r="U70" s="228"/>
      <c r="V70" s="162"/>
      <c r="W70" s="163"/>
      <c r="X70" s="164"/>
      <c r="Y70" s="106"/>
      <c r="Z70" s="106"/>
      <c r="AA70" s="107"/>
      <c r="AB70" s="107"/>
      <c r="AC70" s="107"/>
      <c r="AD70" s="107"/>
      <c r="AE70" s="107"/>
      <c r="AF70" s="107"/>
      <c r="AG70" s="107"/>
      <c r="AH70" s="107"/>
      <c r="AI70" s="107"/>
      <c r="AJ70" s="107"/>
      <c r="AK70" s="107"/>
      <c r="AL70" s="107"/>
      <c r="AM70" s="107"/>
      <c r="AN70" s="107"/>
      <c r="AO70" s="107"/>
      <c r="AP70" s="107"/>
      <c r="AQ70" s="107"/>
      <c r="AR70" s="107"/>
      <c r="AS70" s="107"/>
      <c r="BI70" s="145"/>
      <c r="BJ70" s="145"/>
      <c r="BK70" s="145"/>
      <c r="BL70" s="145"/>
      <c r="BM70" s="145"/>
      <c r="BN70" s="145"/>
      <c r="BO70" s="145"/>
      <c r="BP70" s="145"/>
      <c r="BQ70" s="145"/>
      <c r="BR70" s="145"/>
      <c r="BS70" s="145"/>
      <c r="BT70" s="145"/>
      <c r="BU70" s="145"/>
      <c r="BV70" s="145"/>
      <c r="BW70" s="145"/>
    </row>
    <row r="71" spans="3:75" ht="21" customHeight="1">
      <c r="C71" s="87"/>
      <c r="D71" s="437"/>
      <c r="E71" s="437"/>
      <c r="F71" s="245" t="s">
        <v>94</v>
      </c>
      <c r="G71" s="184"/>
      <c r="H71" s="62" t="s">
        <v>326</v>
      </c>
      <c r="I71" s="62" t="s">
        <v>330</v>
      </c>
      <c r="J71" s="62" t="s">
        <v>2</v>
      </c>
      <c r="K71" s="62" t="s">
        <v>331</v>
      </c>
      <c r="L71" s="62" t="s">
        <v>2</v>
      </c>
      <c r="M71" s="62" t="s">
        <v>433</v>
      </c>
      <c r="N71" s="136" t="s">
        <v>333</v>
      </c>
      <c r="O71" s="136" t="s">
        <v>2</v>
      </c>
      <c r="P71" s="136" t="s">
        <v>721</v>
      </c>
      <c r="Q71" s="136"/>
      <c r="R71" s="136"/>
      <c r="S71" s="136"/>
      <c r="T71" s="136"/>
      <c r="U71" s="228"/>
      <c r="V71" s="162"/>
      <c r="W71" s="163"/>
      <c r="X71" s="164"/>
      <c r="Y71" s="106"/>
      <c r="Z71" s="106"/>
      <c r="AA71" s="107"/>
      <c r="AB71" s="107"/>
      <c r="AC71" s="107"/>
      <c r="AD71" s="107"/>
      <c r="AE71" s="107"/>
      <c r="AF71" s="107"/>
      <c r="AG71" s="107"/>
      <c r="AH71" s="107"/>
      <c r="AI71" s="107"/>
      <c r="AJ71" s="107"/>
      <c r="AK71" s="107"/>
      <c r="AL71" s="107"/>
      <c r="AM71" s="107"/>
      <c r="AN71" s="107"/>
      <c r="AO71" s="107"/>
      <c r="AP71" s="107"/>
      <c r="AQ71" s="107"/>
      <c r="AR71" s="107"/>
      <c r="AS71" s="107"/>
      <c r="BI71" s="145"/>
      <c r="BJ71" s="145"/>
      <c r="BK71" s="145"/>
      <c r="BL71" s="145"/>
      <c r="BM71" s="145"/>
      <c r="BN71" s="145"/>
      <c r="BO71" s="145"/>
      <c r="BP71" s="145"/>
      <c r="BQ71" s="145"/>
      <c r="BR71" s="145"/>
      <c r="BS71" s="145"/>
      <c r="BT71" s="145"/>
      <c r="BU71" s="145"/>
      <c r="BV71" s="145"/>
      <c r="BW71" s="145"/>
    </row>
    <row r="72" spans="3:75" ht="21" customHeight="1">
      <c r="C72" s="87"/>
      <c r="D72" s="437"/>
      <c r="E72" s="437"/>
      <c r="F72" s="245" t="s">
        <v>95</v>
      </c>
      <c r="G72" s="184"/>
      <c r="H72" s="62" t="s">
        <v>326</v>
      </c>
      <c r="I72" s="62" t="s">
        <v>330</v>
      </c>
      <c r="J72" s="62" t="s">
        <v>2</v>
      </c>
      <c r="K72" s="62" t="s">
        <v>331</v>
      </c>
      <c r="L72" s="62" t="s">
        <v>2</v>
      </c>
      <c r="M72" s="62" t="s">
        <v>434</v>
      </c>
      <c r="N72" s="136" t="s">
        <v>333</v>
      </c>
      <c r="O72" s="136" t="s">
        <v>2</v>
      </c>
      <c r="P72" s="136" t="s">
        <v>721</v>
      </c>
      <c r="Q72" s="136"/>
      <c r="R72" s="136"/>
      <c r="S72" s="136"/>
      <c r="T72" s="136"/>
      <c r="U72" s="228"/>
      <c r="V72" s="162"/>
      <c r="W72" s="163"/>
      <c r="X72" s="164"/>
      <c r="Y72" s="106"/>
      <c r="Z72" s="106"/>
      <c r="AA72" s="107"/>
      <c r="AB72" s="107"/>
      <c r="AC72" s="107"/>
      <c r="AD72" s="107"/>
      <c r="AE72" s="107"/>
      <c r="AF72" s="107"/>
      <c r="AG72" s="107"/>
      <c r="AH72" s="107"/>
      <c r="AI72" s="107"/>
      <c r="AJ72" s="107"/>
      <c r="AK72" s="107"/>
      <c r="AL72" s="107"/>
      <c r="AM72" s="107"/>
      <c r="AN72" s="107"/>
      <c r="AO72" s="107"/>
      <c r="AP72" s="107"/>
      <c r="AQ72" s="107"/>
      <c r="AR72" s="107"/>
      <c r="AS72" s="107"/>
      <c r="BI72" s="145"/>
      <c r="BJ72" s="145"/>
      <c r="BK72" s="145"/>
      <c r="BL72" s="145"/>
      <c r="BM72" s="145"/>
      <c r="BN72" s="145"/>
      <c r="BO72" s="145"/>
      <c r="BP72" s="145"/>
      <c r="BQ72" s="145"/>
      <c r="BR72" s="145"/>
      <c r="BS72" s="145"/>
      <c r="BT72" s="145"/>
      <c r="BU72" s="145"/>
      <c r="BV72" s="145"/>
      <c r="BW72" s="145"/>
    </row>
    <row r="73" spans="3:75" ht="21" customHeight="1">
      <c r="C73" s="87"/>
      <c r="D73" s="437"/>
      <c r="E73" s="437"/>
      <c r="F73" s="245" t="s">
        <v>96</v>
      </c>
      <c r="G73" s="184"/>
      <c r="H73" s="62" t="s">
        <v>326</v>
      </c>
      <c r="I73" s="62" t="s">
        <v>330</v>
      </c>
      <c r="J73" s="62" t="s">
        <v>2</v>
      </c>
      <c r="K73" s="62" t="s">
        <v>331</v>
      </c>
      <c r="L73" s="62" t="s">
        <v>2</v>
      </c>
      <c r="M73" s="62" t="s">
        <v>435</v>
      </c>
      <c r="N73" s="136" t="s">
        <v>333</v>
      </c>
      <c r="O73" s="136" t="s">
        <v>2</v>
      </c>
      <c r="P73" s="136" t="s">
        <v>721</v>
      </c>
      <c r="Q73" s="136"/>
      <c r="R73" s="136"/>
      <c r="S73" s="136"/>
      <c r="T73" s="136"/>
      <c r="U73" s="228"/>
      <c r="V73" s="162"/>
      <c r="W73" s="163"/>
      <c r="X73" s="164"/>
      <c r="Y73" s="106"/>
      <c r="Z73" s="106"/>
      <c r="AA73" s="107"/>
      <c r="AB73" s="107"/>
      <c r="AC73" s="107"/>
      <c r="AD73" s="107"/>
      <c r="AE73" s="107"/>
      <c r="AF73" s="107"/>
      <c r="AG73" s="107"/>
      <c r="AH73" s="107"/>
      <c r="AI73" s="107"/>
      <c r="AJ73" s="107"/>
      <c r="AK73" s="107"/>
      <c r="AL73" s="107"/>
      <c r="AM73" s="107"/>
      <c r="AN73" s="107"/>
      <c r="AO73" s="107"/>
      <c r="AP73" s="107"/>
      <c r="AQ73" s="107"/>
      <c r="AR73" s="107"/>
      <c r="AS73" s="107"/>
      <c r="BI73" s="145"/>
      <c r="BJ73" s="145"/>
      <c r="BK73" s="145"/>
      <c r="BL73" s="145"/>
      <c r="BM73" s="145"/>
      <c r="BN73" s="145"/>
      <c r="BO73" s="145"/>
      <c r="BP73" s="145"/>
      <c r="BQ73" s="145"/>
      <c r="BR73" s="145"/>
      <c r="BS73" s="145"/>
      <c r="BT73" s="145"/>
      <c r="BU73" s="145"/>
      <c r="BV73" s="145"/>
      <c r="BW73" s="145"/>
    </row>
    <row r="74" spans="3:75" ht="21" customHeight="1">
      <c r="C74" s="87"/>
      <c r="D74" s="437"/>
      <c r="E74" s="437"/>
      <c r="F74" s="246" t="s">
        <v>97</v>
      </c>
      <c r="G74" s="184"/>
      <c r="H74" s="62" t="s">
        <v>326</v>
      </c>
      <c r="I74" s="62" t="s">
        <v>330</v>
      </c>
      <c r="J74" s="62" t="s">
        <v>2</v>
      </c>
      <c r="K74" s="62" t="s">
        <v>331</v>
      </c>
      <c r="L74" s="62" t="s">
        <v>2</v>
      </c>
      <c r="M74" s="62" t="s">
        <v>340</v>
      </c>
      <c r="N74" s="136" t="s">
        <v>333</v>
      </c>
      <c r="O74" s="136" t="s">
        <v>2</v>
      </c>
      <c r="P74" s="136" t="s">
        <v>721</v>
      </c>
      <c r="Q74" s="136"/>
      <c r="R74" s="136"/>
      <c r="S74" s="136"/>
      <c r="T74" s="136"/>
      <c r="U74" s="229"/>
      <c r="V74" s="21" t="str">
        <f>IF(OR(SUMPRODUCT(--(V70:V73=""),--(W70:W73=""))&gt;0,COUNTIF(W70:W73,"M")&gt;0,COUNTIF(W70:W73,"X")=4),"",SUM(V70:V73))</f>
        <v/>
      </c>
      <c r="W74" s="22" t="str">
        <f>IF(AND(COUNTIF(W70:W73,"X")=4,SUM(V70:V73)=0,ISNUMBER(V74)),"",IF(COUNTIF(W70:W73,"M")&gt;0,"M",IF(AND(COUNTIF(W70:W73,W70)=4,OR(W70="X",W70="W",W70="Z")),UPPER(W70),"")))</f>
        <v/>
      </c>
      <c r="X74" s="23"/>
      <c r="Y74" s="106"/>
      <c r="Z74" s="108"/>
      <c r="AA74" s="85"/>
      <c r="AB74" s="85"/>
      <c r="AC74" s="85"/>
      <c r="AD74" s="85"/>
      <c r="AE74" s="85"/>
      <c r="AF74" s="85"/>
      <c r="AG74" s="85"/>
      <c r="AH74" s="85"/>
      <c r="AI74" s="85"/>
      <c r="AJ74" s="85"/>
      <c r="AK74" s="85"/>
      <c r="AL74" s="85"/>
      <c r="AM74" s="85"/>
      <c r="AN74" s="85"/>
      <c r="AO74" s="85"/>
      <c r="AP74" s="85"/>
      <c r="AQ74" s="85"/>
      <c r="AR74" s="85"/>
      <c r="AS74" s="85"/>
      <c r="BI74" s="145"/>
      <c r="BJ74" s="145"/>
      <c r="BK74" s="145"/>
      <c r="BL74" s="145"/>
      <c r="BM74" s="145"/>
      <c r="BN74" s="145"/>
      <c r="BO74" s="145"/>
      <c r="BP74" s="145"/>
      <c r="BQ74" s="145"/>
      <c r="BR74" s="145"/>
      <c r="BS74" s="145"/>
      <c r="BT74" s="145"/>
      <c r="BU74" s="145"/>
      <c r="BV74" s="145"/>
      <c r="BW74" s="145"/>
    </row>
    <row r="75" spans="3:75" ht="21" customHeight="1">
      <c r="C75" s="87"/>
      <c r="D75" s="437" t="s">
        <v>4</v>
      </c>
      <c r="E75" s="437" t="s">
        <v>98</v>
      </c>
      <c r="F75" s="245" t="s">
        <v>99</v>
      </c>
      <c r="G75" s="184"/>
      <c r="H75" s="62" t="s">
        <v>326</v>
      </c>
      <c r="I75" s="62" t="s">
        <v>330</v>
      </c>
      <c r="J75" s="62" t="s">
        <v>2</v>
      </c>
      <c r="K75" s="62" t="s">
        <v>331</v>
      </c>
      <c r="L75" s="62" t="s">
        <v>2</v>
      </c>
      <c r="M75" s="62" t="s">
        <v>436</v>
      </c>
      <c r="N75" s="136" t="s">
        <v>333</v>
      </c>
      <c r="O75" s="136" t="s">
        <v>2</v>
      </c>
      <c r="P75" s="136" t="s">
        <v>721</v>
      </c>
      <c r="Q75" s="136"/>
      <c r="R75" s="136"/>
      <c r="S75" s="136"/>
      <c r="T75" s="136"/>
      <c r="U75" s="228"/>
      <c r="V75" s="162"/>
      <c r="W75" s="163"/>
      <c r="X75" s="164"/>
      <c r="Y75" s="106"/>
      <c r="Z75" s="106"/>
      <c r="AA75" s="107"/>
      <c r="AB75" s="107"/>
      <c r="AC75" s="107"/>
      <c r="AD75" s="107"/>
      <c r="AE75" s="107"/>
      <c r="AF75" s="107"/>
      <c r="AG75" s="107"/>
      <c r="AH75" s="107"/>
      <c r="AI75" s="107"/>
      <c r="AJ75" s="107"/>
      <c r="AK75" s="107"/>
      <c r="AL75" s="107"/>
      <c r="AM75" s="107"/>
      <c r="AN75" s="107"/>
      <c r="AO75" s="107"/>
      <c r="AP75" s="107"/>
      <c r="AQ75" s="107"/>
      <c r="AR75" s="107"/>
      <c r="AS75" s="107"/>
      <c r="BI75" s="145"/>
      <c r="BJ75" s="145"/>
      <c r="BK75" s="145"/>
      <c r="BL75" s="145"/>
      <c r="BM75" s="145"/>
      <c r="BN75" s="145"/>
      <c r="BO75" s="145"/>
      <c r="BP75" s="145"/>
      <c r="BQ75" s="145"/>
      <c r="BR75" s="145"/>
      <c r="BS75" s="145"/>
      <c r="BT75" s="145"/>
      <c r="BU75" s="145"/>
      <c r="BV75" s="145"/>
      <c r="BW75" s="145"/>
    </row>
    <row r="76" spans="3:75" ht="21" customHeight="1">
      <c r="C76" s="87"/>
      <c r="D76" s="437"/>
      <c r="E76" s="437"/>
      <c r="F76" s="245" t="s">
        <v>100</v>
      </c>
      <c r="G76" s="184"/>
      <c r="H76" s="62" t="s">
        <v>326</v>
      </c>
      <c r="I76" s="62" t="s">
        <v>330</v>
      </c>
      <c r="J76" s="62" t="s">
        <v>2</v>
      </c>
      <c r="K76" s="62" t="s">
        <v>331</v>
      </c>
      <c r="L76" s="62" t="s">
        <v>2</v>
      </c>
      <c r="M76" s="62" t="s">
        <v>437</v>
      </c>
      <c r="N76" s="136" t="s">
        <v>333</v>
      </c>
      <c r="O76" s="136" t="s">
        <v>2</v>
      </c>
      <c r="P76" s="136" t="s">
        <v>721</v>
      </c>
      <c r="Q76" s="136"/>
      <c r="R76" s="136"/>
      <c r="S76" s="136"/>
      <c r="T76" s="136"/>
      <c r="U76" s="228"/>
      <c r="V76" s="162"/>
      <c r="W76" s="163"/>
      <c r="X76" s="164"/>
      <c r="Y76" s="106"/>
      <c r="Z76" s="106"/>
      <c r="AA76" s="107"/>
      <c r="AB76" s="107"/>
      <c r="AC76" s="107"/>
      <c r="AD76" s="107"/>
      <c r="AE76" s="107"/>
      <c r="AF76" s="107"/>
      <c r="AG76" s="107"/>
      <c r="AH76" s="107"/>
      <c r="AI76" s="107"/>
      <c r="AJ76" s="107"/>
      <c r="AK76" s="107"/>
      <c r="AL76" s="107"/>
      <c r="AM76" s="107"/>
      <c r="AN76" s="107"/>
      <c r="AO76" s="107"/>
      <c r="AP76" s="107"/>
      <c r="AQ76" s="107"/>
      <c r="AR76" s="107"/>
      <c r="AS76" s="107"/>
      <c r="BI76" s="145"/>
      <c r="BJ76" s="145"/>
      <c r="BK76" s="145"/>
      <c r="BL76" s="145"/>
      <c r="BM76" s="145"/>
      <c r="BN76" s="145"/>
      <c r="BO76" s="145"/>
      <c r="BP76" s="145"/>
      <c r="BQ76" s="145"/>
      <c r="BR76" s="145"/>
      <c r="BS76" s="145"/>
      <c r="BT76" s="145"/>
      <c r="BU76" s="145"/>
      <c r="BV76" s="145"/>
      <c r="BW76" s="145"/>
    </row>
    <row r="77" spans="3:75" ht="21" customHeight="1">
      <c r="C77" s="87"/>
      <c r="D77" s="437"/>
      <c r="E77" s="437"/>
      <c r="F77" s="245" t="s">
        <v>101</v>
      </c>
      <c r="G77" s="184"/>
      <c r="H77" s="62" t="s">
        <v>326</v>
      </c>
      <c r="I77" s="62" t="s">
        <v>330</v>
      </c>
      <c r="J77" s="62" t="s">
        <v>2</v>
      </c>
      <c r="K77" s="62" t="s">
        <v>331</v>
      </c>
      <c r="L77" s="62" t="s">
        <v>2</v>
      </c>
      <c r="M77" s="62" t="s">
        <v>438</v>
      </c>
      <c r="N77" s="136" t="s">
        <v>333</v>
      </c>
      <c r="O77" s="136" t="s">
        <v>2</v>
      </c>
      <c r="P77" s="136" t="s">
        <v>721</v>
      </c>
      <c r="Q77" s="136"/>
      <c r="R77" s="136"/>
      <c r="S77" s="136"/>
      <c r="T77" s="136"/>
      <c r="U77" s="228"/>
      <c r="V77" s="162"/>
      <c r="W77" s="163"/>
      <c r="X77" s="164"/>
      <c r="Y77" s="106"/>
      <c r="Z77" s="106"/>
      <c r="AA77" s="107"/>
      <c r="AB77" s="107"/>
      <c r="AC77" s="107"/>
      <c r="AD77" s="107"/>
      <c r="AE77" s="107"/>
      <c r="AF77" s="107"/>
      <c r="AG77" s="107"/>
      <c r="AH77" s="107"/>
      <c r="AI77" s="107"/>
      <c r="AJ77" s="107"/>
      <c r="AK77" s="107"/>
      <c r="AL77" s="107"/>
      <c r="AM77" s="107"/>
      <c r="AN77" s="107"/>
      <c r="AO77" s="107"/>
      <c r="AP77" s="107"/>
      <c r="AQ77" s="107"/>
      <c r="AR77" s="107"/>
      <c r="AS77" s="107"/>
      <c r="BI77" s="145"/>
      <c r="BJ77" s="145"/>
      <c r="BK77" s="145"/>
      <c r="BL77" s="145"/>
      <c r="BM77" s="145"/>
      <c r="BN77" s="145"/>
      <c r="BO77" s="145"/>
      <c r="BP77" s="145"/>
      <c r="BQ77" s="145"/>
      <c r="BR77" s="145"/>
      <c r="BS77" s="145"/>
      <c r="BT77" s="145"/>
      <c r="BU77" s="145"/>
      <c r="BV77" s="145"/>
      <c r="BW77" s="145"/>
    </row>
    <row r="78" spans="3:75" ht="21" customHeight="1">
      <c r="C78" s="87"/>
      <c r="D78" s="437"/>
      <c r="E78" s="437"/>
      <c r="F78" s="245" t="s">
        <v>102</v>
      </c>
      <c r="G78" s="184"/>
      <c r="H78" s="62" t="s">
        <v>326</v>
      </c>
      <c r="I78" s="62" t="s">
        <v>330</v>
      </c>
      <c r="J78" s="62" t="s">
        <v>2</v>
      </c>
      <c r="K78" s="62" t="s">
        <v>331</v>
      </c>
      <c r="L78" s="62" t="s">
        <v>2</v>
      </c>
      <c r="M78" s="62" t="s">
        <v>439</v>
      </c>
      <c r="N78" s="136" t="s">
        <v>333</v>
      </c>
      <c r="O78" s="136" t="s">
        <v>2</v>
      </c>
      <c r="P78" s="136" t="s">
        <v>721</v>
      </c>
      <c r="Q78" s="136"/>
      <c r="R78" s="136"/>
      <c r="S78" s="136"/>
      <c r="T78" s="136"/>
      <c r="U78" s="228"/>
      <c r="V78" s="162"/>
      <c r="W78" s="163"/>
      <c r="X78" s="164"/>
      <c r="Y78" s="106"/>
      <c r="Z78" s="109"/>
      <c r="BI78" s="145"/>
      <c r="BJ78" s="145"/>
      <c r="BK78" s="145"/>
      <c r="BL78" s="145"/>
      <c r="BM78" s="145"/>
      <c r="BN78" s="145"/>
      <c r="BO78" s="145"/>
      <c r="BP78" s="145"/>
      <c r="BQ78" s="145"/>
      <c r="BR78" s="145"/>
      <c r="BS78" s="145"/>
      <c r="BT78" s="145"/>
      <c r="BU78" s="145"/>
      <c r="BV78" s="145"/>
      <c r="BW78" s="145"/>
    </row>
    <row r="79" spans="3:75" ht="21" customHeight="1">
      <c r="C79" s="87"/>
      <c r="D79" s="437"/>
      <c r="E79" s="437"/>
      <c r="F79" s="245" t="s">
        <v>103</v>
      </c>
      <c r="G79" s="184"/>
      <c r="H79" s="62" t="s">
        <v>326</v>
      </c>
      <c r="I79" s="62" t="s">
        <v>330</v>
      </c>
      <c r="J79" s="62" t="s">
        <v>2</v>
      </c>
      <c r="K79" s="62" t="s">
        <v>331</v>
      </c>
      <c r="L79" s="62" t="s">
        <v>2</v>
      </c>
      <c r="M79" s="62" t="s">
        <v>440</v>
      </c>
      <c r="N79" s="136" t="s">
        <v>333</v>
      </c>
      <c r="O79" s="136" t="s">
        <v>2</v>
      </c>
      <c r="P79" s="136" t="s">
        <v>721</v>
      </c>
      <c r="Q79" s="136"/>
      <c r="R79" s="136"/>
      <c r="S79" s="136"/>
      <c r="T79" s="136"/>
      <c r="U79" s="228"/>
      <c r="V79" s="162"/>
      <c r="W79" s="163"/>
      <c r="X79" s="164"/>
      <c r="Y79" s="106"/>
      <c r="Z79" s="109"/>
      <c r="BI79" s="145"/>
      <c r="BJ79" s="145"/>
      <c r="BK79" s="145"/>
      <c r="BL79" s="145"/>
      <c r="BM79" s="145"/>
      <c r="BN79" s="145"/>
      <c r="BO79" s="145"/>
      <c r="BP79" s="145"/>
      <c r="BQ79" s="145"/>
      <c r="BR79" s="145"/>
      <c r="BS79" s="145"/>
      <c r="BT79" s="145"/>
      <c r="BU79" s="145"/>
      <c r="BV79" s="145"/>
      <c r="BW79" s="145"/>
    </row>
    <row r="80" spans="3:75" ht="21" customHeight="1">
      <c r="C80" s="87"/>
      <c r="D80" s="437"/>
      <c r="E80" s="437"/>
      <c r="F80" s="245" t="s">
        <v>104</v>
      </c>
      <c r="G80" s="184"/>
      <c r="H80" s="62" t="s">
        <v>326</v>
      </c>
      <c r="I80" s="62" t="s">
        <v>330</v>
      </c>
      <c r="J80" s="62" t="s">
        <v>2</v>
      </c>
      <c r="K80" s="62" t="s">
        <v>331</v>
      </c>
      <c r="L80" s="62" t="s">
        <v>2</v>
      </c>
      <c r="M80" s="62" t="s">
        <v>441</v>
      </c>
      <c r="N80" s="136" t="s">
        <v>333</v>
      </c>
      <c r="O80" s="136" t="s">
        <v>2</v>
      </c>
      <c r="P80" s="136" t="s">
        <v>721</v>
      </c>
      <c r="Q80" s="136"/>
      <c r="R80" s="136"/>
      <c r="S80" s="136"/>
      <c r="T80" s="136"/>
      <c r="U80" s="228"/>
      <c r="V80" s="162"/>
      <c r="W80" s="163"/>
      <c r="X80" s="164"/>
      <c r="Y80" s="106"/>
      <c r="Z80" s="109"/>
      <c r="BI80" s="145"/>
      <c r="BJ80" s="145"/>
      <c r="BK80" s="145"/>
      <c r="BL80" s="145"/>
      <c r="BM80" s="145"/>
      <c r="BN80" s="145"/>
      <c r="BO80" s="145"/>
      <c r="BP80" s="145"/>
      <c r="BQ80" s="145"/>
      <c r="BR80" s="145"/>
      <c r="BS80" s="145"/>
      <c r="BT80" s="145"/>
      <c r="BU80" s="145"/>
      <c r="BV80" s="145"/>
      <c r="BW80" s="145"/>
    </row>
    <row r="81" spans="3:75" ht="21" customHeight="1">
      <c r="C81" s="87"/>
      <c r="D81" s="437"/>
      <c r="E81" s="437"/>
      <c r="F81" s="245" t="s">
        <v>105</v>
      </c>
      <c r="G81" s="184"/>
      <c r="H81" s="62" t="s">
        <v>326</v>
      </c>
      <c r="I81" s="62" t="s">
        <v>330</v>
      </c>
      <c r="J81" s="62" t="s">
        <v>2</v>
      </c>
      <c r="K81" s="62" t="s">
        <v>331</v>
      </c>
      <c r="L81" s="62" t="s">
        <v>2</v>
      </c>
      <c r="M81" s="62" t="s">
        <v>442</v>
      </c>
      <c r="N81" s="136" t="s">
        <v>333</v>
      </c>
      <c r="O81" s="136" t="s">
        <v>2</v>
      </c>
      <c r="P81" s="136" t="s">
        <v>721</v>
      </c>
      <c r="Q81" s="136"/>
      <c r="R81" s="136"/>
      <c r="S81" s="136"/>
      <c r="T81" s="136"/>
      <c r="U81" s="228"/>
      <c r="V81" s="162"/>
      <c r="W81" s="163"/>
      <c r="X81" s="164"/>
      <c r="Y81" s="106"/>
      <c r="Z81" s="109"/>
      <c r="BI81" s="145"/>
      <c r="BJ81" s="145"/>
      <c r="BK81" s="145"/>
      <c r="BL81" s="145"/>
      <c r="BM81" s="145"/>
      <c r="BN81" s="145"/>
      <c r="BO81" s="145"/>
      <c r="BP81" s="145"/>
      <c r="BQ81" s="145"/>
      <c r="BR81" s="145"/>
      <c r="BS81" s="145"/>
      <c r="BT81" s="145"/>
      <c r="BU81" s="145"/>
      <c r="BV81" s="145"/>
      <c r="BW81" s="145"/>
    </row>
    <row r="82" spans="3:75" ht="21" customHeight="1">
      <c r="C82" s="87"/>
      <c r="D82" s="437"/>
      <c r="E82" s="437"/>
      <c r="F82" s="245" t="s">
        <v>106</v>
      </c>
      <c r="G82" s="184"/>
      <c r="H82" s="62" t="s">
        <v>326</v>
      </c>
      <c r="I82" s="62" t="s">
        <v>330</v>
      </c>
      <c r="J82" s="62" t="s">
        <v>2</v>
      </c>
      <c r="K82" s="62" t="s">
        <v>331</v>
      </c>
      <c r="L82" s="62" t="s">
        <v>2</v>
      </c>
      <c r="M82" s="62" t="s">
        <v>443</v>
      </c>
      <c r="N82" s="136" t="s">
        <v>333</v>
      </c>
      <c r="O82" s="136" t="s">
        <v>2</v>
      </c>
      <c r="P82" s="136" t="s">
        <v>721</v>
      </c>
      <c r="Q82" s="136"/>
      <c r="R82" s="136"/>
      <c r="S82" s="136"/>
      <c r="T82" s="136"/>
      <c r="U82" s="228"/>
      <c r="V82" s="162"/>
      <c r="W82" s="163"/>
      <c r="X82" s="164"/>
      <c r="Y82" s="106"/>
      <c r="Z82" s="109"/>
      <c r="BI82" s="145"/>
      <c r="BJ82" s="145"/>
      <c r="BK82" s="145"/>
      <c r="BL82" s="145"/>
      <c r="BM82" s="145"/>
      <c r="BN82" s="145"/>
      <c r="BO82" s="145"/>
      <c r="BP82" s="145"/>
      <c r="BQ82" s="145"/>
      <c r="BR82" s="145"/>
      <c r="BS82" s="145"/>
      <c r="BT82" s="145"/>
      <c r="BU82" s="145"/>
      <c r="BV82" s="145"/>
      <c r="BW82" s="145"/>
    </row>
    <row r="83" spans="3:75" ht="21" customHeight="1">
      <c r="C83" s="87"/>
      <c r="D83" s="437"/>
      <c r="E83" s="437"/>
      <c r="F83" s="245" t="s">
        <v>107</v>
      </c>
      <c r="G83" s="184"/>
      <c r="H83" s="62" t="s">
        <v>326</v>
      </c>
      <c r="I83" s="62" t="s">
        <v>330</v>
      </c>
      <c r="J83" s="62" t="s">
        <v>2</v>
      </c>
      <c r="K83" s="62" t="s">
        <v>331</v>
      </c>
      <c r="L83" s="62" t="s">
        <v>2</v>
      </c>
      <c r="M83" s="62" t="s">
        <v>444</v>
      </c>
      <c r="N83" s="136" t="s">
        <v>333</v>
      </c>
      <c r="O83" s="136" t="s">
        <v>2</v>
      </c>
      <c r="P83" s="136" t="s">
        <v>721</v>
      </c>
      <c r="Q83" s="136"/>
      <c r="R83" s="136"/>
      <c r="S83" s="136"/>
      <c r="T83" s="136"/>
      <c r="U83" s="228"/>
      <c r="V83" s="162"/>
      <c r="W83" s="163"/>
      <c r="X83" s="164"/>
      <c r="Y83" s="106"/>
      <c r="Z83" s="109"/>
      <c r="BI83" s="145"/>
      <c r="BJ83" s="145"/>
      <c r="BK83" s="145"/>
      <c r="BL83" s="145"/>
      <c r="BM83" s="145"/>
      <c r="BN83" s="145"/>
      <c r="BO83" s="145"/>
      <c r="BP83" s="145"/>
      <c r="BQ83" s="145"/>
      <c r="BR83" s="145"/>
      <c r="BS83" s="145"/>
      <c r="BT83" s="145"/>
      <c r="BU83" s="145"/>
      <c r="BV83" s="145"/>
      <c r="BW83" s="145"/>
    </row>
    <row r="84" spans="3:75" ht="21" customHeight="1">
      <c r="C84" s="87"/>
      <c r="D84" s="437"/>
      <c r="E84" s="437"/>
      <c r="F84" s="245" t="s">
        <v>108</v>
      </c>
      <c r="G84" s="184"/>
      <c r="H84" s="62" t="s">
        <v>326</v>
      </c>
      <c r="I84" s="62" t="s">
        <v>330</v>
      </c>
      <c r="J84" s="62" t="s">
        <v>2</v>
      </c>
      <c r="K84" s="62" t="s">
        <v>331</v>
      </c>
      <c r="L84" s="62" t="s">
        <v>2</v>
      </c>
      <c r="M84" s="62" t="s">
        <v>445</v>
      </c>
      <c r="N84" s="136" t="s">
        <v>333</v>
      </c>
      <c r="O84" s="136" t="s">
        <v>2</v>
      </c>
      <c r="P84" s="136" t="s">
        <v>721</v>
      </c>
      <c r="Q84" s="136"/>
      <c r="R84" s="136"/>
      <c r="S84" s="136"/>
      <c r="T84" s="136"/>
      <c r="U84" s="228"/>
      <c r="V84" s="162"/>
      <c r="W84" s="163"/>
      <c r="X84" s="164"/>
      <c r="Y84" s="106"/>
      <c r="Z84" s="109"/>
      <c r="BI84" s="145"/>
      <c r="BJ84" s="145"/>
      <c r="BK84" s="145"/>
      <c r="BL84" s="145"/>
      <c r="BM84" s="145"/>
      <c r="BN84" s="145"/>
      <c r="BO84" s="145"/>
      <c r="BP84" s="145"/>
      <c r="BQ84" s="145"/>
      <c r="BR84" s="145"/>
      <c r="BS84" s="145"/>
      <c r="BT84" s="145"/>
      <c r="BU84" s="145"/>
      <c r="BV84" s="145"/>
      <c r="BW84" s="145"/>
    </row>
    <row r="85" spans="3:75" ht="21" customHeight="1">
      <c r="C85" s="87"/>
      <c r="D85" s="437"/>
      <c r="E85" s="437"/>
      <c r="F85" s="245" t="s">
        <v>109</v>
      </c>
      <c r="G85" s="184"/>
      <c r="H85" s="62" t="s">
        <v>326</v>
      </c>
      <c r="I85" s="62" t="s">
        <v>330</v>
      </c>
      <c r="J85" s="62" t="s">
        <v>2</v>
      </c>
      <c r="K85" s="62" t="s">
        <v>331</v>
      </c>
      <c r="L85" s="62" t="s">
        <v>2</v>
      </c>
      <c r="M85" s="62" t="s">
        <v>446</v>
      </c>
      <c r="N85" s="136" t="s">
        <v>333</v>
      </c>
      <c r="O85" s="136" t="s">
        <v>2</v>
      </c>
      <c r="P85" s="136" t="s">
        <v>721</v>
      </c>
      <c r="Q85" s="136"/>
      <c r="R85" s="136"/>
      <c r="S85" s="136"/>
      <c r="T85" s="136"/>
      <c r="U85" s="228"/>
      <c r="V85" s="162"/>
      <c r="W85" s="163"/>
      <c r="X85" s="164"/>
      <c r="Y85" s="106"/>
      <c r="Z85" s="109"/>
      <c r="BI85" s="145"/>
      <c r="BJ85" s="145"/>
      <c r="BK85" s="145"/>
      <c r="BL85" s="145"/>
      <c r="BM85" s="145"/>
      <c r="BN85" s="145"/>
      <c r="BO85" s="145"/>
      <c r="BP85" s="145"/>
      <c r="BQ85" s="145"/>
      <c r="BR85" s="145"/>
      <c r="BS85" s="145"/>
      <c r="BT85" s="145"/>
      <c r="BU85" s="145"/>
      <c r="BV85" s="145"/>
      <c r="BW85" s="145"/>
    </row>
    <row r="86" spans="3:75" ht="21" customHeight="1">
      <c r="C86" s="87"/>
      <c r="D86" s="437"/>
      <c r="E86" s="437"/>
      <c r="F86" s="245" t="s">
        <v>110</v>
      </c>
      <c r="G86" s="184"/>
      <c r="H86" s="62" t="s">
        <v>326</v>
      </c>
      <c r="I86" s="62" t="s">
        <v>330</v>
      </c>
      <c r="J86" s="62" t="s">
        <v>2</v>
      </c>
      <c r="K86" s="62" t="s">
        <v>331</v>
      </c>
      <c r="L86" s="62" t="s">
        <v>2</v>
      </c>
      <c r="M86" s="62" t="s">
        <v>447</v>
      </c>
      <c r="N86" s="136" t="s">
        <v>333</v>
      </c>
      <c r="O86" s="136" t="s">
        <v>2</v>
      </c>
      <c r="P86" s="136" t="s">
        <v>721</v>
      </c>
      <c r="Q86" s="136"/>
      <c r="R86" s="136"/>
      <c r="S86" s="136"/>
      <c r="T86" s="136"/>
      <c r="U86" s="228"/>
      <c r="V86" s="162"/>
      <c r="W86" s="163"/>
      <c r="X86" s="164"/>
      <c r="Y86" s="106"/>
      <c r="Z86" s="109"/>
      <c r="BI86" s="145"/>
      <c r="BJ86" s="145"/>
      <c r="BK86" s="145"/>
      <c r="BL86" s="145"/>
      <c r="BM86" s="145"/>
      <c r="BN86" s="145"/>
      <c r="BO86" s="145"/>
      <c r="BP86" s="145"/>
      <c r="BQ86" s="145"/>
      <c r="BR86" s="145"/>
      <c r="BS86" s="145"/>
      <c r="BT86" s="145"/>
      <c r="BU86" s="145"/>
      <c r="BV86" s="145"/>
      <c r="BW86" s="145"/>
    </row>
    <row r="87" spans="3:75" ht="21" customHeight="1">
      <c r="C87" s="87"/>
      <c r="D87" s="437"/>
      <c r="E87" s="437"/>
      <c r="F87" s="245" t="s">
        <v>111</v>
      </c>
      <c r="G87" s="184"/>
      <c r="H87" s="62" t="s">
        <v>326</v>
      </c>
      <c r="I87" s="62" t="s">
        <v>330</v>
      </c>
      <c r="J87" s="62" t="s">
        <v>2</v>
      </c>
      <c r="K87" s="62" t="s">
        <v>331</v>
      </c>
      <c r="L87" s="62" t="s">
        <v>2</v>
      </c>
      <c r="M87" s="62" t="s">
        <v>448</v>
      </c>
      <c r="N87" s="136" t="s">
        <v>333</v>
      </c>
      <c r="O87" s="136" t="s">
        <v>2</v>
      </c>
      <c r="P87" s="136" t="s">
        <v>721</v>
      </c>
      <c r="Q87" s="136"/>
      <c r="R87" s="136"/>
      <c r="S87" s="136"/>
      <c r="T87" s="136"/>
      <c r="U87" s="228"/>
      <c r="V87" s="162"/>
      <c r="W87" s="163"/>
      <c r="X87" s="164"/>
      <c r="Y87" s="106"/>
      <c r="Z87" s="109"/>
      <c r="BI87" s="145"/>
      <c r="BJ87" s="145"/>
      <c r="BK87" s="145"/>
      <c r="BL87" s="145"/>
      <c r="BM87" s="145"/>
      <c r="BN87" s="145"/>
      <c r="BO87" s="145"/>
      <c r="BP87" s="145"/>
      <c r="BQ87" s="145"/>
      <c r="BR87" s="145"/>
      <c r="BS87" s="145"/>
      <c r="BT87" s="145"/>
      <c r="BU87" s="145"/>
      <c r="BV87" s="145"/>
      <c r="BW87" s="145"/>
    </row>
    <row r="88" spans="3:75" ht="21" customHeight="1">
      <c r="C88" s="87"/>
      <c r="D88" s="437"/>
      <c r="E88" s="437"/>
      <c r="F88" s="245" t="s">
        <v>112</v>
      </c>
      <c r="G88" s="184"/>
      <c r="H88" s="62" t="s">
        <v>326</v>
      </c>
      <c r="I88" s="62" t="s">
        <v>330</v>
      </c>
      <c r="J88" s="62" t="s">
        <v>2</v>
      </c>
      <c r="K88" s="62" t="s">
        <v>331</v>
      </c>
      <c r="L88" s="62" t="s">
        <v>2</v>
      </c>
      <c r="M88" s="62" t="s">
        <v>449</v>
      </c>
      <c r="N88" s="136" t="s">
        <v>333</v>
      </c>
      <c r="O88" s="136" t="s">
        <v>2</v>
      </c>
      <c r="P88" s="136" t="s">
        <v>721</v>
      </c>
      <c r="Q88" s="136"/>
      <c r="R88" s="136"/>
      <c r="S88" s="136"/>
      <c r="T88" s="136"/>
      <c r="U88" s="228"/>
      <c r="V88" s="162"/>
      <c r="W88" s="163"/>
      <c r="X88" s="164"/>
      <c r="Y88" s="106"/>
      <c r="Z88" s="109"/>
      <c r="BI88" s="145"/>
      <c r="BJ88" s="145"/>
      <c r="BK88" s="145"/>
      <c r="BL88" s="145"/>
      <c r="BM88" s="145"/>
      <c r="BN88" s="145"/>
      <c r="BO88" s="145"/>
      <c r="BP88" s="145"/>
      <c r="BQ88" s="145"/>
      <c r="BR88" s="145"/>
      <c r="BS88" s="145"/>
      <c r="BT88" s="145"/>
      <c r="BU88" s="145"/>
      <c r="BV88" s="145"/>
      <c r="BW88" s="145"/>
    </row>
    <row r="89" spans="3:75" ht="21" customHeight="1">
      <c r="C89" s="87"/>
      <c r="D89" s="437"/>
      <c r="E89" s="437"/>
      <c r="F89" s="245" t="s">
        <v>113</v>
      </c>
      <c r="G89" s="184"/>
      <c r="H89" s="62" t="s">
        <v>326</v>
      </c>
      <c r="I89" s="62" t="s">
        <v>330</v>
      </c>
      <c r="J89" s="62" t="s">
        <v>2</v>
      </c>
      <c r="K89" s="62" t="s">
        <v>331</v>
      </c>
      <c r="L89" s="62" t="s">
        <v>2</v>
      </c>
      <c r="M89" s="62" t="s">
        <v>450</v>
      </c>
      <c r="N89" s="136" t="s">
        <v>333</v>
      </c>
      <c r="O89" s="136" t="s">
        <v>2</v>
      </c>
      <c r="P89" s="136" t="s">
        <v>721</v>
      </c>
      <c r="Q89" s="136"/>
      <c r="R89" s="136"/>
      <c r="S89" s="136"/>
      <c r="T89" s="136"/>
      <c r="U89" s="228"/>
      <c r="V89" s="162"/>
      <c r="W89" s="163"/>
      <c r="X89" s="164"/>
      <c r="Y89" s="106"/>
      <c r="Z89" s="109"/>
      <c r="BI89" s="145"/>
      <c r="BJ89" s="145"/>
      <c r="BK89" s="145"/>
      <c r="BL89" s="145"/>
      <c r="BM89" s="145"/>
      <c r="BN89" s="145"/>
      <c r="BO89" s="145"/>
      <c r="BP89" s="145"/>
      <c r="BQ89" s="145"/>
      <c r="BR89" s="145"/>
      <c r="BS89" s="145"/>
      <c r="BT89" s="145"/>
      <c r="BU89" s="145"/>
      <c r="BV89" s="145"/>
      <c r="BW89" s="145"/>
    </row>
    <row r="90" spans="3:75" ht="21" customHeight="1">
      <c r="C90" s="87"/>
      <c r="D90" s="437"/>
      <c r="E90" s="437"/>
      <c r="F90" s="245" t="s">
        <v>114</v>
      </c>
      <c r="G90" s="184"/>
      <c r="H90" s="62" t="s">
        <v>326</v>
      </c>
      <c r="I90" s="62" t="s">
        <v>330</v>
      </c>
      <c r="J90" s="62" t="s">
        <v>2</v>
      </c>
      <c r="K90" s="62" t="s">
        <v>331</v>
      </c>
      <c r="L90" s="62" t="s">
        <v>2</v>
      </c>
      <c r="M90" s="62" t="s">
        <v>451</v>
      </c>
      <c r="N90" s="136" t="s">
        <v>333</v>
      </c>
      <c r="O90" s="136" t="s">
        <v>2</v>
      </c>
      <c r="P90" s="136" t="s">
        <v>721</v>
      </c>
      <c r="Q90" s="136"/>
      <c r="R90" s="136"/>
      <c r="S90" s="136"/>
      <c r="T90" s="136"/>
      <c r="U90" s="228"/>
      <c r="V90" s="162"/>
      <c r="W90" s="163"/>
      <c r="X90" s="164"/>
      <c r="Y90" s="106"/>
      <c r="Z90" s="109"/>
      <c r="BI90" s="145"/>
      <c r="BJ90" s="145"/>
      <c r="BK90" s="145"/>
      <c r="BL90" s="145"/>
      <c r="BM90" s="145"/>
      <c r="BN90" s="145"/>
      <c r="BO90" s="145"/>
      <c r="BP90" s="145"/>
      <c r="BQ90" s="145"/>
      <c r="BR90" s="145"/>
      <c r="BS90" s="145"/>
      <c r="BT90" s="145"/>
      <c r="BU90" s="145"/>
      <c r="BV90" s="145"/>
      <c r="BW90" s="145"/>
    </row>
    <row r="91" spans="3:75" ht="21" customHeight="1">
      <c r="C91" s="87"/>
      <c r="D91" s="437"/>
      <c r="E91" s="437"/>
      <c r="F91" s="245" t="s">
        <v>115</v>
      </c>
      <c r="G91" s="184"/>
      <c r="H91" s="62" t="s">
        <v>326</v>
      </c>
      <c r="I91" s="62" t="s">
        <v>330</v>
      </c>
      <c r="J91" s="62" t="s">
        <v>2</v>
      </c>
      <c r="K91" s="62" t="s">
        <v>331</v>
      </c>
      <c r="L91" s="62" t="s">
        <v>2</v>
      </c>
      <c r="M91" s="62" t="s">
        <v>452</v>
      </c>
      <c r="N91" s="136" t="s">
        <v>333</v>
      </c>
      <c r="O91" s="136" t="s">
        <v>2</v>
      </c>
      <c r="P91" s="136" t="s">
        <v>721</v>
      </c>
      <c r="Q91" s="136"/>
      <c r="R91" s="136"/>
      <c r="S91" s="136"/>
      <c r="T91" s="136"/>
      <c r="U91" s="228"/>
      <c r="V91" s="162"/>
      <c r="W91" s="163"/>
      <c r="X91" s="164"/>
      <c r="Y91" s="106"/>
      <c r="Z91" s="109"/>
      <c r="BI91" s="145"/>
      <c r="BJ91" s="145"/>
      <c r="BK91" s="145"/>
      <c r="BL91" s="145"/>
      <c r="BM91" s="145"/>
      <c r="BN91" s="145"/>
      <c r="BO91" s="145"/>
      <c r="BP91" s="145"/>
      <c r="BQ91" s="145"/>
      <c r="BR91" s="145"/>
      <c r="BS91" s="145"/>
      <c r="BT91" s="145"/>
      <c r="BU91" s="145"/>
      <c r="BV91" s="145"/>
      <c r="BW91" s="145"/>
    </row>
    <row r="92" spans="3:75" ht="21" customHeight="1">
      <c r="C92" s="87"/>
      <c r="D92" s="437"/>
      <c r="E92" s="437"/>
      <c r="F92" s="245" t="s">
        <v>116</v>
      </c>
      <c r="G92" s="184"/>
      <c r="H92" s="62" t="s">
        <v>326</v>
      </c>
      <c r="I92" s="62" t="s">
        <v>330</v>
      </c>
      <c r="J92" s="62" t="s">
        <v>2</v>
      </c>
      <c r="K92" s="62" t="s">
        <v>331</v>
      </c>
      <c r="L92" s="62" t="s">
        <v>2</v>
      </c>
      <c r="M92" s="62" t="s">
        <v>453</v>
      </c>
      <c r="N92" s="136" t="s">
        <v>333</v>
      </c>
      <c r="O92" s="136" t="s">
        <v>2</v>
      </c>
      <c r="P92" s="136" t="s">
        <v>721</v>
      </c>
      <c r="Q92" s="136"/>
      <c r="R92" s="136"/>
      <c r="S92" s="136"/>
      <c r="T92" s="136"/>
      <c r="U92" s="228"/>
      <c r="V92" s="162"/>
      <c r="W92" s="163"/>
      <c r="X92" s="164"/>
      <c r="Y92" s="106"/>
      <c r="Z92" s="109"/>
      <c r="BI92" s="145"/>
      <c r="BJ92" s="145"/>
      <c r="BK92" s="145"/>
      <c r="BL92" s="145"/>
      <c r="BM92" s="145"/>
      <c r="BN92" s="145"/>
      <c r="BO92" s="145"/>
      <c r="BP92" s="145"/>
      <c r="BQ92" s="145"/>
      <c r="BR92" s="145"/>
      <c r="BS92" s="145"/>
      <c r="BT92" s="145"/>
      <c r="BU92" s="145"/>
      <c r="BV92" s="145"/>
      <c r="BW92" s="145"/>
    </row>
    <row r="93" spans="3:75" ht="21" customHeight="1">
      <c r="C93" s="87"/>
      <c r="D93" s="437"/>
      <c r="E93" s="437"/>
      <c r="F93" s="245" t="s">
        <v>117</v>
      </c>
      <c r="G93" s="184"/>
      <c r="H93" s="62" t="s">
        <v>326</v>
      </c>
      <c r="I93" s="62" t="s">
        <v>330</v>
      </c>
      <c r="J93" s="62" t="s">
        <v>2</v>
      </c>
      <c r="K93" s="62" t="s">
        <v>331</v>
      </c>
      <c r="L93" s="62" t="s">
        <v>2</v>
      </c>
      <c r="M93" s="62" t="s">
        <v>454</v>
      </c>
      <c r="N93" s="136" t="s">
        <v>333</v>
      </c>
      <c r="O93" s="136" t="s">
        <v>2</v>
      </c>
      <c r="P93" s="136" t="s">
        <v>721</v>
      </c>
      <c r="Q93" s="136"/>
      <c r="R93" s="136"/>
      <c r="S93" s="136"/>
      <c r="T93" s="136"/>
      <c r="U93" s="228"/>
      <c r="V93" s="162"/>
      <c r="W93" s="163"/>
      <c r="X93" s="164"/>
      <c r="Y93" s="106"/>
      <c r="Z93" s="109"/>
      <c r="BI93" s="145"/>
      <c r="BJ93" s="145"/>
      <c r="BK93" s="145"/>
      <c r="BL93" s="145"/>
      <c r="BM93" s="145"/>
      <c r="BN93" s="145"/>
      <c r="BO93" s="145"/>
      <c r="BP93" s="145"/>
      <c r="BQ93" s="145"/>
      <c r="BR93" s="145"/>
      <c r="BS93" s="145"/>
      <c r="BT93" s="145"/>
      <c r="BU93" s="145"/>
      <c r="BV93" s="145"/>
      <c r="BW93" s="145"/>
    </row>
    <row r="94" spans="3:75" ht="21" customHeight="1">
      <c r="C94" s="87"/>
      <c r="D94" s="437"/>
      <c r="E94" s="437"/>
      <c r="F94" s="245" t="s">
        <v>118</v>
      </c>
      <c r="G94" s="184"/>
      <c r="H94" s="62" t="s">
        <v>326</v>
      </c>
      <c r="I94" s="62" t="s">
        <v>330</v>
      </c>
      <c r="J94" s="62" t="s">
        <v>2</v>
      </c>
      <c r="K94" s="62" t="s">
        <v>331</v>
      </c>
      <c r="L94" s="62" t="s">
        <v>2</v>
      </c>
      <c r="M94" s="62" t="s">
        <v>455</v>
      </c>
      <c r="N94" s="136" t="s">
        <v>333</v>
      </c>
      <c r="O94" s="136" t="s">
        <v>2</v>
      </c>
      <c r="P94" s="136" t="s">
        <v>721</v>
      </c>
      <c r="Q94" s="136"/>
      <c r="R94" s="136"/>
      <c r="S94" s="136"/>
      <c r="T94" s="136"/>
      <c r="U94" s="228"/>
      <c r="V94" s="162"/>
      <c r="W94" s="163"/>
      <c r="X94" s="164"/>
      <c r="Y94" s="106"/>
      <c r="Z94" s="109"/>
      <c r="BI94" s="145"/>
      <c r="BJ94" s="145"/>
      <c r="BK94" s="145"/>
      <c r="BL94" s="145"/>
      <c r="BM94" s="145"/>
      <c r="BN94" s="145"/>
      <c r="BO94" s="145"/>
      <c r="BP94" s="145"/>
      <c r="BQ94" s="145"/>
      <c r="BR94" s="145"/>
      <c r="BS94" s="145"/>
      <c r="BT94" s="145"/>
      <c r="BU94" s="145"/>
      <c r="BV94" s="145"/>
      <c r="BW94" s="145"/>
    </row>
    <row r="95" spans="3:75" ht="21" customHeight="1">
      <c r="C95" s="87"/>
      <c r="D95" s="437"/>
      <c r="E95" s="437"/>
      <c r="F95" s="245" t="s">
        <v>119</v>
      </c>
      <c r="G95" s="184"/>
      <c r="H95" s="62" t="s">
        <v>326</v>
      </c>
      <c r="I95" s="62" t="s">
        <v>330</v>
      </c>
      <c r="J95" s="62" t="s">
        <v>2</v>
      </c>
      <c r="K95" s="62" t="s">
        <v>331</v>
      </c>
      <c r="L95" s="62" t="s">
        <v>2</v>
      </c>
      <c r="M95" s="62" t="s">
        <v>456</v>
      </c>
      <c r="N95" s="136" t="s">
        <v>333</v>
      </c>
      <c r="O95" s="136" t="s">
        <v>2</v>
      </c>
      <c r="P95" s="136" t="s">
        <v>721</v>
      </c>
      <c r="Q95" s="136"/>
      <c r="R95" s="136"/>
      <c r="S95" s="136"/>
      <c r="T95" s="136"/>
      <c r="U95" s="228"/>
      <c r="V95" s="162"/>
      <c r="W95" s="163"/>
      <c r="X95" s="164"/>
      <c r="Y95" s="106"/>
      <c r="Z95" s="109"/>
      <c r="BI95" s="145"/>
      <c r="BJ95" s="145"/>
      <c r="BK95" s="145"/>
      <c r="BL95" s="145"/>
      <c r="BM95" s="145"/>
      <c r="BN95" s="145"/>
      <c r="BO95" s="145"/>
      <c r="BP95" s="145"/>
      <c r="BQ95" s="145"/>
      <c r="BR95" s="145"/>
      <c r="BS95" s="145"/>
      <c r="BT95" s="145"/>
      <c r="BU95" s="145"/>
      <c r="BV95" s="145"/>
      <c r="BW95" s="145"/>
    </row>
    <row r="96" spans="3:75" ht="21" customHeight="1">
      <c r="C96" s="87"/>
      <c r="D96" s="437"/>
      <c r="E96" s="437"/>
      <c r="F96" s="245" t="s">
        <v>120</v>
      </c>
      <c r="G96" s="184"/>
      <c r="H96" s="62" t="s">
        <v>326</v>
      </c>
      <c r="I96" s="62" t="s">
        <v>330</v>
      </c>
      <c r="J96" s="62" t="s">
        <v>2</v>
      </c>
      <c r="K96" s="62" t="s">
        <v>331</v>
      </c>
      <c r="L96" s="62" t="s">
        <v>2</v>
      </c>
      <c r="M96" s="62" t="s">
        <v>457</v>
      </c>
      <c r="N96" s="136" t="s">
        <v>333</v>
      </c>
      <c r="O96" s="136" t="s">
        <v>2</v>
      </c>
      <c r="P96" s="136" t="s">
        <v>721</v>
      </c>
      <c r="Q96" s="136"/>
      <c r="R96" s="136"/>
      <c r="S96" s="136"/>
      <c r="T96" s="136"/>
      <c r="U96" s="228"/>
      <c r="V96" s="162"/>
      <c r="W96" s="163"/>
      <c r="X96" s="164"/>
      <c r="Y96" s="106"/>
      <c r="Z96" s="109"/>
      <c r="BI96" s="145"/>
      <c r="BJ96" s="145"/>
      <c r="BK96" s="145"/>
      <c r="BL96" s="145"/>
      <c r="BM96" s="145"/>
      <c r="BN96" s="145"/>
      <c r="BO96" s="145"/>
      <c r="BP96" s="145"/>
      <c r="BQ96" s="145"/>
      <c r="BR96" s="145"/>
      <c r="BS96" s="145"/>
      <c r="BT96" s="145"/>
      <c r="BU96" s="145"/>
      <c r="BV96" s="145"/>
      <c r="BW96" s="145"/>
    </row>
    <row r="97" spans="3:75" ht="21" customHeight="1">
      <c r="C97" s="87"/>
      <c r="D97" s="437"/>
      <c r="E97" s="437"/>
      <c r="F97" s="245" t="s">
        <v>121</v>
      </c>
      <c r="G97" s="184"/>
      <c r="H97" s="62" t="s">
        <v>326</v>
      </c>
      <c r="I97" s="62" t="s">
        <v>330</v>
      </c>
      <c r="J97" s="62" t="s">
        <v>2</v>
      </c>
      <c r="K97" s="62" t="s">
        <v>331</v>
      </c>
      <c r="L97" s="62" t="s">
        <v>2</v>
      </c>
      <c r="M97" s="62" t="s">
        <v>458</v>
      </c>
      <c r="N97" s="136" t="s">
        <v>333</v>
      </c>
      <c r="O97" s="136" t="s">
        <v>2</v>
      </c>
      <c r="P97" s="136" t="s">
        <v>721</v>
      </c>
      <c r="Q97" s="136"/>
      <c r="R97" s="136"/>
      <c r="S97" s="136"/>
      <c r="T97" s="136"/>
      <c r="U97" s="228"/>
      <c r="V97" s="162"/>
      <c r="W97" s="163"/>
      <c r="X97" s="164"/>
      <c r="Y97" s="106"/>
      <c r="Z97" s="109"/>
      <c r="BI97" s="145"/>
      <c r="BJ97" s="145"/>
      <c r="BK97" s="145"/>
      <c r="BL97" s="145"/>
      <c r="BM97" s="145"/>
      <c r="BN97" s="145"/>
      <c r="BO97" s="145"/>
      <c r="BP97" s="145"/>
      <c r="BQ97" s="145"/>
      <c r="BR97" s="145"/>
      <c r="BS97" s="145"/>
      <c r="BT97" s="145"/>
      <c r="BU97" s="145"/>
      <c r="BV97" s="145"/>
      <c r="BW97" s="145"/>
    </row>
    <row r="98" spans="3:75" ht="21" customHeight="1">
      <c r="C98" s="87"/>
      <c r="D98" s="437"/>
      <c r="E98" s="437"/>
      <c r="F98" s="245" t="s">
        <v>122</v>
      </c>
      <c r="G98" s="184"/>
      <c r="H98" s="62" t="s">
        <v>326</v>
      </c>
      <c r="I98" s="62" t="s">
        <v>330</v>
      </c>
      <c r="J98" s="62" t="s">
        <v>2</v>
      </c>
      <c r="K98" s="62" t="s">
        <v>331</v>
      </c>
      <c r="L98" s="62" t="s">
        <v>2</v>
      </c>
      <c r="M98" s="62" t="s">
        <v>459</v>
      </c>
      <c r="N98" s="136" t="s">
        <v>333</v>
      </c>
      <c r="O98" s="136" t="s">
        <v>2</v>
      </c>
      <c r="P98" s="136" t="s">
        <v>721</v>
      </c>
      <c r="Q98" s="136"/>
      <c r="R98" s="136"/>
      <c r="S98" s="136"/>
      <c r="T98" s="136"/>
      <c r="U98" s="228"/>
      <c r="V98" s="162"/>
      <c r="W98" s="163"/>
      <c r="X98" s="164"/>
      <c r="Y98" s="106"/>
      <c r="Z98" s="109"/>
      <c r="BI98" s="145"/>
      <c r="BJ98" s="145"/>
      <c r="BK98" s="145"/>
      <c r="BL98" s="145"/>
      <c r="BM98" s="145"/>
      <c r="BN98" s="145"/>
      <c r="BO98" s="145"/>
      <c r="BP98" s="145"/>
      <c r="BQ98" s="145"/>
      <c r="BR98" s="145"/>
      <c r="BS98" s="145"/>
      <c r="BT98" s="145"/>
      <c r="BU98" s="145"/>
      <c r="BV98" s="145"/>
      <c r="BW98" s="145"/>
    </row>
    <row r="99" spans="3:75" ht="21" customHeight="1">
      <c r="C99" s="87"/>
      <c r="D99" s="437"/>
      <c r="E99" s="437"/>
      <c r="F99" s="245" t="s">
        <v>123</v>
      </c>
      <c r="G99" s="184"/>
      <c r="H99" s="62" t="s">
        <v>326</v>
      </c>
      <c r="I99" s="62" t="s">
        <v>330</v>
      </c>
      <c r="J99" s="62" t="s">
        <v>2</v>
      </c>
      <c r="K99" s="62" t="s">
        <v>331</v>
      </c>
      <c r="L99" s="62" t="s">
        <v>2</v>
      </c>
      <c r="M99" s="62" t="s">
        <v>460</v>
      </c>
      <c r="N99" s="136" t="s">
        <v>333</v>
      </c>
      <c r="O99" s="136" t="s">
        <v>2</v>
      </c>
      <c r="P99" s="136" t="s">
        <v>721</v>
      </c>
      <c r="Q99" s="136"/>
      <c r="R99" s="136"/>
      <c r="S99" s="136"/>
      <c r="T99" s="136"/>
      <c r="U99" s="228"/>
      <c r="V99" s="162"/>
      <c r="W99" s="163"/>
      <c r="X99" s="164"/>
      <c r="Y99" s="106"/>
      <c r="Z99" s="109"/>
      <c r="BI99" s="145"/>
      <c r="BJ99" s="145"/>
      <c r="BK99" s="145"/>
      <c r="BL99" s="145"/>
      <c r="BM99" s="145"/>
      <c r="BN99" s="145"/>
      <c r="BO99" s="145"/>
      <c r="BP99" s="145"/>
      <c r="BQ99" s="145"/>
      <c r="BR99" s="145"/>
      <c r="BS99" s="145"/>
      <c r="BT99" s="145"/>
      <c r="BU99" s="145"/>
      <c r="BV99" s="145"/>
      <c r="BW99" s="145"/>
    </row>
    <row r="100" spans="3:75" ht="21" customHeight="1">
      <c r="C100" s="87"/>
      <c r="D100" s="437"/>
      <c r="E100" s="437"/>
      <c r="F100" s="245" t="s">
        <v>124</v>
      </c>
      <c r="G100" s="184"/>
      <c r="H100" s="62" t="s">
        <v>326</v>
      </c>
      <c r="I100" s="62" t="s">
        <v>330</v>
      </c>
      <c r="J100" s="62" t="s">
        <v>2</v>
      </c>
      <c r="K100" s="62" t="s">
        <v>331</v>
      </c>
      <c r="L100" s="62" t="s">
        <v>2</v>
      </c>
      <c r="M100" s="62" t="s">
        <v>461</v>
      </c>
      <c r="N100" s="136" t="s">
        <v>333</v>
      </c>
      <c r="O100" s="136" t="s">
        <v>2</v>
      </c>
      <c r="P100" s="136" t="s">
        <v>721</v>
      </c>
      <c r="Q100" s="136"/>
      <c r="R100" s="136"/>
      <c r="S100" s="136"/>
      <c r="T100" s="136"/>
      <c r="U100" s="228"/>
      <c r="V100" s="162"/>
      <c r="W100" s="163"/>
      <c r="X100" s="164"/>
      <c r="Y100" s="106"/>
      <c r="Z100" s="109"/>
      <c r="BI100" s="145"/>
      <c r="BJ100" s="145"/>
      <c r="BK100" s="145"/>
      <c r="BL100" s="145"/>
      <c r="BM100" s="145"/>
      <c r="BN100" s="145"/>
      <c r="BO100" s="145"/>
      <c r="BP100" s="145"/>
      <c r="BQ100" s="145"/>
      <c r="BR100" s="145"/>
      <c r="BS100" s="145"/>
      <c r="BT100" s="145"/>
      <c r="BU100" s="145"/>
      <c r="BV100" s="145"/>
      <c r="BW100" s="145"/>
    </row>
    <row r="101" spans="3:75" ht="21" customHeight="1">
      <c r="C101" s="87"/>
      <c r="D101" s="437"/>
      <c r="E101" s="437"/>
      <c r="F101" s="245" t="s">
        <v>125</v>
      </c>
      <c r="G101" s="184"/>
      <c r="H101" s="62" t="s">
        <v>326</v>
      </c>
      <c r="I101" s="62" t="s">
        <v>330</v>
      </c>
      <c r="J101" s="62" t="s">
        <v>2</v>
      </c>
      <c r="K101" s="62" t="s">
        <v>331</v>
      </c>
      <c r="L101" s="62" t="s">
        <v>2</v>
      </c>
      <c r="M101" s="62" t="s">
        <v>462</v>
      </c>
      <c r="N101" s="136" t="s">
        <v>333</v>
      </c>
      <c r="O101" s="136" t="s">
        <v>2</v>
      </c>
      <c r="P101" s="136" t="s">
        <v>721</v>
      </c>
      <c r="Q101" s="136"/>
      <c r="R101" s="136"/>
      <c r="S101" s="136"/>
      <c r="T101" s="136"/>
      <c r="U101" s="228"/>
      <c r="V101" s="162"/>
      <c r="W101" s="163"/>
      <c r="X101" s="164"/>
      <c r="Y101" s="106"/>
      <c r="Z101" s="109"/>
      <c r="BI101" s="145"/>
      <c r="BJ101" s="145"/>
      <c r="BK101" s="145"/>
      <c r="BL101" s="145"/>
      <c r="BM101" s="145"/>
      <c r="BN101" s="145"/>
      <c r="BO101" s="145"/>
      <c r="BP101" s="145"/>
      <c r="BQ101" s="145"/>
      <c r="BR101" s="145"/>
      <c r="BS101" s="145"/>
      <c r="BT101" s="145"/>
      <c r="BU101" s="145"/>
      <c r="BV101" s="145"/>
      <c r="BW101" s="145"/>
    </row>
    <row r="102" spans="3:75" ht="21" customHeight="1">
      <c r="C102" s="87"/>
      <c r="D102" s="437"/>
      <c r="E102" s="437"/>
      <c r="F102" s="245" t="s">
        <v>126</v>
      </c>
      <c r="G102" s="184"/>
      <c r="H102" s="62" t="s">
        <v>326</v>
      </c>
      <c r="I102" s="62" t="s">
        <v>330</v>
      </c>
      <c r="J102" s="62" t="s">
        <v>2</v>
      </c>
      <c r="K102" s="62" t="s">
        <v>331</v>
      </c>
      <c r="L102" s="62" t="s">
        <v>2</v>
      </c>
      <c r="M102" s="62" t="s">
        <v>463</v>
      </c>
      <c r="N102" s="136" t="s">
        <v>333</v>
      </c>
      <c r="O102" s="136" t="s">
        <v>2</v>
      </c>
      <c r="P102" s="136" t="s">
        <v>721</v>
      </c>
      <c r="Q102" s="136"/>
      <c r="R102" s="136"/>
      <c r="S102" s="136"/>
      <c r="T102" s="136"/>
      <c r="U102" s="228"/>
      <c r="V102" s="162"/>
      <c r="W102" s="163"/>
      <c r="X102" s="164"/>
      <c r="Y102" s="106"/>
      <c r="Z102" s="109"/>
      <c r="BI102" s="145"/>
      <c r="BJ102" s="145"/>
      <c r="BK102" s="145"/>
      <c r="BL102" s="145"/>
      <c r="BM102" s="145"/>
      <c r="BN102" s="145"/>
      <c r="BO102" s="145"/>
      <c r="BP102" s="145"/>
      <c r="BQ102" s="145"/>
      <c r="BR102" s="145"/>
      <c r="BS102" s="145"/>
      <c r="BT102" s="145"/>
      <c r="BU102" s="145"/>
      <c r="BV102" s="145"/>
      <c r="BW102" s="145"/>
    </row>
    <row r="103" spans="3:75" ht="21" customHeight="1">
      <c r="C103" s="87"/>
      <c r="D103" s="437"/>
      <c r="E103" s="437"/>
      <c r="F103" s="245" t="s">
        <v>127</v>
      </c>
      <c r="G103" s="184"/>
      <c r="H103" s="62" t="s">
        <v>326</v>
      </c>
      <c r="I103" s="62" t="s">
        <v>330</v>
      </c>
      <c r="J103" s="62" t="s">
        <v>2</v>
      </c>
      <c r="K103" s="62" t="s">
        <v>331</v>
      </c>
      <c r="L103" s="62" t="s">
        <v>2</v>
      </c>
      <c r="M103" s="62" t="s">
        <v>464</v>
      </c>
      <c r="N103" s="136" t="s">
        <v>333</v>
      </c>
      <c r="O103" s="136" t="s">
        <v>2</v>
      </c>
      <c r="P103" s="136" t="s">
        <v>721</v>
      </c>
      <c r="Q103" s="136"/>
      <c r="R103" s="136"/>
      <c r="S103" s="136"/>
      <c r="T103" s="136"/>
      <c r="U103" s="228"/>
      <c r="V103" s="162"/>
      <c r="W103" s="163"/>
      <c r="X103" s="164"/>
      <c r="Y103" s="106"/>
      <c r="Z103" s="109"/>
      <c r="BI103" s="145"/>
      <c r="BJ103" s="145"/>
      <c r="BK103" s="145"/>
      <c r="BL103" s="145"/>
      <c r="BM103" s="145"/>
      <c r="BN103" s="145"/>
      <c r="BO103" s="145"/>
      <c r="BP103" s="145"/>
      <c r="BQ103" s="145"/>
      <c r="BR103" s="145"/>
      <c r="BS103" s="145"/>
      <c r="BT103" s="145"/>
      <c r="BU103" s="145"/>
      <c r="BV103" s="145"/>
      <c r="BW103" s="145"/>
    </row>
    <row r="104" spans="3:75" ht="21" customHeight="1">
      <c r="C104" s="87"/>
      <c r="D104" s="437"/>
      <c r="E104" s="437"/>
      <c r="F104" s="245" t="s">
        <v>128</v>
      </c>
      <c r="G104" s="184"/>
      <c r="H104" s="62" t="s">
        <v>326</v>
      </c>
      <c r="I104" s="62" t="s">
        <v>330</v>
      </c>
      <c r="J104" s="62" t="s">
        <v>2</v>
      </c>
      <c r="K104" s="62" t="s">
        <v>331</v>
      </c>
      <c r="L104" s="62" t="s">
        <v>2</v>
      </c>
      <c r="M104" s="62" t="s">
        <v>465</v>
      </c>
      <c r="N104" s="136" t="s">
        <v>333</v>
      </c>
      <c r="O104" s="136" t="s">
        <v>2</v>
      </c>
      <c r="P104" s="136" t="s">
        <v>721</v>
      </c>
      <c r="Q104" s="136"/>
      <c r="R104" s="136"/>
      <c r="S104" s="136"/>
      <c r="T104" s="136"/>
      <c r="U104" s="228"/>
      <c r="V104" s="162"/>
      <c r="W104" s="163"/>
      <c r="X104" s="164"/>
      <c r="Y104" s="106"/>
      <c r="Z104" s="109"/>
      <c r="BI104" s="145"/>
      <c r="BJ104" s="145"/>
      <c r="BK104" s="145"/>
      <c r="BL104" s="145"/>
      <c r="BM104" s="145"/>
      <c r="BN104" s="145"/>
      <c r="BO104" s="145"/>
      <c r="BP104" s="145"/>
      <c r="BQ104" s="145"/>
      <c r="BR104" s="145"/>
      <c r="BS104" s="145"/>
      <c r="BT104" s="145"/>
      <c r="BU104" s="145"/>
      <c r="BV104" s="145"/>
      <c r="BW104" s="145"/>
    </row>
    <row r="105" spans="3:75" ht="21" customHeight="1">
      <c r="C105" s="87"/>
      <c r="D105" s="437"/>
      <c r="E105" s="437"/>
      <c r="F105" s="245" t="s">
        <v>129</v>
      </c>
      <c r="G105" s="184"/>
      <c r="H105" s="62" t="s">
        <v>326</v>
      </c>
      <c r="I105" s="62" t="s">
        <v>330</v>
      </c>
      <c r="J105" s="62" t="s">
        <v>2</v>
      </c>
      <c r="K105" s="62" t="s">
        <v>331</v>
      </c>
      <c r="L105" s="62" t="s">
        <v>2</v>
      </c>
      <c r="M105" s="62" t="s">
        <v>466</v>
      </c>
      <c r="N105" s="136" t="s">
        <v>333</v>
      </c>
      <c r="O105" s="136" t="s">
        <v>2</v>
      </c>
      <c r="P105" s="136" t="s">
        <v>721</v>
      </c>
      <c r="Q105" s="136"/>
      <c r="R105" s="136"/>
      <c r="S105" s="136"/>
      <c r="T105" s="136"/>
      <c r="U105" s="228"/>
      <c r="V105" s="162"/>
      <c r="W105" s="163"/>
      <c r="X105" s="164"/>
      <c r="Y105" s="106"/>
      <c r="Z105" s="109"/>
      <c r="BI105" s="145"/>
      <c r="BJ105" s="145"/>
      <c r="BK105" s="145"/>
      <c r="BL105" s="145"/>
      <c r="BM105" s="145"/>
      <c r="BN105" s="145"/>
      <c r="BO105" s="145"/>
      <c r="BP105" s="145"/>
      <c r="BQ105" s="145"/>
      <c r="BR105" s="145"/>
      <c r="BS105" s="145"/>
      <c r="BT105" s="145"/>
      <c r="BU105" s="145"/>
      <c r="BV105" s="145"/>
      <c r="BW105" s="145"/>
    </row>
    <row r="106" spans="3:75" ht="21" customHeight="1">
      <c r="C106" s="87"/>
      <c r="D106" s="437"/>
      <c r="E106" s="437"/>
      <c r="F106" s="245" t="s">
        <v>130</v>
      </c>
      <c r="G106" s="184"/>
      <c r="H106" s="62" t="s">
        <v>326</v>
      </c>
      <c r="I106" s="62" t="s">
        <v>330</v>
      </c>
      <c r="J106" s="62" t="s">
        <v>2</v>
      </c>
      <c r="K106" s="62" t="s">
        <v>331</v>
      </c>
      <c r="L106" s="62" t="s">
        <v>2</v>
      </c>
      <c r="M106" s="62" t="s">
        <v>467</v>
      </c>
      <c r="N106" s="136" t="s">
        <v>333</v>
      </c>
      <c r="O106" s="136" t="s">
        <v>2</v>
      </c>
      <c r="P106" s="136" t="s">
        <v>721</v>
      </c>
      <c r="Q106" s="136"/>
      <c r="R106" s="136"/>
      <c r="S106" s="136"/>
      <c r="T106" s="136"/>
      <c r="U106" s="228"/>
      <c r="V106" s="162"/>
      <c r="W106" s="163"/>
      <c r="X106" s="164"/>
      <c r="Y106" s="106"/>
      <c r="Z106" s="109"/>
      <c r="BI106" s="145"/>
      <c r="BJ106" s="145"/>
      <c r="BK106" s="145"/>
      <c r="BL106" s="145"/>
      <c r="BM106" s="145"/>
      <c r="BN106" s="145"/>
      <c r="BO106" s="145"/>
      <c r="BP106" s="145"/>
      <c r="BQ106" s="145"/>
      <c r="BR106" s="145"/>
      <c r="BS106" s="145"/>
      <c r="BT106" s="145"/>
      <c r="BU106" s="145"/>
      <c r="BV106" s="145"/>
      <c r="BW106" s="145"/>
    </row>
    <row r="107" spans="3:75" ht="21" customHeight="1">
      <c r="C107" s="87"/>
      <c r="D107" s="437"/>
      <c r="E107" s="437"/>
      <c r="F107" s="245" t="s">
        <v>131</v>
      </c>
      <c r="G107" s="184"/>
      <c r="H107" s="62" t="s">
        <v>326</v>
      </c>
      <c r="I107" s="62" t="s">
        <v>330</v>
      </c>
      <c r="J107" s="62" t="s">
        <v>2</v>
      </c>
      <c r="K107" s="62" t="s">
        <v>331</v>
      </c>
      <c r="L107" s="62" t="s">
        <v>2</v>
      </c>
      <c r="M107" s="62" t="s">
        <v>468</v>
      </c>
      <c r="N107" s="136" t="s">
        <v>333</v>
      </c>
      <c r="O107" s="136" t="s">
        <v>2</v>
      </c>
      <c r="P107" s="136" t="s">
        <v>721</v>
      </c>
      <c r="Q107" s="136"/>
      <c r="R107" s="136"/>
      <c r="S107" s="136"/>
      <c r="T107" s="136"/>
      <c r="U107" s="228"/>
      <c r="V107" s="162"/>
      <c r="W107" s="163"/>
      <c r="X107" s="164"/>
      <c r="Y107" s="106"/>
      <c r="Z107" s="109"/>
      <c r="BI107" s="145"/>
      <c r="BJ107" s="145"/>
      <c r="BK107" s="145"/>
      <c r="BL107" s="145"/>
      <c r="BM107" s="145"/>
      <c r="BN107" s="145"/>
      <c r="BO107" s="145"/>
      <c r="BP107" s="145"/>
      <c r="BQ107" s="145"/>
      <c r="BR107" s="145"/>
      <c r="BS107" s="145"/>
      <c r="BT107" s="145"/>
      <c r="BU107" s="145"/>
      <c r="BV107" s="145"/>
      <c r="BW107" s="145"/>
    </row>
    <row r="108" spans="3:75" ht="21" customHeight="1">
      <c r="C108" s="87"/>
      <c r="D108" s="437"/>
      <c r="E108" s="437"/>
      <c r="F108" s="245" t="s">
        <v>132</v>
      </c>
      <c r="G108" s="184"/>
      <c r="H108" s="62" t="s">
        <v>326</v>
      </c>
      <c r="I108" s="62" t="s">
        <v>330</v>
      </c>
      <c r="J108" s="62" t="s">
        <v>2</v>
      </c>
      <c r="K108" s="62" t="s">
        <v>331</v>
      </c>
      <c r="L108" s="62" t="s">
        <v>2</v>
      </c>
      <c r="M108" s="62" t="s">
        <v>469</v>
      </c>
      <c r="N108" s="136" t="s">
        <v>333</v>
      </c>
      <c r="O108" s="136" t="s">
        <v>2</v>
      </c>
      <c r="P108" s="136" t="s">
        <v>721</v>
      </c>
      <c r="Q108" s="136"/>
      <c r="R108" s="136"/>
      <c r="S108" s="136"/>
      <c r="T108" s="136"/>
      <c r="U108" s="228"/>
      <c r="V108" s="162"/>
      <c r="W108" s="163"/>
      <c r="X108" s="164"/>
      <c r="Y108" s="106"/>
      <c r="Z108" s="109"/>
      <c r="BI108" s="145"/>
      <c r="BJ108" s="145"/>
      <c r="BK108" s="145"/>
      <c r="BL108" s="145"/>
      <c r="BM108" s="145"/>
      <c r="BN108" s="145"/>
      <c r="BO108" s="145"/>
      <c r="BP108" s="145"/>
      <c r="BQ108" s="145"/>
      <c r="BR108" s="145"/>
      <c r="BS108" s="145"/>
      <c r="BT108" s="145"/>
      <c r="BU108" s="145"/>
      <c r="BV108" s="145"/>
      <c r="BW108" s="145"/>
    </row>
    <row r="109" spans="3:75" ht="21" customHeight="1">
      <c r="C109" s="87"/>
      <c r="D109" s="437"/>
      <c r="E109" s="437"/>
      <c r="F109" s="245" t="s">
        <v>133</v>
      </c>
      <c r="G109" s="184"/>
      <c r="H109" s="62" t="s">
        <v>326</v>
      </c>
      <c r="I109" s="62" t="s">
        <v>330</v>
      </c>
      <c r="J109" s="62" t="s">
        <v>2</v>
      </c>
      <c r="K109" s="62" t="s">
        <v>331</v>
      </c>
      <c r="L109" s="62" t="s">
        <v>2</v>
      </c>
      <c r="M109" s="62" t="s">
        <v>470</v>
      </c>
      <c r="N109" s="136" t="s">
        <v>333</v>
      </c>
      <c r="O109" s="136" t="s">
        <v>2</v>
      </c>
      <c r="P109" s="136" t="s">
        <v>721</v>
      </c>
      <c r="Q109" s="136"/>
      <c r="R109" s="136"/>
      <c r="S109" s="136"/>
      <c r="T109" s="136"/>
      <c r="U109" s="228"/>
      <c r="V109" s="162"/>
      <c r="W109" s="163"/>
      <c r="X109" s="164"/>
      <c r="Y109" s="106"/>
      <c r="Z109" s="109"/>
      <c r="BI109" s="145"/>
      <c r="BJ109" s="145"/>
      <c r="BK109" s="145"/>
      <c r="BL109" s="145"/>
      <c r="BM109" s="145"/>
      <c r="BN109" s="145"/>
      <c r="BO109" s="145"/>
      <c r="BP109" s="145"/>
      <c r="BQ109" s="145"/>
      <c r="BR109" s="145"/>
      <c r="BS109" s="145"/>
      <c r="BT109" s="145"/>
      <c r="BU109" s="145"/>
      <c r="BV109" s="145"/>
      <c r="BW109" s="145"/>
    </row>
    <row r="110" spans="3:75" ht="21" customHeight="1">
      <c r="C110" s="87"/>
      <c r="D110" s="437"/>
      <c r="E110" s="437"/>
      <c r="F110" s="245" t="s">
        <v>134</v>
      </c>
      <c r="G110" s="184"/>
      <c r="H110" s="62" t="s">
        <v>326</v>
      </c>
      <c r="I110" s="62" t="s">
        <v>330</v>
      </c>
      <c r="J110" s="62" t="s">
        <v>2</v>
      </c>
      <c r="K110" s="62" t="s">
        <v>331</v>
      </c>
      <c r="L110" s="62" t="s">
        <v>2</v>
      </c>
      <c r="M110" s="62" t="s">
        <v>471</v>
      </c>
      <c r="N110" s="136" t="s">
        <v>333</v>
      </c>
      <c r="O110" s="136" t="s">
        <v>2</v>
      </c>
      <c r="P110" s="136" t="s">
        <v>721</v>
      </c>
      <c r="Q110" s="136"/>
      <c r="R110" s="136"/>
      <c r="S110" s="136"/>
      <c r="T110" s="136"/>
      <c r="U110" s="228"/>
      <c r="V110" s="162"/>
      <c r="W110" s="163"/>
      <c r="X110" s="164"/>
      <c r="Y110" s="106"/>
      <c r="Z110" s="106"/>
      <c r="AA110" s="107"/>
      <c r="AB110" s="107"/>
      <c r="AC110" s="107"/>
      <c r="AD110" s="107"/>
      <c r="AE110" s="107"/>
      <c r="AF110" s="107"/>
      <c r="AG110" s="107"/>
      <c r="AH110" s="107"/>
      <c r="AI110" s="107"/>
      <c r="AJ110" s="107"/>
      <c r="AK110" s="107"/>
      <c r="AL110" s="107"/>
      <c r="AM110" s="107"/>
      <c r="AN110" s="107"/>
      <c r="AO110" s="107"/>
      <c r="AP110" s="107"/>
      <c r="AQ110" s="107"/>
      <c r="AR110" s="107"/>
      <c r="AS110" s="107"/>
      <c r="BI110" s="145"/>
      <c r="BJ110" s="145"/>
      <c r="BK110" s="145"/>
      <c r="BL110" s="145"/>
      <c r="BM110" s="145"/>
      <c r="BN110" s="145"/>
      <c r="BO110" s="145"/>
      <c r="BP110" s="145"/>
      <c r="BQ110" s="145"/>
      <c r="BR110" s="145"/>
      <c r="BS110" s="145"/>
      <c r="BT110" s="145"/>
      <c r="BU110" s="145"/>
      <c r="BV110" s="145"/>
      <c r="BW110" s="145"/>
    </row>
    <row r="111" spans="3:75" ht="21" customHeight="1">
      <c r="C111" s="87"/>
      <c r="D111" s="437"/>
      <c r="E111" s="437"/>
      <c r="F111" s="245" t="s">
        <v>135</v>
      </c>
      <c r="G111" s="184"/>
      <c r="H111" s="62" t="s">
        <v>326</v>
      </c>
      <c r="I111" s="62" t="s">
        <v>330</v>
      </c>
      <c r="J111" s="62" t="s">
        <v>2</v>
      </c>
      <c r="K111" s="62" t="s">
        <v>331</v>
      </c>
      <c r="L111" s="62" t="s">
        <v>2</v>
      </c>
      <c r="M111" s="62" t="s">
        <v>472</v>
      </c>
      <c r="N111" s="136" t="s">
        <v>333</v>
      </c>
      <c r="O111" s="136" t="s">
        <v>2</v>
      </c>
      <c r="P111" s="136" t="s">
        <v>721</v>
      </c>
      <c r="Q111" s="136"/>
      <c r="R111" s="136"/>
      <c r="S111" s="136"/>
      <c r="T111" s="136"/>
      <c r="U111" s="228"/>
      <c r="V111" s="162"/>
      <c r="W111" s="163"/>
      <c r="X111" s="164"/>
      <c r="Y111" s="106"/>
      <c r="Z111" s="106"/>
      <c r="AA111" s="107"/>
      <c r="AB111" s="107"/>
      <c r="AC111" s="107"/>
      <c r="AD111" s="107"/>
      <c r="AE111" s="107"/>
      <c r="AF111" s="107"/>
      <c r="AG111" s="107"/>
      <c r="AH111" s="107"/>
      <c r="AI111" s="107"/>
      <c r="AJ111" s="107"/>
      <c r="AK111" s="107"/>
      <c r="AL111" s="107"/>
      <c r="AM111" s="107"/>
      <c r="AN111" s="107"/>
      <c r="AO111" s="107"/>
      <c r="AP111" s="107"/>
      <c r="AQ111" s="107"/>
      <c r="AR111" s="107"/>
      <c r="AS111" s="107"/>
      <c r="BI111" s="145"/>
      <c r="BJ111" s="145"/>
      <c r="BK111" s="145"/>
      <c r="BL111" s="145"/>
      <c r="BM111" s="145"/>
      <c r="BN111" s="145"/>
      <c r="BO111" s="145"/>
      <c r="BP111" s="145"/>
      <c r="BQ111" s="145"/>
      <c r="BR111" s="145"/>
      <c r="BS111" s="145"/>
      <c r="BT111" s="145"/>
      <c r="BU111" s="145"/>
      <c r="BV111" s="145"/>
      <c r="BW111" s="145"/>
    </row>
    <row r="112" spans="3:75" ht="21" customHeight="1">
      <c r="C112" s="87"/>
      <c r="D112" s="437"/>
      <c r="E112" s="437"/>
      <c r="F112" s="245" t="s">
        <v>136</v>
      </c>
      <c r="G112" s="184"/>
      <c r="H112" s="62" t="s">
        <v>326</v>
      </c>
      <c r="I112" s="62" t="s">
        <v>330</v>
      </c>
      <c r="J112" s="62" t="s">
        <v>2</v>
      </c>
      <c r="K112" s="62" t="s">
        <v>331</v>
      </c>
      <c r="L112" s="62" t="s">
        <v>2</v>
      </c>
      <c r="M112" s="62" t="s">
        <v>473</v>
      </c>
      <c r="N112" s="136" t="s">
        <v>333</v>
      </c>
      <c r="O112" s="136" t="s">
        <v>2</v>
      </c>
      <c r="P112" s="136" t="s">
        <v>721</v>
      </c>
      <c r="Q112" s="136"/>
      <c r="R112" s="136"/>
      <c r="S112" s="136"/>
      <c r="T112" s="136"/>
      <c r="U112" s="228"/>
      <c r="V112" s="162"/>
      <c r="W112" s="163"/>
      <c r="X112" s="164"/>
      <c r="Y112" s="106"/>
      <c r="Z112" s="106"/>
      <c r="AA112" s="107"/>
      <c r="AB112" s="107"/>
      <c r="AC112" s="107"/>
      <c r="AD112" s="107"/>
      <c r="AE112" s="107"/>
      <c r="AF112" s="107"/>
      <c r="AG112" s="107"/>
      <c r="AH112" s="107"/>
      <c r="AI112" s="107"/>
      <c r="AJ112" s="107"/>
      <c r="AK112" s="107"/>
      <c r="AL112" s="107"/>
      <c r="AM112" s="107"/>
      <c r="AN112" s="107"/>
      <c r="AO112" s="107"/>
      <c r="AP112" s="107"/>
      <c r="AQ112" s="107"/>
      <c r="AR112" s="107"/>
      <c r="AS112" s="107"/>
      <c r="BI112" s="145"/>
      <c r="BJ112" s="145"/>
      <c r="BK112" s="145"/>
      <c r="BL112" s="145"/>
      <c r="BM112" s="145"/>
      <c r="BN112" s="145"/>
      <c r="BO112" s="145"/>
      <c r="BP112" s="145"/>
      <c r="BQ112" s="145"/>
      <c r="BR112" s="145"/>
      <c r="BS112" s="145"/>
      <c r="BT112" s="145"/>
      <c r="BU112" s="145"/>
      <c r="BV112" s="145"/>
      <c r="BW112" s="145"/>
    </row>
    <row r="113" spans="3:75" ht="21" customHeight="1">
      <c r="C113" s="87"/>
      <c r="D113" s="437"/>
      <c r="E113" s="437"/>
      <c r="F113" s="245" t="s">
        <v>137</v>
      </c>
      <c r="G113" s="184"/>
      <c r="H113" s="62" t="s">
        <v>326</v>
      </c>
      <c r="I113" s="62" t="s">
        <v>330</v>
      </c>
      <c r="J113" s="62" t="s">
        <v>2</v>
      </c>
      <c r="K113" s="62" t="s">
        <v>331</v>
      </c>
      <c r="L113" s="62" t="s">
        <v>2</v>
      </c>
      <c r="M113" s="62" t="s">
        <v>474</v>
      </c>
      <c r="N113" s="136" t="s">
        <v>333</v>
      </c>
      <c r="O113" s="136" t="s">
        <v>2</v>
      </c>
      <c r="P113" s="136" t="s">
        <v>721</v>
      </c>
      <c r="Q113" s="136"/>
      <c r="R113" s="136"/>
      <c r="S113" s="136"/>
      <c r="T113" s="136"/>
      <c r="U113" s="228"/>
      <c r="V113" s="162"/>
      <c r="W113" s="163"/>
      <c r="X113" s="164"/>
      <c r="Y113" s="106"/>
      <c r="Z113" s="106"/>
      <c r="AA113" s="107"/>
      <c r="AB113" s="107"/>
      <c r="AC113" s="107"/>
      <c r="AD113" s="107"/>
      <c r="AE113" s="107"/>
      <c r="AF113" s="107"/>
      <c r="AG113" s="107"/>
      <c r="AH113" s="107"/>
      <c r="AI113" s="107"/>
      <c r="AJ113" s="107"/>
      <c r="AK113" s="107"/>
      <c r="AL113" s="107"/>
      <c r="AM113" s="107"/>
      <c r="AN113" s="107"/>
      <c r="AO113" s="107"/>
      <c r="AP113" s="107"/>
      <c r="AQ113" s="107"/>
      <c r="AR113" s="107"/>
      <c r="AS113" s="107"/>
      <c r="BI113" s="145"/>
      <c r="BJ113" s="145"/>
      <c r="BK113" s="145"/>
      <c r="BL113" s="145"/>
      <c r="BM113" s="145"/>
      <c r="BN113" s="145"/>
      <c r="BO113" s="145"/>
      <c r="BP113" s="145"/>
      <c r="BQ113" s="145"/>
      <c r="BR113" s="145"/>
      <c r="BS113" s="145"/>
      <c r="BT113" s="145"/>
      <c r="BU113" s="145"/>
      <c r="BV113" s="145"/>
      <c r="BW113" s="145"/>
    </row>
    <row r="114" spans="3:75" ht="21" customHeight="1">
      <c r="C114" s="87"/>
      <c r="D114" s="437"/>
      <c r="E114" s="437"/>
      <c r="F114" s="245" t="s">
        <v>138</v>
      </c>
      <c r="G114" s="184"/>
      <c r="H114" s="62" t="s">
        <v>326</v>
      </c>
      <c r="I114" s="62" t="s">
        <v>330</v>
      </c>
      <c r="J114" s="62" t="s">
        <v>2</v>
      </c>
      <c r="K114" s="62" t="s">
        <v>331</v>
      </c>
      <c r="L114" s="62" t="s">
        <v>2</v>
      </c>
      <c r="M114" s="62" t="s">
        <v>475</v>
      </c>
      <c r="N114" s="136" t="s">
        <v>333</v>
      </c>
      <c r="O114" s="136" t="s">
        <v>2</v>
      </c>
      <c r="P114" s="136" t="s">
        <v>721</v>
      </c>
      <c r="Q114" s="136"/>
      <c r="R114" s="136"/>
      <c r="S114" s="136"/>
      <c r="T114" s="136"/>
      <c r="U114" s="228"/>
      <c r="V114" s="162"/>
      <c r="W114" s="163"/>
      <c r="X114" s="164"/>
      <c r="Y114" s="106"/>
      <c r="Z114" s="106"/>
      <c r="AA114" s="107"/>
      <c r="AB114" s="107"/>
      <c r="AC114" s="107"/>
      <c r="AD114" s="107"/>
      <c r="AE114" s="107"/>
      <c r="AF114" s="107"/>
      <c r="AG114" s="107"/>
      <c r="AH114" s="107"/>
      <c r="AI114" s="107"/>
      <c r="AJ114" s="107"/>
      <c r="AK114" s="107"/>
      <c r="AL114" s="107"/>
      <c r="AM114" s="107"/>
      <c r="AN114" s="107"/>
      <c r="AO114" s="107"/>
      <c r="AP114" s="107"/>
      <c r="AQ114" s="107"/>
      <c r="AR114" s="107"/>
      <c r="AS114" s="107"/>
      <c r="BI114" s="145"/>
      <c r="BJ114" s="145"/>
      <c r="BK114" s="145"/>
      <c r="BL114" s="145"/>
      <c r="BM114" s="145"/>
      <c r="BN114" s="145"/>
      <c r="BO114" s="145"/>
      <c r="BP114" s="145"/>
      <c r="BQ114" s="145"/>
      <c r="BR114" s="145"/>
      <c r="BS114" s="145"/>
      <c r="BT114" s="145"/>
      <c r="BU114" s="145"/>
      <c r="BV114" s="145"/>
      <c r="BW114" s="145"/>
    </row>
    <row r="115" spans="3:75" ht="21" customHeight="1">
      <c r="C115" s="87"/>
      <c r="D115" s="437"/>
      <c r="E115" s="437"/>
      <c r="F115" s="245" t="s">
        <v>139</v>
      </c>
      <c r="G115" s="184"/>
      <c r="H115" s="62" t="s">
        <v>326</v>
      </c>
      <c r="I115" s="62" t="s">
        <v>330</v>
      </c>
      <c r="J115" s="62" t="s">
        <v>2</v>
      </c>
      <c r="K115" s="62" t="s">
        <v>331</v>
      </c>
      <c r="L115" s="62" t="s">
        <v>2</v>
      </c>
      <c r="M115" s="62" t="s">
        <v>476</v>
      </c>
      <c r="N115" s="136" t="s">
        <v>333</v>
      </c>
      <c r="O115" s="136" t="s">
        <v>2</v>
      </c>
      <c r="P115" s="136" t="s">
        <v>721</v>
      </c>
      <c r="Q115" s="136"/>
      <c r="R115" s="136"/>
      <c r="S115" s="136"/>
      <c r="T115" s="136"/>
      <c r="U115" s="228"/>
      <c r="V115" s="162"/>
      <c r="W115" s="163"/>
      <c r="X115" s="164"/>
      <c r="Y115" s="106"/>
      <c r="Z115" s="106"/>
      <c r="AA115" s="107"/>
      <c r="AB115" s="107"/>
      <c r="AC115" s="107"/>
      <c r="AD115" s="107"/>
      <c r="AE115" s="107"/>
      <c r="AF115" s="107"/>
      <c r="AG115" s="107"/>
      <c r="AH115" s="107"/>
      <c r="AI115" s="107"/>
      <c r="AJ115" s="107"/>
      <c r="AK115" s="107"/>
      <c r="AL115" s="107"/>
      <c r="AM115" s="107"/>
      <c r="AN115" s="107"/>
      <c r="AO115" s="107"/>
      <c r="AP115" s="107"/>
      <c r="AQ115" s="107"/>
      <c r="AR115" s="107"/>
      <c r="AS115" s="107"/>
      <c r="BI115" s="145"/>
      <c r="BJ115" s="145"/>
      <c r="BK115" s="145"/>
      <c r="BL115" s="145"/>
      <c r="BM115" s="145"/>
      <c r="BN115" s="145"/>
      <c r="BO115" s="145"/>
      <c r="BP115" s="145"/>
      <c r="BQ115" s="145"/>
      <c r="BR115" s="145"/>
      <c r="BS115" s="145"/>
      <c r="BT115" s="145"/>
      <c r="BU115" s="145"/>
      <c r="BV115" s="145"/>
      <c r="BW115" s="145"/>
    </row>
    <row r="116" spans="3:75" ht="21" customHeight="1">
      <c r="C116" s="87"/>
      <c r="D116" s="437"/>
      <c r="E116" s="437"/>
      <c r="F116" s="245" t="s">
        <v>140</v>
      </c>
      <c r="G116" s="184"/>
      <c r="H116" s="62" t="s">
        <v>326</v>
      </c>
      <c r="I116" s="62" t="s">
        <v>330</v>
      </c>
      <c r="J116" s="62" t="s">
        <v>2</v>
      </c>
      <c r="K116" s="62" t="s">
        <v>331</v>
      </c>
      <c r="L116" s="62" t="s">
        <v>2</v>
      </c>
      <c r="M116" s="62" t="s">
        <v>477</v>
      </c>
      <c r="N116" s="136" t="s">
        <v>333</v>
      </c>
      <c r="O116" s="136" t="s">
        <v>2</v>
      </c>
      <c r="P116" s="136" t="s">
        <v>721</v>
      </c>
      <c r="Q116" s="136"/>
      <c r="R116" s="136"/>
      <c r="S116" s="136"/>
      <c r="T116" s="136"/>
      <c r="U116" s="228"/>
      <c r="V116" s="162"/>
      <c r="W116" s="163"/>
      <c r="X116" s="164"/>
      <c r="Y116" s="106"/>
      <c r="Z116" s="106"/>
      <c r="AA116" s="107"/>
      <c r="AB116" s="107"/>
      <c r="AC116" s="107"/>
      <c r="AD116" s="107"/>
      <c r="AE116" s="107"/>
      <c r="AF116" s="107"/>
      <c r="AG116" s="107"/>
      <c r="AH116" s="107"/>
      <c r="AI116" s="107"/>
      <c r="AJ116" s="107"/>
      <c r="AK116" s="107"/>
      <c r="AL116" s="107"/>
      <c r="AM116" s="107"/>
      <c r="AN116" s="107"/>
      <c r="AO116" s="107"/>
      <c r="AP116" s="107"/>
      <c r="AQ116" s="107"/>
      <c r="AR116" s="107"/>
      <c r="AS116" s="107"/>
      <c r="BI116" s="145"/>
      <c r="BJ116" s="145"/>
      <c r="BK116" s="145"/>
      <c r="BL116" s="145"/>
      <c r="BM116" s="145"/>
      <c r="BN116" s="145"/>
      <c r="BO116" s="145"/>
      <c r="BP116" s="145"/>
      <c r="BQ116" s="145"/>
      <c r="BR116" s="145"/>
      <c r="BS116" s="145"/>
      <c r="BT116" s="145"/>
      <c r="BU116" s="145"/>
      <c r="BV116" s="145"/>
      <c r="BW116" s="145"/>
    </row>
    <row r="117" spans="3:75" ht="21" customHeight="1">
      <c r="C117" s="87"/>
      <c r="D117" s="437"/>
      <c r="E117" s="437"/>
      <c r="F117" s="245" t="s">
        <v>141</v>
      </c>
      <c r="G117" s="184"/>
      <c r="H117" s="62" t="s">
        <v>326</v>
      </c>
      <c r="I117" s="62" t="s">
        <v>330</v>
      </c>
      <c r="J117" s="62" t="s">
        <v>2</v>
      </c>
      <c r="K117" s="62" t="s">
        <v>331</v>
      </c>
      <c r="L117" s="62" t="s">
        <v>2</v>
      </c>
      <c r="M117" s="62" t="s">
        <v>478</v>
      </c>
      <c r="N117" s="136" t="s">
        <v>333</v>
      </c>
      <c r="O117" s="136" t="s">
        <v>2</v>
      </c>
      <c r="P117" s="136" t="s">
        <v>721</v>
      </c>
      <c r="Q117" s="136"/>
      <c r="R117" s="136"/>
      <c r="S117" s="136"/>
      <c r="T117" s="136"/>
      <c r="U117" s="228"/>
      <c r="V117" s="162"/>
      <c r="W117" s="163"/>
      <c r="X117" s="164"/>
      <c r="Y117" s="106"/>
      <c r="Z117" s="106"/>
      <c r="AA117" s="107"/>
      <c r="AB117" s="107"/>
      <c r="AC117" s="107"/>
      <c r="AD117" s="107"/>
      <c r="AE117" s="107"/>
      <c r="AF117" s="107"/>
      <c r="AG117" s="107"/>
      <c r="AH117" s="107"/>
      <c r="AI117" s="107"/>
      <c r="AJ117" s="107"/>
      <c r="AK117" s="107"/>
      <c r="AL117" s="107"/>
      <c r="AM117" s="107"/>
      <c r="AN117" s="107"/>
      <c r="AO117" s="107"/>
      <c r="AP117" s="107"/>
      <c r="AQ117" s="107"/>
      <c r="AR117" s="107"/>
      <c r="AS117" s="107"/>
      <c r="BI117" s="145"/>
      <c r="BJ117" s="145"/>
      <c r="BK117" s="145"/>
      <c r="BL117" s="145"/>
      <c r="BM117" s="145"/>
      <c r="BN117" s="145"/>
      <c r="BO117" s="145"/>
      <c r="BP117" s="145"/>
      <c r="BQ117" s="145"/>
      <c r="BR117" s="145"/>
      <c r="BS117" s="145"/>
      <c r="BT117" s="145"/>
      <c r="BU117" s="145"/>
      <c r="BV117" s="145"/>
      <c r="BW117" s="145"/>
    </row>
    <row r="118" spans="3:75" ht="21" customHeight="1">
      <c r="C118" s="87"/>
      <c r="D118" s="437"/>
      <c r="E118" s="437"/>
      <c r="F118" s="246" t="s">
        <v>617</v>
      </c>
      <c r="G118" s="184"/>
      <c r="H118" s="62" t="s">
        <v>326</v>
      </c>
      <c r="I118" s="62" t="s">
        <v>330</v>
      </c>
      <c r="J118" s="62" t="s">
        <v>2</v>
      </c>
      <c r="K118" s="62" t="s">
        <v>331</v>
      </c>
      <c r="L118" s="62" t="s">
        <v>2</v>
      </c>
      <c r="M118" s="62" t="s">
        <v>479</v>
      </c>
      <c r="N118" s="136" t="s">
        <v>333</v>
      </c>
      <c r="O118" s="136" t="s">
        <v>2</v>
      </c>
      <c r="P118" s="136" t="s">
        <v>721</v>
      </c>
      <c r="Q118" s="136"/>
      <c r="R118" s="136"/>
      <c r="S118" s="136"/>
      <c r="T118" s="136"/>
      <c r="U118" s="229"/>
      <c r="V118" s="21" t="str">
        <f>IF(OR(SUMPRODUCT(--(V75:V117=""),--(W75:W117=""))&gt;0,COUNTIF(W75:W117,"M")&gt;0,COUNTIF(W75:W117,"X")=43),"",SUM(V75:V117))</f>
        <v/>
      </c>
      <c r="W118" s="22" t="str">
        <f>IF(AND(COUNTIF(W75:W117,"X")=43,SUM(V75:V117)=0,ISNUMBER(V118)),"",IF(COUNTIF(W75:W117,"M")&gt;0,"M",IF(AND(COUNTIF(W75:W117,W75)=43,OR(W75="X",W75="W",W75="Z")),UPPER(W75),"")))</f>
        <v/>
      </c>
      <c r="X118" s="23"/>
      <c r="Y118" s="106"/>
      <c r="Z118" s="108"/>
      <c r="AA118" s="85"/>
      <c r="AB118" s="85"/>
      <c r="AC118" s="85"/>
      <c r="AD118" s="85"/>
      <c r="AE118" s="85"/>
      <c r="AF118" s="85"/>
      <c r="AG118" s="85"/>
      <c r="AH118" s="85"/>
      <c r="AI118" s="85"/>
      <c r="AJ118" s="85"/>
      <c r="AK118" s="85"/>
      <c r="AL118" s="85"/>
      <c r="AM118" s="85"/>
      <c r="AN118" s="85"/>
      <c r="AO118" s="85"/>
      <c r="AP118" s="85"/>
      <c r="AQ118" s="85"/>
      <c r="AR118" s="85"/>
      <c r="AS118" s="85"/>
      <c r="BI118" s="145"/>
      <c r="BJ118" s="145"/>
      <c r="BK118" s="145"/>
      <c r="BL118" s="145"/>
      <c r="BM118" s="145"/>
      <c r="BN118" s="145"/>
      <c r="BO118" s="145"/>
      <c r="BP118" s="145"/>
      <c r="BQ118" s="145"/>
      <c r="BR118" s="145"/>
      <c r="BS118" s="145"/>
      <c r="BT118" s="145"/>
      <c r="BU118" s="145"/>
      <c r="BV118" s="145"/>
      <c r="BW118" s="145"/>
    </row>
    <row r="119" spans="3:75" ht="21" customHeight="1">
      <c r="C119" s="87"/>
      <c r="D119" s="437" t="s">
        <v>4</v>
      </c>
      <c r="E119" s="437" t="s">
        <v>142</v>
      </c>
      <c r="F119" s="245" t="s">
        <v>143</v>
      </c>
      <c r="G119" s="184"/>
      <c r="H119" s="62" t="s">
        <v>326</v>
      </c>
      <c r="I119" s="62" t="s">
        <v>330</v>
      </c>
      <c r="J119" s="62" t="s">
        <v>2</v>
      </c>
      <c r="K119" s="62" t="s">
        <v>331</v>
      </c>
      <c r="L119" s="62" t="s">
        <v>2</v>
      </c>
      <c r="M119" s="62" t="s">
        <v>480</v>
      </c>
      <c r="N119" s="136" t="s">
        <v>333</v>
      </c>
      <c r="O119" s="136" t="s">
        <v>2</v>
      </c>
      <c r="P119" s="136" t="s">
        <v>721</v>
      </c>
      <c r="Q119" s="136"/>
      <c r="R119" s="136"/>
      <c r="S119" s="136"/>
      <c r="T119" s="136"/>
      <c r="U119" s="228"/>
      <c r="V119" s="162"/>
      <c r="W119" s="163"/>
      <c r="X119" s="164"/>
      <c r="Y119" s="106"/>
      <c r="Z119" s="106"/>
      <c r="AA119" s="107"/>
      <c r="AB119" s="107"/>
      <c r="AC119" s="107"/>
      <c r="AD119" s="107"/>
      <c r="AE119" s="107"/>
      <c r="AF119" s="107"/>
      <c r="AG119" s="107"/>
      <c r="AH119" s="107"/>
      <c r="AI119" s="107"/>
      <c r="AJ119" s="107"/>
      <c r="AK119" s="107"/>
      <c r="AL119" s="107"/>
      <c r="AM119" s="107"/>
      <c r="AN119" s="107"/>
      <c r="AO119" s="107"/>
      <c r="AP119" s="107"/>
      <c r="AQ119" s="107"/>
      <c r="AR119" s="107"/>
      <c r="AS119" s="107"/>
      <c r="BI119" s="145"/>
      <c r="BJ119" s="145"/>
      <c r="BK119" s="145"/>
      <c r="BL119" s="145"/>
      <c r="BM119" s="145"/>
      <c r="BN119" s="145"/>
      <c r="BO119" s="145"/>
      <c r="BP119" s="145"/>
      <c r="BQ119" s="145"/>
      <c r="BR119" s="145"/>
      <c r="BS119" s="145"/>
      <c r="BT119" s="145"/>
      <c r="BU119" s="145"/>
      <c r="BV119" s="145"/>
      <c r="BW119" s="145"/>
    </row>
    <row r="120" spans="3:75" ht="21" customHeight="1">
      <c r="C120" s="87"/>
      <c r="D120" s="437"/>
      <c r="E120" s="437"/>
      <c r="F120" s="245" t="s">
        <v>144</v>
      </c>
      <c r="G120" s="184"/>
      <c r="H120" s="62" t="s">
        <v>326</v>
      </c>
      <c r="I120" s="62" t="s">
        <v>330</v>
      </c>
      <c r="J120" s="62" t="s">
        <v>2</v>
      </c>
      <c r="K120" s="62" t="s">
        <v>331</v>
      </c>
      <c r="L120" s="62" t="s">
        <v>2</v>
      </c>
      <c r="M120" s="62" t="s">
        <v>481</v>
      </c>
      <c r="N120" s="136" t="s">
        <v>333</v>
      </c>
      <c r="O120" s="136" t="s">
        <v>2</v>
      </c>
      <c r="P120" s="136" t="s">
        <v>721</v>
      </c>
      <c r="Q120" s="136"/>
      <c r="R120" s="136"/>
      <c r="S120" s="136"/>
      <c r="T120" s="136"/>
      <c r="U120" s="228"/>
      <c r="V120" s="162"/>
      <c r="W120" s="163"/>
      <c r="X120" s="164"/>
      <c r="Y120" s="106"/>
      <c r="Z120" s="106"/>
      <c r="AA120" s="107"/>
      <c r="AB120" s="107"/>
      <c r="AC120" s="107"/>
      <c r="AD120" s="107"/>
      <c r="AE120" s="107"/>
      <c r="AF120" s="107"/>
      <c r="AG120" s="107"/>
      <c r="AH120" s="107"/>
      <c r="AI120" s="107"/>
      <c r="AJ120" s="107"/>
      <c r="AK120" s="107"/>
      <c r="AL120" s="107"/>
      <c r="AM120" s="107"/>
      <c r="AN120" s="107"/>
      <c r="AO120" s="107"/>
      <c r="AP120" s="107"/>
      <c r="AQ120" s="107"/>
      <c r="AR120" s="107"/>
      <c r="AS120" s="107"/>
      <c r="BI120" s="145"/>
      <c r="BJ120" s="145"/>
      <c r="BK120" s="145"/>
      <c r="BL120" s="145"/>
      <c r="BM120" s="145"/>
      <c r="BN120" s="145"/>
      <c r="BO120" s="145"/>
      <c r="BP120" s="145"/>
      <c r="BQ120" s="145"/>
      <c r="BR120" s="145"/>
      <c r="BS120" s="145"/>
      <c r="BT120" s="145"/>
      <c r="BU120" s="145"/>
      <c r="BV120" s="145"/>
      <c r="BW120" s="145"/>
    </row>
    <row r="121" spans="3:75" ht="21" customHeight="1">
      <c r="C121" s="87"/>
      <c r="D121" s="437"/>
      <c r="E121" s="437"/>
      <c r="F121" s="245" t="s">
        <v>145</v>
      </c>
      <c r="G121" s="184"/>
      <c r="H121" s="62" t="s">
        <v>326</v>
      </c>
      <c r="I121" s="62" t="s">
        <v>330</v>
      </c>
      <c r="J121" s="62" t="s">
        <v>2</v>
      </c>
      <c r="K121" s="62" t="s">
        <v>331</v>
      </c>
      <c r="L121" s="62" t="s">
        <v>2</v>
      </c>
      <c r="M121" s="62" t="s">
        <v>482</v>
      </c>
      <c r="N121" s="136" t="s">
        <v>333</v>
      </c>
      <c r="O121" s="136" t="s">
        <v>2</v>
      </c>
      <c r="P121" s="136" t="s">
        <v>721</v>
      </c>
      <c r="Q121" s="136"/>
      <c r="R121" s="136"/>
      <c r="S121" s="136"/>
      <c r="T121" s="136"/>
      <c r="U121" s="228"/>
      <c r="V121" s="162"/>
      <c r="W121" s="163"/>
      <c r="X121" s="164"/>
      <c r="Y121" s="106"/>
      <c r="Z121" s="106"/>
      <c r="AA121" s="107"/>
      <c r="AB121" s="107"/>
      <c r="AC121" s="107"/>
      <c r="AD121" s="107"/>
      <c r="AE121" s="107"/>
      <c r="AF121" s="107"/>
      <c r="AG121" s="107"/>
      <c r="AH121" s="107"/>
      <c r="AI121" s="107"/>
      <c r="AJ121" s="107"/>
      <c r="AK121" s="107"/>
      <c r="AL121" s="107"/>
      <c r="AM121" s="107"/>
      <c r="AN121" s="107"/>
      <c r="AO121" s="107"/>
      <c r="AP121" s="107"/>
      <c r="AQ121" s="107"/>
      <c r="AR121" s="107"/>
      <c r="AS121" s="107"/>
      <c r="BI121" s="145"/>
      <c r="BJ121" s="145"/>
      <c r="BK121" s="145"/>
      <c r="BL121" s="145"/>
      <c r="BM121" s="145"/>
      <c r="BN121" s="145"/>
      <c r="BO121" s="145"/>
      <c r="BP121" s="145"/>
      <c r="BQ121" s="145"/>
      <c r="BR121" s="145"/>
      <c r="BS121" s="145"/>
      <c r="BT121" s="145"/>
      <c r="BU121" s="145"/>
      <c r="BV121" s="145"/>
      <c r="BW121" s="145"/>
    </row>
    <row r="122" spans="3:75" ht="21" customHeight="1">
      <c r="C122" s="87"/>
      <c r="D122" s="437"/>
      <c r="E122" s="437"/>
      <c r="F122" s="245" t="s">
        <v>146</v>
      </c>
      <c r="G122" s="184"/>
      <c r="H122" s="62" t="s">
        <v>326</v>
      </c>
      <c r="I122" s="62" t="s">
        <v>330</v>
      </c>
      <c r="J122" s="62" t="s">
        <v>2</v>
      </c>
      <c r="K122" s="62" t="s">
        <v>331</v>
      </c>
      <c r="L122" s="62" t="s">
        <v>2</v>
      </c>
      <c r="M122" s="62" t="s">
        <v>483</v>
      </c>
      <c r="N122" s="136" t="s">
        <v>333</v>
      </c>
      <c r="O122" s="136" t="s">
        <v>2</v>
      </c>
      <c r="P122" s="136" t="s">
        <v>721</v>
      </c>
      <c r="Q122" s="136"/>
      <c r="R122" s="136"/>
      <c r="S122" s="136"/>
      <c r="T122" s="136"/>
      <c r="U122" s="228"/>
      <c r="V122" s="162"/>
      <c r="W122" s="163"/>
      <c r="X122" s="164"/>
      <c r="Y122" s="106"/>
      <c r="Z122" s="106"/>
      <c r="AA122" s="107"/>
      <c r="AB122" s="107"/>
      <c r="AC122" s="107"/>
      <c r="AD122" s="107"/>
      <c r="AE122" s="107"/>
      <c r="AF122" s="107"/>
      <c r="AG122" s="107"/>
      <c r="AH122" s="107"/>
      <c r="AI122" s="107"/>
      <c r="AJ122" s="107"/>
      <c r="AK122" s="107"/>
      <c r="AL122" s="107"/>
      <c r="AM122" s="107"/>
      <c r="AN122" s="107"/>
      <c r="AO122" s="107"/>
      <c r="AP122" s="107"/>
      <c r="AQ122" s="107"/>
      <c r="AR122" s="107"/>
      <c r="AS122" s="107"/>
      <c r="BI122" s="145"/>
      <c r="BJ122" s="145"/>
      <c r="BK122" s="145"/>
      <c r="BL122" s="145"/>
      <c r="BM122" s="145"/>
      <c r="BN122" s="145"/>
      <c r="BO122" s="145"/>
      <c r="BP122" s="145"/>
      <c r="BQ122" s="145"/>
      <c r="BR122" s="145"/>
      <c r="BS122" s="145"/>
      <c r="BT122" s="145"/>
      <c r="BU122" s="145"/>
      <c r="BV122" s="145"/>
      <c r="BW122" s="145"/>
    </row>
    <row r="123" spans="3:75" ht="21" customHeight="1">
      <c r="C123" s="87"/>
      <c r="D123" s="437"/>
      <c r="E123" s="437"/>
      <c r="F123" s="245" t="s">
        <v>147</v>
      </c>
      <c r="G123" s="184"/>
      <c r="H123" s="62" t="s">
        <v>326</v>
      </c>
      <c r="I123" s="62" t="s">
        <v>330</v>
      </c>
      <c r="J123" s="62" t="s">
        <v>2</v>
      </c>
      <c r="K123" s="62" t="s">
        <v>331</v>
      </c>
      <c r="L123" s="62" t="s">
        <v>2</v>
      </c>
      <c r="M123" s="62" t="s">
        <v>484</v>
      </c>
      <c r="N123" s="136" t="s">
        <v>333</v>
      </c>
      <c r="O123" s="136" t="s">
        <v>2</v>
      </c>
      <c r="P123" s="136" t="s">
        <v>721</v>
      </c>
      <c r="Q123" s="136"/>
      <c r="R123" s="136"/>
      <c r="S123" s="136"/>
      <c r="T123" s="136"/>
      <c r="U123" s="228"/>
      <c r="V123" s="162"/>
      <c r="W123" s="163"/>
      <c r="X123" s="164"/>
      <c r="Y123" s="106"/>
      <c r="Z123" s="106"/>
      <c r="AA123" s="107"/>
      <c r="AB123" s="107"/>
      <c r="AC123" s="107"/>
      <c r="AD123" s="107"/>
      <c r="AE123" s="107"/>
      <c r="AF123" s="107"/>
      <c r="AG123" s="107"/>
      <c r="AH123" s="107"/>
      <c r="AI123" s="107"/>
      <c r="AJ123" s="107"/>
      <c r="AK123" s="107"/>
      <c r="AL123" s="107"/>
      <c r="AM123" s="107"/>
      <c r="AN123" s="107"/>
      <c r="AO123" s="107"/>
      <c r="AP123" s="107"/>
      <c r="AQ123" s="107"/>
      <c r="AR123" s="107"/>
      <c r="AS123" s="107"/>
      <c r="BI123" s="145"/>
      <c r="BJ123" s="145"/>
      <c r="BK123" s="145"/>
      <c r="BL123" s="145"/>
      <c r="BM123" s="145"/>
      <c r="BN123" s="145"/>
      <c r="BO123" s="145"/>
      <c r="BP123" s="145"/>
      <c r="BQ123" s="145"/>
      <c r="BR123" s="145"/>
      <c r="BS123" s="145"/>
      <c r="BT123" s="145"/>
      <c r="BU123" s="145"/>
      <c r="BV123" s="145"/>
      <c r="BW123" s="145"/>
    </row>
    <row r="124" spans="3:75" ht="21" customHeight="1">
      <c r="C124" s="87"/>
      <c r="D124" s="437"/>
      <c r="E124" s="437"/>
      <c r="F124" s="245" t="s">
        <v>148</v>
      </c>
      <c r="G124" s="184"/>
      <c r="H124" s="62" t="s">
        <v>326</v>
      </c>
      <c r="I124" s="62" t="s">
        <v>330</v>
      </c>
      <c r="J124" s="62" t="s">
        <v>2</v>
      </c>
      <c r="K124" s="62" t="s">
        <v>331</v>
      </c>
      <c r="L124" s="62" t="s">
        <v>2</v>
      </c>
      <c r="M124" s="62" t="s">
        <v>485</v>
      </c>
      <c r="N124" s="136" t="s">
        <v>333</v>
      </c>
      <c r="O124" s="136" t="s">
        <v>2</v>
      </c>
      <c r="P124" s="136" t="s">
        <v>721</v>
      </c>
      <c r="Q124" s="136"/>
      <c r="R124" s="136"/>
      <c r="S124" s="136"/>
      <c r="T124" s="136"/>
      <c r="U124" s="228"/>
      <c r="V124" s="162"/>
      <c r="W124" s="163"/>
      <c r="X124" s="164"/>
      <c r="Y124" s="106"/>
      <c r="Z124" s="106"/>
      <c r="AA124" s="107"/>
      <c r="AB124" s="107"/>
      <c r="AC124" s="107"/>
      <c r="AD124" s="107"/>
      <c r="AE124" s="107"/>
      <c r="AF124" s="107"/>
      <c r="AG124" s="107"/>
      <c r="AH124" s="107"/>
      <c r="AI124" s="107"/>
      <c r="AJ124" s="107"/>
      <c r="AK124" s="107"/>
      <c r="AL124" s="107"/>
      <c r="AM124" s="107"/>
      <c r="AN124" s="107"/>
      <c r="AO124" s="107"/>
      <c r="AP124" s="107"/>
      <c r="AQ124" s="107"/>
      <c r="AR124" s="107"/>
      <c r="AS124" s="107"/>
      <c r="BI124" s="145"/>
      <c r="BJ124" s="145"/>
      <c r="BK124" s="145"/>
      <c r="BL124" s="145"/>
      <c r="BM124" s="145"/>
      <c r="BN124" s="145"/>
      <c r="BO124" s="145"/>
      <c r="BP124" s="145"/>
      <c r="BQ124" s="145"/>
      <c r="BR124" s="145"/>
      <c r="BS124" s="145"/>
      <c r="BT124" s="145"/>
      <c r="BU124" s="145"/>
      <c r="BV124" s="145"/>
      <c r="BW124" s="145"/>
    </row>
    <row r="125" spans="3:75" ht="21" customHeight="1">
      <c r="C125" s="87"/>
      <c r="D125" s="437"/>
      <c r="E125" s="437"/>
      <c r="F125" s="245" t="s">
        <v>149</v>
      </c>
      <c r="G125" s="184"/>
      <c r="H125" s="62" t="s">
        <v>326</v>
      </c>
      <c r="I125" s="62" t="s">
        <v>330</v>
      </c>
      <c r="J125" s="62" t="s">
        <v>2</v>
      </c>
      <c r="K125" s="62" t="s">
        <v>331</v>
      </c>
      <c r="L125" s="62" t="s">
        <v>2</v>
      </c>
      <c r="M125" s="62" t="s">
        <v>486</v>
      </c>
      <c r="N125" s="136" t="s">
        <v>333</v>
      </c>
      <c r="O125" s="136" t="s">
        <v>2</v>
      </c>
      <c r="P125" s="136" t="s">
        <v>721</v>
      </c>
      <c r="Q125" s="136"/>
      <c r="R125" s="136"/>
      <c r="S125" s="136"/>
      <c r="T125" s="136"/>
      <c r="U125" s="228"/>
      <c r="V125" s="162"/>
      <c r="W125" s="163"/>
      <c r="X125" s="164"/>
      <c r="Y125" s="106"/>
      <c r="Z125" s="109"/>
      <c r="BI125" s="145"/>
      <c r="BJ125" s="145"/>
      <c r="BK125" s="145"/>
      <c r="BL125" s="145"/>
      <c r="BM125" s="145"/>
      <c r="BN125" s="145"/>
      <c r="BO125" s="145"/>
      <c r="BP125" s="145"/>
      <c r="BQ125" s="145"/>
      <c r="BR125" s="145"/>
      <c r="BS125" s="145"/>
      <c r="BT125" s="145"/>
      <c r="BU125" s="145"/>
      <c r="BV125" s="145"/>
      <c r="BW125" s="145"/>
    </row>
    <row r="126" spans="3:75" ht="21" customHeight="1">
      <c r="C126" s="87"/>
      <c r="D126" s="437"/>
      <c r="E126" s="437"/>
      <c r="F126" s="245" t="s">
        <v>150</v>
      </c>
      <c r="G126" s="184"/>
      <c r="H126" s="62" t="s">
        <v>326</v>
      </c>
      <c r="I126" s="62" t="s">
        <v>330</v>
      </c>
      <c r="J126" s="62" t="s">
        <v>2</v>
      </c>
      <c r="K126" s="62" t="s">
        <v>331</v>
      </c>
      <c r="L126" s="62" t="s">
        <v>2</v>
      </c>
      <c r="M126" s="62" t="s">
        <v>487</v>
      </c>
      <c r="N126" s="136" t="s">
        <v>333</v>
      </c>
      <c r="O126" s="136" t="s">
        <v>2</v>
      </c>
      <c r="P126" s="136" t="s">
        <v>721</v>
      </c>
      <c r="Q126" s="136"/>
      <c r="R126" s="136"/>
      <c r="S126" s="136"/>
      <c r="T126" s="136"/>
      <c r="U126" s="228"/>
      <c r="V126" s="162"/>
      <c r="W126" s="163"/>
      <c r="X126" s="164"/>
      <c r="Y126" s="106"/>
      <c r="Z126" s="109"/>
      <c r="BI126" s="145"/>
      <c r="BJ126" s="145"/>
      <c r="BK126" s="145"/>
      <c r="BL126" s="145"/>
      <c r="BM126" s="145"/>
      <c r="BN126" s="145"/>
      <c r="BO126" s="145"/>
      <c r="BP126" s="145"/>
      <c r="BQ126" s="145"/>
      <c r="BR126" s="145"/>
      <c r="BS126" s="145"/>
      <c r="BT126" s="145"/>
      <c r="BU126" s="145"/>
      <c r="BV126" s="145"/>
      <c r="BW126" s="145"/>
    </row>
    <row r="127" spans="3:75" ht="21" customHeight="1">
      <c r="C127" s="87"/>
      <c r="D127" s="437"/>
      <c r="E127" s="437"/>
      <c r="F127" s="245" t="s">
        <v>151</v>
      </c>
      <c r="G127" s="184"/>
      <c r="H127" s="62" t="s">
        <v>326</v>
      </c>
      <c r="I127" s="62" t="s">
        <v>330</v>
      </c>
      <c r="J127" s="62" t="s">
        <v>2</v>
      </c>
      <c r="K127" s="62" t="s">
        <v>331</v>
      </c>
      <c r="L127" s="62" t="s">
        <v>2</v>
      </c>
      <c r="M127" s="62" t="s">
        <v>488</v>
      </c>
      <c r="N127" s="136" t="s">
        <v>333</v>
      </c>
      <c r="O127" s="136" t="s">
        <v>2</v>
      </c>
      <c r="P127" s="136" t="s">
        <v>721</v>
      </c>
      <c r="Q127" s="136"/>
      <c r="R127" s="136"/>
      <c r="S127" s="136"/>
      <c r="T127" s="136"/>
      <c r="U127" s="228"/>
      <c r="V127" s="162"/>
      <c r="W127" s="163"/>
      <c r="X127" s="164"/>
      <c r="Y127" s="106"/>
      <c r="Z127" s="109"/>
      <c r="BI127" s="145"/>
      <c r="BJ127" s="145"/>
      <c r="BK127" s="145"/>
      <c r="BL127" s="145"/>
      <c r="BM127" s="145"/>
      <c r="BN127" s="145"/>
      <c r="BO127" s="145"/>
      <c r="BP127" s="145"/>
      <c r="BQ127" s="145"/>
      <c r="BR127" s="145"/>
      <c r="BS127" s="145"/>
      <c r="BT127" s="145"/>
      <c r="BU127" s="145"/>
      <c r="BV127" s="145"/>
      <c r="BW127" s="145"/>
    </row>
    <row r="128" spans="3:75" ht="21" customHeight="1">
      <c r="C128" s="87"/>
      <c r="D128" s="437"/>
      <c r="E128" s="437"/>
      <c r="F128" s="245" t="s">
        <v>152</v>
      </c>
      <c r="G128" s="184"/>
      <c r="H128" s="62" t="s">
        <v>326</v>
      </c>
      <c r="I128" s="62" t="s">
        <v>330</v>
      </c>
      <c r="J128" s="62" t="s">
        <v>2</v>
      </c>
      <c r="K128" s="62" t="s">
        <v>331</v>
      </c>
      <c r="L128" s="62" t="s">
        <v>2</v>
      </c>
      <c r="M128" s="62" t="s">
        <v>489</v>
      </c>
      <c r="N128" s="136" t="s">
        <v>333</v>
      </c>
      <c r="O128" s="136" t="s">
        <v>2</v>
      </c>
      <c r="P128" s="136" t="s">
        <v>721</v>
      </c>
      <c r="Q128" s="136"/>
      <c r="R128" s="136"/>
      <c r="S128" s="136"/>
      <c r="T128" s="136"/>
      <c r="U128" s="228"/>
      <c r="V128" s="162"/>
      <c r="W128" s="163"/>
      <c r="X128" s="164"/>
      <c r="Y128" s="106"/>
      <c r="Z128" s="109"/>
      <c r="BI128" s="145"/>
      <c r="BJ128" s="145"/>
      <c r="BK128" s="145"/>
      <c r="BL128" s="145"/>
      <c r="BM128" s="145"/>
      <c r="BN128" s="145"/>
      <c r="BO128" s="145"/>
      <c r="BP128" s="145"/>
      <c r="BQ128" s="145"/>
      <c r="BR128" s="145"/>
      <c r="BS128" s="145"/>
      <c r="BT128" s="145"/>
      <c r="BU128" s="145"/>
      <c r="BV128" s="145"/>
      <c r="BW128" s="145"/>
    </row>
    <row r="129" spans="3:75" ht="21" customHeight="1">
      <c r="C129" s="87"/>
      <c r="D129" s="437"/>
      <c r="E129" s="437"/>
      <c r="F129" s="245" t="s">
        <v>153</v>
      </c>
      <c r="G129" s="184"/>
      <c r="H129" s="62" t="s">
        <v>326</v>
      </c>
      <c r="I129" s="62" t="s">
        <v>330</v>
      </c>
      <c r="J129" s="62" t="s">
        <v>2</v>
      </c>
      <c r="K129" s="62" t="s">
        <v>331</v>
      </c>
      <c r="L129" s="62" t="s">
        <v>2</v>
      </c>
      <c r="M129" s="62" t="s">
        <v>490</v>
      </c>
      <c r="N129" s="136" t="s">
        <v>333</v>
      </c>
      <c r="O129" s="136" t="s">
        <v>2</v>
      </c>
      <c r="P129" s="136" t="s">
        <v>721</v>
      </c>
      <c r="Q129" s="136"/>
      <c r="R129" s="136"/>
      <c r="S129" s="136"/>
      <c r="T129" s="136"/>
      <c r="U129" s="228"/>
      <c r="V129" s="162"/>
      <c r="W129" s="163"/>
      <c r="X129" s="164"/>
      <c r="Y129" s="106"/>
      <c r="Z129" s="109"/>
      <c r="BI129" s="145"/>
      <c r="BJ129" s="145"/>
      <c r="BK129" s="145"/>
      <c r="BL129" s="145"/>
      <c r="BM129" s="145"/>
      <c r="BN129" s="145"/>
      <c r="BO129" s="145"/>
      <c r="BP129" s="145"/>
      <c r="BQ129" s="145"/>
      <c r="BR129" s="145"/>
      <c r="BS129" s="145"/>
      <c r="BT129" s="145"/>
      <c r="BU129" s="145"/>
      <c r="BV129" s="145"/>
      <c r="BW129" s="145"/>
    </row>
    <row r="130" spans="3:75" ht="21" customHeight="1">
      <c r="C130" s="87"/>
      <c r="D130" s="437"/>
      <c r="E130" s="437"/>
      <c r="F130" s="245" t="s">
        <v>154</v>
      </c>
      <c r="G130" s="184"/>
      <c r="H130" s="62" t="s">
        <v>326</v>
      </c>
      <c r="I130" s="62" t="s">
        <v>330</v>
      </c>
      <c r="J130" s="62" t="s">
        <v>2</v>
      </c>
      <c r="K130" s="62" t="s">
        <v>331</v>
      </c>
      <c r="L130" s="62" t="s">
        <v>2</v>
      </c>
      <c r="M130" s="62" t="s">
        <v>491</v>
      </c>
      <c r="N130" s="136" t="s">
        <v>333</v>
      </c>
      <c r="O130" s="136" t="s">
        <v>2</v>
      </c>
      <c r="P130" s="136" t="s">
        <v>721</v>
      </c>
      <c r="Q130" s="136"/>
      <c r="R130" s="136"/>
      <c r="S130" s="136"/>
      <c r="T130" s="136"/>
      <c r="U130" s="228"/>
      <c r="V130" s="162"/>
      <c r="W130" s="163"/>
      <c r="X130" s="164"/>
      <c r="Y130" s="106"/>
      <c r="Z130" s="109"/>
      <c r="BI130" s="145"/>
      <c r="BJ130" s="145"/>
      <c r="BK130" s="145"/>
      <c r="BL130" s="145"/>
      <c r="BM130" s="145"/>
      <c r="BN130" s="145"/>
      <c r="BO130" s="145"/>
      <c r="BP130" s="145"/>
      <c r="BQ130" s="145"/>
      <c r="BR130" s="145"/>
      <c r="BS130" s="145"/>
      <c r="BT130" s="145"/>
      <c r="BU130" s="145"/>
      <c r="BV130" s="145"/>
      <c r="BW130" s="145"/>
    </row>
    <row r="131" spans="3:75" ht="21" customHeight="1">
      <c r="C131" s="87"/>
      <c r="D131" s="437"/>
      <c r="E131" s="437"/>
      <c r="F131" s="245" t="s">
        <v>164</v>
      </c>
      <c r="G131" s="184"/>
      <c r="H131" s="62" t="s">
        <v>326</v>
      </c>
      <c r="I131" s="62" t="s">
        <v>330</v>
      </c>
      <c r="J131" s="62" t="s">
        <v>2</v>
      </c>
      <c r="K131" s="62" t="s">
        <v>331</v>
      </c>
      <c r="L131" s="62" t="s">
        <v>2</v>
      </c>
      <c r="M131" s="62" t="s">
        <v>501</v>
      </c>
      <c r="N131" s="136" t="s">
        <v>333</v>
      </c>
      <c r="O131" s="136" t="s">
        <v>2</v>
      </c>
      <c r="P131" s="136" t="s">
        <v>721</v>
      </c>
      <c r="Q131" s="136"/>
      <c r="R131" s="136"/>
      <c r="S131" s="136"/>
      <c r="T131" s="136"/>
      <c r="U131" s="228"/>
      <c r="V131" s="162"/>
      <c r="W131" s="163"/>
      <c r="X131" s="164"/>
      <c r="Y131" s="106"/>
      <c r="Z131" s="109"/>
      <c r="BI131" s="145"/>
      <c r="BJ131" s="145"/>
      <c r="BK131" s="145"/>
      <c r="BL131" s="145"/>
      <c r="BM131" s="145"/>
      <c r="BN131" s="145"/>
      <c r="BO131" s="145"/>
      <c r="BP131" s="145"/>
      <c r="BQ131" s="145"/>
      <c r="BR131" s="145"/>
      <c r="BS131" s="145"/>
      <c r="BT131" s="145"/>
      <c r="BU131" s="145"/>
      <c r="BV131" s="145"/>
      <c r="BW131" s="145"/>
    </row>
    <row r="132" spans="3:75" ht="21" customHeight="1">
      <c r="C132" s="87"/>
      <c r="D132" s="437"/>
      <c r="E132" s="437"/>
      <c r="F132" s="245" t="s">
        <v>155</v>
      </c>
      <c r="G132" s="184"/>
      <c r="H132" s="62" t="s">
        <v>326</v>
      </c>
      <c r="I132" s="62" t="s">
        <v>330</v>
      </c>
      <c r="J132" s="62" t="s">
        <v>2</v>
      </c>
      <c r="K132" s="62" t="s">
        <v>331</v>
      </c>
      <c r="L132" s="62" t="s">
        <v>2</v>
      </c>
      <c r="M132" s="62" t="s">
        <v>492</v>
      </c>
      <c r="N132" s="136" t="s">
        <v>333</v>
      </c>
      <c r="O132" s="136" t="s">
        <v>2</v>
      </c>
      <c r="P132" s="136" t="s">
        <v>721</v>
      </c>
      <c r="Q132" s="136"/>
      <c r="R132" s="136"/>
      <c r="S132" s="136"/>
      <c r="T132" s="136"/>
      <c r="U132" s="228"/>
      <c r="V132" s="162"/>
      <c r="W132" s="163"/>
      <c r="X132" s="164"/>
      <c r="Y132" s="106"/>
      <c r="Z132" s="109"/>
      <c r="BI132" s="145"/>
      <c r="BJ132" s="145"/>
      <c r="BK132" s="145"/>
      <c r="BL132" s="145"/>
      <c r="BM132" s="145"/>
      <c r="BN132" s="145"/>
      <c r="BO132" s="145"/>
      <c r="BP132" s="145"/>
      <c r="BQ132" s="145"/>
      <c r="BR132" s="145"/>
      <c r="BS132" s="145"/>
      <c r="BT132" s="145"/>
      <c r="BU132" s="145"/>
      <c r="BV132" s="145"/>
      <c r="BW132" s="145"/>
    </row>
    <row r="133" spans="3:75" ht="21" customHeight="1">
      <c r="C133" s="87"/>
      <c r="D133" s="437"/>
      <c r="E133" s="437"/>
      <c r="F133" s="245" t="s">
        <v>156</v>
      </c>
      <c r="G133" s="184"/>
      <c r="H133" s="62" t="s">
        <v>326</v>
      </c>
      <c r="I133" s="62" t="s">
        <v>330</v>
      </c>
      <c r="J133" s="62" t="s">
        <v>2</v>
      </c>
      <c r="K133" s="62" t="s">
        <v>331</v>
      </c>
      <c r="L133" s="62" t="s">
        <v>2</v>
      </c>
      <c r="M133" s="62" t="s">
        <v>493</v>
      </c>
      <c r="N133" s="136" t="s">
        <v>333</v>
      </c>
      <c r="O133" s="136" t="s">
        <v>2</v>
      </c>
      <c r="P133" s="136" t="s">
        <v>721</v>
      </c>
      <c r="Q133" s="136"/>
      <c r="R133" s="136"/>
      <c r="S133" s="136"/>
      <c r="T133" s="136"/>
      <c r="U133" s="228"/>
      <c r="V133" s="162"/>
      <c r="W133" s="163"/>
      <c r="X133" s="164"/>
      <c r="Y133" s="106"/>
      <c r="Z133" s="109"/>
      <c r="BI133" s="145"/>
      <c r="BJ133" s="145"/>
      <c r="BK133" s="145"/>
      <c r="BL133" s="145"/>
      <c r="BM133" s="145"/>
      <c r="BN133" s="145"/>
      <c r="BO133" s="145"/>
      <c r="BP133" s="145"/>
      <c r="BQ133" s="145"/>
      <c r="BR133" s="145"/>
      <c r="BS133" s="145"/>
      <c r="BT133" s="145"/>
      <c r="BU133" s="145"/>
      <c r="BV133" s="145"/>
      <c r="BW133" s="145"/>
    </row>
    <row r="134" spans="3:75" ht="21" customHeight="1">
      <c r="C134" s="87"/>
      <c r="D134" s="437"/>
      <c r="E134" s="437"/>
      <c r="F134" s="245" t="s">
        <v>157</v>
      </c>
      <c r="G134" s="184"/>
      <c r="H134" s="62" t="s">
        <v>326</v>
      </c>
      <c r="I134" s="62" t="s">
        <v>330</v>
      </c>
      <c r="J134" s="62" t="s">
        <v>2</v>
      </c>
      <c r="K134" s="62" t="s">
        <v>331</v>
      </c>
      <c r="L134" s="62" t="s">
        <v>2</v>
      </c>
      <c r="M134" s="62" t="s">
        <v>494</v>
      </c>
      <c r="N134" s="136" t="s">
        <v>333</v>
      </c>
      <c r="O134" s="136" t="s">
        <v>2</v>
      </c>
      <c r="P134" s="136" t="s">
        <v>721</v>
      </c>
      <c r="Q134" s="136"/>
      <c r="R134" s="136"/>
      <c r="S134" s="136"/>
      <c r="T134" s="136"/>
      <c r="U134" s="228"/>
      <c r="V134" s="162"/>
      <c r="W134" s="163"/>
      <c r="X134" s="164"/>
      <c r="Y134" s="106"/>
      <c r="Z134" s="109"/>
      <c r="BI134" s="145"/>
      <c r="BJ134" s="145"/>
      <c r="BK134" s="145"/>
      <c r="BL134" s="145"/>
      <c r="BM134" s="145"/>
      <c r="BN134" s="145"/>
      <c r="BO134" s="145"/>
      <c r="BP134" s="145"/>
      <c r="BQ134" s="145"/>
      <c r="BR134" s="145"/>
      <c r="BS134" s="145"/>
      <c r="BT134" s="145"/>
      <c r="BU134" s="145"/>
      <c r="BV134" s="145"/>
      <c r="BW134" s="145"/>
    </row>
    <row r="135" spans="3:75" ht="21" customHeight="1">
      <c r="C135" s="87"/>
      <c r="D135" s="437"/>
      <c r="E135" s="437"/>
      <c r="F135" s="245" t="s">
        <v>158</v>
      </c>
      <c r="G135" s="184"/>
      <c r="H135" s="62" t="s">
        <v>326</v>
      </c>
      <c r="I135" s="62" t="s">
        <v>330</v>
      </c>
      <c r="J135" s="62" t="s">
        <v>2</v>
      </c>
      <c r="K135" s="62" t="s">
        <v>331</v>
      </c>
      <c r="L135" s="62" t="s">
        <v>2</v>
      </c>
      <c r="M135" s="62" t="s">
        <v>495</v>
      </c>
      <c r="N135" s="136" t="s">
        <v>333</v>
      </c>
      <c r="O135" s="136" t="s">
        <v>2</v>
      </c>
      <c r="P135" s="136" t="s">
        <v>721</v>
      </c>
      <c r="Q135" s="136"/>
      <c r="R135" s="136"/>
      <c r="S135" s="136"/>
      <c r="T135" s="136"/>
      <c r="U135" s="228"/>
      <c r="V135" s="162"/>
      <c r="W135" s="163"/>
      <c r="X135" s="164"/>
      <c r="Y135" s="106"/>
      <c r="Z135" s="109"/>
      <c r="BI135" s="145"/>
      <c r="BJ135" s="145"/>
      <c r="BK135" s="145"/>
      <c r="BL135" s="145"/>
      <c r="BM135" s="145"/>
      <c r="BN135" s="145"/>
      <c r="BO135" s="145"/>
      <c r="BP135" s="145"/>
      <c r="BQ135" s="145"/>
      <c r="BR135" s="145"/>
      <c r="BS135" s="145"/>
      <c r="BT135" s="145"/>
      <c r="BU135" s="145"/>
      <c r="BV135" s="145"/>
      <c r="BW135" s="145"/>
    </row>
    <row r="136" spans="3:75" ht="21" customHeight="1">
      <c r="C136" s="87"/>
      <c r="D136" s="437"/>
      <c r="E136" s="437"/>
      <c r="F136" s="245" t="s">
        <v>159</v>
      </c>
      <c r="G136" s="184"/>
      <c r="H136" s="62" t="s">
        <v>326</v>
      </c>
      <c r="I136" s="62" t="s">
        <v>330</v>
      </c>
      <c r="J136" s="62" t="s">
        <v>2</v>
      </c>
      <c r="K136" s="62" t="s">
        <v>331</v>
      </c>
      <c r="L136" s="62" t="s">
        <v>2</v>
      </c>
      <c r="M136" s="62" t="s">
        <v>496</v>
      </c>
      <c r="N136" s="136" t="s">
        <v>333</v>
      </c>
      <c r="O136" s="136" t="s">
        <v>2</v>
      </c>
      <c r="P136" s="136" t="s">
        <v>721</v>
      </c>
      <c r="Q136" s="136"/>
      <c r="R136" s="136"/>
      <c r="S136" s="136"/>
      <c r="T136" s="136"/>
      <c r="U136" s="228"/>
      <c r="V136" s="162"/>
      <c r="W136" s="163"/>
      <c r="X136" s="164"/>
      <c r="Y136" s="106"/>
      <c r="Z136" s="109"/>
      <c r="BI136" s="145"/>
      <c r="BJ136" s="145"/>
      <c r="BK136" s="145"/>
      <c r="BL136" s="145"/>
      <c r="BM136" s="145"/>
      <c r="BN136" s="145"/>
      <c r="BO136" s="145"/>
      <c r="BP136" s="145"/>
      <c r="BQ136" s="145"/>
      <c r="BR136" s="145"/>
      <c r="BS136" s="145"/>
      <c r="BT136" s="145"/>
      <c r="BU136" s="145"/>
      <c r="BV136" s="145"/>
      <c r="BW136" s="145"/>
    </row>
    <row r="137" spans="3:75" ht="21" customHeight="1">
      <c r="C137" s="87"/>
      <c r="D137" s="437"/>
      <c r="E137" s="437"/>
      <c r="F137" s="245" t="s">
        <v>160</v>
      </c>
      <c r="G137" s="184"/>
      <c r="H137" s="62" t="s">
        <v>326</v>
      </c>
      <c r="I137" s="62" t="s">
        <v>330</v>
      </c>
      <c r="J137" s="62" t="s">
        <v>2</v>
      </c>
      <c r="K137" s="62" t="s">
        <v>331</v>
      </c>
      <c r="L137" s="62" t="s">
        <v>2</v>
      </c>
      <c r="M137" s="62" t="s">
        <v>497</v>
      </c>
      <c r="N137" s="136" t="s">
        <v>333</v>
      </c>
      <c r="O137" s="136" t="s">
        <v>2</v>
      </c>
      <c r="P137" s="136" t="s">
        <v>721</v>
      </c>
      <c r="Q137" s="136"/>
      <c r="R137" s="136"/>
      <c r="S137" s="136"/>
      <c r="T137" s="136"/>
      <c r="U137" s="228"/>
      <c r="V137" s="162"/>
      <c r="W137" s="163"/>
      <c r="X137" s="164"/>
      <c r="Y137" s="106"/>
      <c r="Z137" s="109"/>
      <c r="BI137" s="145"/>
      <c r="BJ137" s="145"/>
      <c r="BK137" s="145"/>
      <c r="BL137" s="145"/>
      <c r="BM137" s="145"/>
      <c r="BN137" s="145"/>
      <c r="BO137" s="145"/>
      <c r="BP137" s="145"/>
      <c r="BQ137" s="145"/>
      <c r="BR137" s="145"/>
      <c r="BS137" s="145"/>
      <c r="BT137" s="145"/>
      <c r="BU137" s="145"/>
      <c r="BV137" s="145"/>
      <c r="BW137" s="145"/>
    </row>
    <row r="138" spans="3:75" ht="21" customHeight="1">
      <c r="C138" s="87"/>
      <c r="D138" s="437"/>
      <c r="E138" s="437"/>
      <c r="F138" s="245" t="s">
        <v>161</v>
      </c>
      <c r="G138" s="184"/>
      <c r="H138" s="62" t="s">
        <v>326</v>
      </c>
      <c r="I138" s="62" t="s">
        <v>330</v>
      </c>
      <c r="J138" s="62" t="s">
        <v>2</v>
      </c>
      <c r="K138" s="62" t="s">
        <v>331</v>
      </c>
      <c r="L138" s="62" t="s">
        <v>2</v>
      </c>
      <c r="M138" s="62" t="s">
        <v>498</v>
      </c>
      <c r="N138" s="136" t="s">
        <v>333</v>
      </c>
      <c r="O138" s="136" t="s">
        <v>2</v>
      </c>
      <c r="P138" s="136" t="s">
        <v>721</v>
      </c>
      <c r="Q138" s="136"/>
      <c r="R138" s="136"/>
      <c r="S138" s="136"/>
      <c r="T138" s="136"/>
      <c r="U138" s="228"/>
      <c r="V138" s="162"/>
      <c r="W138" s="163"/>
      <c r="X138" s="164"/>
      <c r="Y138" s="106"/>
      <c r="Z138" s="109"/>
      <c r="BI138" s="145"/>
      <c r="BJ138" s="145"/>
      <c r="BK138" s="145"/>
      <c r="BL138" s="145"/>
      <c r="BM138" s="145"/>
      <c r="BN138" s="145"/>
      <c r="BO138" s="145"/>
      <c r="BP138" s="145"/>
      <c r="BQ138" s="145"/>
      <c r="BR138" s="145"/>
      <c r="BS138" s="145"/>
      <c r="BT138" s="145"/>
      <c r="BU138" s="145"/>
      <c r="BV138" s="145"/>
      <c r="BW138" s="145"/>
    </row>
    <row r="139" spans="3:75" ht="21" customHeight="1">
      <c r="C139" s="87"/>
      <c r="D139" s="437"/>
      <c r="E139" s="437"/>
      <c r="F139" s="245" t="s">
        <v>162</v>
      </c>
      <c r="G139" s="184"/>
      <c r="H139" s="62" t="s">
        <v>326</v>
      </c>
      <c r="I139" s="62" t="s">
        <v>330</v>
      </c>
      <c r="J139" s="62" t="s">
        <v>2</v>
      </c>
      <c r="K139" s="62" t="s">
        <v>331</v>
      </c>
      <c r="L139" s="62" t="s">
        <v>2</v>
      </c>
      <c r="M139" s="62" t="s">
        <v>499</v>
      </c>
      <c r="N139" s="136" t="s">
        <v>333</v>
      </c>
      <c r="O139" s="136" t="s">
        <v>2</v>
      </c>
      <c r="P139" s="136" t="s">
        <v>721</v>
      </c>
      <c r="Q139" s="136"/>
      <c r="R139" s="136"/>
      <c r="S139" s="136"/>
      <c r="T139" s="136"/>
      <c r="U139" s="228"/>
      <c r="V139" s="162"/>
      <c r="W139" s="163"/>
      <c r="X139" s="164"/>
      <c r="Y139" s="106"/>
      <c r="Z139" s="109"/>
      <c r="BI139" s="145"/>
      <c r="BJ139" s="145"/>
      <c r="BK139" s="145"/>
      <c r="BL139" s="145"/>
      <c r="BM139" s="145"/>
      <c r="BN139" s="145"/>
      <c r="BO139" s="145"/>
      <c r="BP139" s="145"/>
      <c r="BQ139" s="145"/>
      <c r="BR139" s="145"/>
      <c r="BS139" s="145"/>
      <c r="BT139" s="145"/>
      <c r="BU139" s="145"/>
      <c r="BV139" s="145"/>
      <c r="BW139" s="145"/>
    </row>
    <row r="140" spans="3:75" ht="21" customHeight="1">
      <c r="C140" s="87"/>
      <c r="D140" s="437"/>
      <c r="E140" s="437"/>
      <c r="F140" s="245" t="s">
        <v>163</v>
      </c>
      <c r="G140" s="184"/>
      <c r="H140" s="62" t="s">
        <v>326</v>
      </c>
      <c r="I140" s="62" t="s">
        <v>330</v>
      </c>
      <c r="J140" s="62" t="s">
        <v>2</v>
      </c>
      <c r="K140" s="62" t="s">
        <v>331</v>
      </c>
      <c r="L140" s="62" t="s">
        <v>2</v>
      </c>
      <c r="M140" s="62" t="s">
        <v>500</v>
      </c>
      <c r="N140" s="136" t="s">
        <v>333</v>
      </c>
      <c r="O140" s="136" t="s">
        <v>2</v>
      </c>
      <c r="P140" s="136" t="s">
        <v>721</v>
      </c>
      <c r="Q140" s="136"/>
      <c r="R140" s="136"/>
      <c r="S140" s="136"/>
      <c r="T140" s="136"/>
      <c r="U140" s="228"/>
      <c r="V140" s="162"/>
      <c r="W140" s="163"/>
      <c r="X140" s="164"/>
      <c r="Y140" s="106"/>
      <c r="Z140" s="109"/>
      <c r="BI140" s="145"/>
      <c r="BJ140" s="145"/>
      <c r="BK140" s="145"/>
      <c r="BL140" s="145"/>
      <c r="BM140" s="145"/>
      <c r="BN140" s="145"/>
      <c r="BO140" s="145"/>
      <c r="BP140" s="145"/>
      <c r="BQ140" s="145"/>
      <c r="BR140" s="145"/>
      <c r="BS140" s="145"/>
      <c r="BT140" s="145"/>
      <c r="BU140" s="145"/>
      <c r="BV140" s="145"/>
      <c r="BW140" s="145"/>
    </row>
    <row r="141" spans="3:75" ht="21" customHeight="1">
      <c r="C141" s="87"/>
      <c r="D141" s="437"/>
      <c r="E141" s="437"/>
      <c r="F141" s="245" t="s">
        <v>166</v>
      </c>
      <c r="G141" s="184"/>
      <c r="H141" s="62" t="s">
        <v>326</v>
      </c>
      <c r="I141" s="62" t="s">
        <v>330</v>
      </c>
      <c r="J141" s="62" t="s">
        <v>2</v>
      </c>
      <c r="K141" s="62" t="s">
        <v>331</v>
      </c>
      <c r="L141" s="62" t="s">
        <v>2</v>
      </c>
      <c r="M141" s="62" t="s">
        <v>503</v>
      </c>
      <c r="N141" s="136" t="s">
        <v>333</v>
      </c>
      <c r="O141" s="136" t="s">
        <v>2</v>
      </c>
      <c r="P141" s="136" t="s">
        <v>721</v>
      </c>
      <c r="Q141" s="136"/>
      <c r="R141" s="136"/>
      <c r="S141" s="136"/>
      <c r="T141" s="136"/>
      <c r="U141" s="228"/>
      <c r="V141" s="162"/>
      <c r="W141" s="163"/>
      <c r="X141" s="164"/>
      <c r="Y141" s="106"/>
      <c r="Z141" s="109"/>
      <c r="BI141" s="145"/>
      <c r="BJ141" s="145"/>
      <c r="BK141" s="145"/>
      <c r="BL141" s="145"/>
      <c r="BM141" s="145"/>
      <c r="BN141" s="145"/>
      <c r="BO141" s="145"/>
      <c r="BP141" s="145"/>
      <c r="BQ141" s="145"/>
      <c r="BR141" s="145"/>
      <c r="BS141" s="145"/>
      <c r="BT141" s="145"/>
      <c r="BU141" s="145"/>
      <c r="BV141" s="145"/>
      <c r="BW141" s="145"/>
    </row>
    <row r="142" spans="3:75" ht="21" customHeight="1">
      <c r="C142" s="87"/>
      <c r="D142" s="437"/>
      <c r="E142" s="437"/>
      <c r="F142" s="245" t="s">
        <v>167</v>
      </c>
      <c r="G142" s="184"/>
      <c r="H142" s="62" t="s">
        <v>326</v>
      </c>
      <c r="I142" s="62" t="s">
        <v>330</v>
      </c>
      <c r="J142" s="62" t="s">
        <v>2</v>
      </c>
      <c r="K142" s="62" t="s">
        <v>331</v>
      </c>
      <c r="L142" s="62" t="s">
        <v>2</v>
      </c>
      <c r="M142" s="62" t="s">
        <v>504</v>
      </c>
      <c r="N142" s="136" t="s">
        <v>333</v>
      </c>
      <c r="O142" s="136" t="s">
        <v>2</v>
      </c>
      <c r="P142" s="136" t="s">
        <v>721</v>
      </c>
      <c r="Q142" s="136"/>
      <c r="R142" s="136"/>
      <c r="S142" s="136"/>
      <c r="T142" s="136"/>
      <c r="U142" s="228"/>
      <c r="V142" s="162"/>
      <c r="W142" s="163"/>
      <c r="X142" s="164"/>
      <c r="Y142" s="106"/>
      <c r="Z142" s="109"/>
      <c r="BI142" s="145"/>
      <c r="BJ142" s="145"/>
      <c r="BK142" s="145"/>
      <c r="BL142" s="145"/>
      <c r="BM142" s="145"/>
      <c r="BN142" s="145"/>
      <c r="BO142" s="145"/>
      <c r="BP142" s="145"/>
      <c r="BQ142" s="145"/>
      <c r="BR142" s="145"/>
      <c r="BS142" s="145"/>
      <c r="BT142" s="145"/>
      <c r="BU142" s="145"/>
      <c r="BV142" s="145"/>
      <c r="BW142" s="145"/>
    </row>
    <row r="143" spans="3:75" ht="21" customHeight="1">
      <c r="C143" s="87"/>
      <c r="D143" s="437"/>
      <c r="E143" s="437"/>
      <c r="F143" s="245" t="s">
        <v>168</v>
      </c>
      <c r="G143" s="184"/>
      <c r="H143" s="62" t="s">
        <v>326</v>
      </c>
      <c r="I143" s="62" t="s">
        <v>330</v>
      </c>
      <c r="J143" s="62" t="s">
        <v>2</v>
      </c>
      <c r="K143" s="62" t="s">
        <v>331</v>
      </c>
      <c r="L143" s="62" t="s">
        <v>2</v>
      </c>
      <c r="M143" s="62" t="s">
        <v>505</v>
      </c>
      <c r="N143" s="136" t="s">
        <v>333</v>
      </c>
      <c r="O143" s="136" t="s">
        <v>2</v>
      </c>
      <c r="P143" s="136" t="s">
        <v>721</v>
      </c>
      <c r="Q143" s="136"/>
      <c r="R143" s="136"/>
      <c r="S143" s="136"/>
      <c r="T143" s="136"/>
      <c r="U143" s="228"/>
      <c r="V143" s="162"/>
      <c r="W143" s="163"/>
      <c r="X143" s="164"/>
      <c r="Y143" s="106"/>
      <c r="Z143" s="109"/>
      <c r="BI143" s="145"/>
      <c r="BJ143" s="145"/>
      <c r="BK143" s="145"/>
      <c r="BL143" s="145"/>
      <c r="BM143" s="145"/>
      <c r="BN143" s="145"/>
      <c r="BO143" s="145"/>
      <c r="BP143" s="145"/>
      <c r="BQ143" s="145"/>
      <c r="BR143" s="145"/>
      <c r="BS143" s="145"/>
      <c r="BT143" s="145"/>
      <c r="BU143" s="145"/>
      <c r="BV143" s="145"/>
      <c r="BW143" s="145"/>
    </row>
    <row r="144" spans="3:75" ht="21" customHeight="1">
      <c r="C144" s="87"/>
      <c r="D144" s="437"/>
      <c r="E144" s="437"/>
      <c r="F144" s="245" t="s">
        <v>169</v>
      </c>
      <c r="G144" s="184"/>
      <c r="H144" s="62" t="s">
        <v>326</v>
      </c>
      <c r="I144" s="62" t="s">
        <v>330</v>
      </c>
      <c r="J144" s="62" t="s">
        <v>2</v>
      </c>
      <c r="K144" s="62" t="s">
        <v>331</v>
      </c>
      <c r="L144" s="62" t="s">
        <v>2</v>
      </c>
      <c r="M144" s="62" t="s">
        <v>506</v>
      </c>
      <c r="N144" s="136" t="s">
        <v>333</v>
      </c>
      <c r="O144" s="136" t="s">
        <v>2</v>
      </c>
      <c r="P144" s="136" t="s">
        <v>721</v>
      </c>
      <c r="Q144" s="136"/>
      <c r="R144" s="136"/>
      <c r="S144" s="136"/>
      <c r="T144" s="136"/>
      <c r="U144" s="228"/>
      <c r="V144" s="162"/>
      <c r="W144" s="163"/>
      <c r="X144" s="164"/>
      <c r="Y144" s="106"/>
      <c r="Z144" s="109"/>
      <c r="BI144" s="145"/>
      <c r="BJ144" s="145"/>
      <c r="BK144" s="145"/>
      <c r="BL144" s="145"/>
      <c r="BM144" s="145"/>
      <c r="BN144" s="145"/>
      <c r="BO144" s="145"/>
      <c r="BP144" s="145"/>
      <c r="BQ144" s="145"/>
      <c r="BR144" s="145"/>
      <c r="BS144" s="145"/>
      <c r="BT144" s="145"/>
      <c r="BU144" s="145"/>
      <c r="BV144" s="145"/>
      <c r="BW144" s="145"/>
    </row>
    <row r="145" spans="3:75" ht="21" customHeight="1">
      <c r="C145" s="87"/>
      <c r="D145" s="437"/>
      <c r="E145" s="437"/>
      <c r="F145" s="245" t="s">
        <v>170</v>
      </c>
      <c r="G145" s="184"/>
      <c r="H145" s="62" t="s">
        <v>326</v>
      </c>
      <c r="I145" s="62" t="s">
        <v>330</v>
      </c>
      <c r="J145" s="62" t="s">
        <v>2</v>
      </c>
      <c r="K145" s="62" t="s">
        <v>331</v>
      </c>
      <c r="L145" s="62" t="s">
        <v>2</v>
      </c>
      <c r="M145" s="62" t="s">
        <v>507</v>
      </c>
      <c r="N145" s="136" t="s">
        <v>333</v>
      </c>
      <c r="O145" s="136" t="s">
        <v>2</v>
      </c>
      <c r="P145" s="136" t="s">
        <v>721</v>
      </c>
      <c r="Q145" s="136"/>
      <c r="R145" s="136"/>
      <c r="S145" s="136"/>
      <c r="T145" s="136"/>
      <c r="U145" s="228"/>
      <c r="V145" s="162"/>
      <c r="W145" s="163"/>
      <c r="X145" s="164"/>
      <c r="Y145" s="106"/>
      <c r="Z145" s="109"/>
      <c r="BI145" s="145"/>
      <c r="BJ145" s="145"/>
      <c r="BK145" s="145"/>
      <c r="BL145" s="145"/>
      <c r="BM145" s="145"/>
      <c r="BN145" s="145"/>
      <c r="BO145" s="145"/>
      <c r="BP145" s="145"/>
      <c r="BQ145" s="145"/>
      <c r="BR145" s="145"/>
      <c r="BS145" s="145"/>
      <c r="BT145" s="145"/>
      <c r="BU145" s="145"/>
      <c r="BV145" s="145"/>
      <c r="BW145" s="145"/>
    </row>
    <row r="146" spans="3:75" ht="21" customHeight="1">
      <c r="C146" s="87"/>
      <c r="D146" s="437"/>
      <c r="E146" s="437"/>
      <c r="F146" s="245" t="s">
        <v>171</v>
      </c>
      <c r="G146" s="184"/>
      <c r="H146" s="62" t="s">
        <v>326</v>
      </c>
      <c r="I146" s="62" t="s">
        <v>330</v>
      </c>
      <c r="J146" s="62" t="s">
        <v>2</v>
      </c>
      <c r="K146" s="62" t="s">
        <v>331</v>
      </c>
      <c r="L146" s="62" t="s">
        <v>2</v>
      </c>
      <c r="M146" s="62" t="s">
        <v>508</v>
      </c>
      <c r="N146" s="136" t="s">
        <v>333</v>
      </c>
      <c r="O146" s="136" t="s">
        <v>2</v>
      </c>
      <c r="P146" s="136" t="s">
        <v>721</v>
      </c>
      <c r="Q146" s="136"/>
      <c r="R146" s="136"/>
      <c r="S146" s="136"/>
      <c r="T146" s="136"/>
      <c r="U146" s="228"/>
      <c r="V146" s="162"/>
      <c r="W146" s="163"/>
      <c r="X146" s="164"/>
      <c r="Y146" s="106"/>
      <c r="Z146" s="109"/>
      <c r="BI146" s="145"/>
      <c r="BJ146" s="145"/>
      <c r="BK146" s="145"/>
      <c r="BL146" s="145"/>
      <c r="BM146" s="145"/>
      <c r="BN146" s="145"/>
      <c r="BO146" s="145"/>
      <c r="BP146" s="145"/>
      <c r="BQ146" s="145"/>
      <c r="BR146" s="145"/>
      <c r="BS146" s="145"/>
      <c r="BT146" s="145"/>
      <c r="BU146" s="145"/>
      <c r="BV146" s="145"/>
      <c r="BW146" s="145"/>
    </row>
    <row r="147" spans="3:75" ht="21" customHeight="1">
      <c r="C147" s="87"/>
      <c r="D147" s="437"/>
      <c r="E147" s="437"/>
      <c r="F147" s="245" t="s">
        <v>172</v>
      </c>
      <c r="G147" s="184"/>
      <c r="H147" s="62" t="s">
        <v>326</v>
      </c>
      <c r="I147" s="62" t="s">
        <v>330</v>
      </c>
      <c r="J147" s="62" t="s">
        <v>2</v>
      </c>
      <c r="K147" s="62" t="s">
        <v>331</v>
      </c>
      <c r="L147" s="62" t="s">
        <v>2</v>
      </c>
      <c r="M147" s="62" t="s">
        <v>509</v>
      </c>
      <c r="N147" s="136" t="s">
        <v>333</v>
      </c>
      <c r="O147" s="136" t="s">
        <v>2</v>
      </c>
      <c r="P147" s="136" t="s">
        <v>721</v>
      </c>
      <c r="Q147" s="136"/>
      <c r="R147" s="136"/>
      <c r="S147" s="136"/>
      <c r="T147" s="136"/>
      <c r="U147" s="228"/>
      <c r="V147" s="162"/>
      <c r="W147" s="163"/>
      <c r="X147" s="164"/>
      <c r="Y147" s="106"/>
      <c r="Z147" s="109"/>
      <c r="BI147" s="145"/>
      <c r="BJ147" s="145"/>
      <c r="BK147" s="145"/>
      <c r="BL147" s="145"/>
      <c r="BM147" s="145"/>
      <c r="BN147" s="145"/>
      <c r="BO147" s="145"/>
      <c r="BP147" s="145"/>
      <c r="BQ147" s="145"/>
      <c r="BR147" s="145"/>
      <c r="BS147" s="145"/>
      <c r="BT147" s="145"/>
      <c r="BU147" s="145"/>
      <c r="BV147" s="145"/>
      <c r="BW147" s="145"/>
    </row>
    <row r="148" spans="3:75" ht="21" customHeight="1">
      <c r="C148" s="87"/>
      <c r="D148" s="437"/>
      <c r="E148" s="437"/>
      <c r="F148" s="245" t="s">
        <v>173</v>
      </c>
      <c r="G148" s="184"/>
      <c r="H148" s="62" t="s">
        <v>326</v>
      </c>
      <c r="I148" s="62" t="s">
        <v>330</v>
      </c>
      <c r="J148" s="62" t="s">
        <v>2</v>
      </c>
      <c r="K148" s="62" t="s">
        <v>331</v>
      </c>
      <c r="L148" s="62" t="s">
        <v>2</v>
      </c>
      <c r="M148" s="62" t="s">
        <v>510</v>
      </c>
      <c r="N148" s="136" t="s">
        <v>333</v>
      </c>
      <c r="O148" s="136" t="s">
        <v>2</v>
      </c>
      <c r="P148" s="136" t="s">
        <v>721</v>
      </c>
      <c r="Q148" s="136"/>
      <c r="R148" s="136"/>
      <c r="S148" s="136"/>
      <c r="T148" s="136"/>
      <c r="U148" s="228"/>
      <c r="V148" s="162"/>
      <c r="W148" s="163"/>
      <c r="X148" s="164"/>
      <c r="Y148" s="106"/>
      <c r="Z148" s="109"/>
      <c r="BI148" s="145"/>
      <c r="BJ148" s="145"/>
      <c r="BK148" s="145"/>
      <c r="BL148" s="145"/>
      <c r="BM148" s="145"/>
      <c r="BN148" s="145"/>
      <c r="BO148" s="145"/>
      <c r="BP148" s="145"/>
      <c r="BQ148" s="145"/>
      <c r="BR148" s="145"/>
      <c r="BS148" s="145"/>
      <c r="BT148" s="145"/>
      <c r="BU148" s="145"/>
      <c r="BV148" s="145"/>
      <c r="BW148" s="145"/>
    </row>
    <row r="149" spans="3:75" ht="21" customHeight="1">
      <c r="C149" s="87"/>
      <c r="D149" s="437"/>
      <c r="E149" s="437"/>
      <c r="F149" s="245" t="s">
        <v>174</v>
      </c>
      <c r="G149" s="184"/>
      <c r="H149" s="62" t="s">
        <v>326</v>
      </c>
      <c r="I149" s="62" t="s">
        <v>330</v>
      </c>
      <c r="J149" s="62" t="s">
        <v>2</v>
      </c>
      <c r="K149" s="62" t="s">
        <v>331</v>
      </c>
      <c r="L149" s="62" t="s">
        <v>2</v>
      </c>
      <c r="M149" s="62" t="s">
        <v>511</v>
      </c>
      <c r="N149" s="136" t="s">
        <v>333</v>
      </c>
      <c r="O149" s="136" t="s">
        <v>2</v>
      </c>
      <c r="P149" s="136" t="s">
        <v>721</v>
      </c>
      <c r="Q149" s="136"/>
      <c r="R149" s="136"/>
      <c r="S149" s="136"/>
      <c r="T149" s="136"/>
      <c r="U149" s="228"/>
      <c r="V149" s="162"/>
      <c r="W149" s="163"/>
      <c r="X149" s="164"/>
      <c r="Y149" s="106"/>
      <c r="Z149" s="109"/>
      <c r="BI149" s="145"/>
      <c r="BJ149" s="145"/>
      <c r="BK149" s="145"/>
      <c r="BL149" s="145"/>
      <c r="BM149" s="145"/>
      <c r="BN149" s="145"/>
      <c r="BO149" s="145"/>
      <c r="BP149" s="145"/>
      <c r="BQ149" s="145"/>
      <c r="BR149" s="145"/>
      <c r="BS149" s="145"/>
      <c r="BT149" s="145"/>
      <c r="BU149" s="145"/>
      <c r="BV149" s="145"/>
      <c r="BW149" s="145"/>
    </row>
    <row r="150" spans="3:75" ht="21" customHeight="1">
      <c r="C150" s="87"/>
      <c r="D150" s="437"/>
      <c r="E150" s="437"/>
      <c r="F150" s="245" t="s">
        <v>175</v>
      </c>
      <c r="G150" s="184"/>
      <c r="H150" s="62" t="s">
        <v>326</v>
      </c>
      <c r="I150" s="62" t="s">
        <v>330</v>
      </c>
      <c r="J150" s="62" t="s">
        <v>2</v>
      </c>
      <c r="K150" s="62" t="s">
        <v>331</v>
      </c>
      <c r="L150" s="62" t="s">
        <v>2</v>
      </c>
      <c r="M150" s="62" t="s">
        <v>512</v>
      </c>
      <c r="N150" s="136" t="s">
        <v>333</v>
      </c>
      <c r="O150" s="136" t="s">
        <v>2</v>
      </c>
      <c r="P150" s="136" t="s">
        <v>721</v>
      </c>
      <c r="Q150" s="136"/>
      <c r="R150" s="136"/>
      <c r="S150" s="136"/>
      <c r="T150" s="136"/>
      <c r="U150" s="228"/>
      <c r="V150" s="162"/>
      <c r="W150" s="163"/>
      <c r="X150" s="164"/>
      <c r="Y150" s="106"/>
      <c r="Z150" s="109"/>
      <c r="BI150" s="145"/>
      <c r="BJ150" s="145"/>
      <c r="BK150" s="145"/>
      <c r="BL150" s="145"/>
      <c r="BM150" s="145"/>
      <c r="BN150" s="145"/>
      <c r="BO150" s="145"/>
      <c r="BP150" s="145"/>
      <c r="BQ150" s="145"/>
      <c r="BR150" s="145"/>
      <c r="BS150" s="145"/>
      <c r="BT150" s="145"/>
      <c r="BU150" s="145"/>
      <c r="BV150" s="145"/>
      <c r="BW150" s="145"/>
    </row>
    <row r="151" spans="3:75" ht="21" customHeight="1">
      <c r="C151" s="87"/>
      <c r="D151" s="437"/>
      <c r="E151" s="437"/>
      <c r="F151" s="245" t="s">
        <v>176</v>
      </c>
      <c r="G151" s="184"/>
      <c r="H151" s="62" t="s">
        <v>326</v>
      </c>
      <c r="I151" s="62" t="s">
        <v>330</v>
      </c>
      <c r="J151" s="62" t="s">
        <v>2</v>
      </c>
      <c r="K151" s="62" t="s">
        <v>331</v>
      </c>
      <c r="L151" s="62" t="s">
        <v>2</v>
      </c>
      <c r="M151" s="62" t="s">
        <v>513</v>
      </c>
      <c r="N151" s="136" t="s">
        <v>333</v>
      </c>
      <c r="O151" s="136" t="s">
        <v>2</v>
      </c>
      <c r="P151" s="136" t="s">
        <v>721</v>
      </c>
      <c r="Q151" s="136"/>
      <c r="R151" s="136"/>
      <c r="S151" s="136"/>
      <c r="T151" s="136"/>
      <c r="U151" s="228"/>
      <c r="V151" s="162"/>
      <c r="W151" s="163"/>
      <c r="X151" s="164"/>
      <c r="Y151" s="106"/>
      <c r="Z151" s="109"/>
      <c r="BI151" s="145"/>
      <c r="BJ151" s="145"/>
      <c r="BK151" s="145"/>
      <c r="BL151" s="145"/>
      <c r="BM151" s="145"/>
      <c r="BN151" s="145"/>
      <c r="BO151" s="145"/>
      <c r="BP151" s="145"/>
      <c r="BQ151" s="145"/>
      <c r="BR151" s="145"/>
      <c r="BS151" s="145"/>
      <c r="BT151" s="145"/>
      <c r="BU151" s="145"/>
      <c r="BV151" s="145"/>
      <c r="BW151" s="145"/>
    </row>
    <row r="152" spans="3:75" ht="21" customHeight="1">
      <c r="C152" s="87"/>
      <c r="D152" s="437"/>
      <c r="E152" s="437"/>
      <c r="F152" s="245" t="s">
        <v>177</v>
      </c>
      <c r="G152" s="184"/>
      <c r="H152" s="62" t="s">
        <v>326</v>
      </c>
      <c r="I152" s="62" t="s">
        <v>330</v>
      </c>
      <c r="J152" s="62" t="s">
        <v>2</v>
      </c>
      <c r="K152" s="62" t="s">
        <v>331</v>
      </c>
      <c r="L152" s="62" t="s">
        <v>2</v>
      </c>
      <c r="M152" s="62" t="s">
        <v>514</v>
      </c>
      <c r="N152" s="136" t="s">
        <v>333</v>
      </c>
      <c r="O152" s="136" t="s">
        <v>2</v>
      </c>
      <c r="P152" s="136" t="s">
        <v>721</v>
      </c>
      <c r="Q152" s="136"/>
      <c r="R152" s="136"/>
      <c r="S152" s="136"/>
      <c r="T152" s="136"/>
      <c r="U152" s="228"/>
      <c r="V152" s="162"/>
      <c r="W152" s="163"/>
      <c r="X152" s="164"/>
      <c r="Y152" s="106"/>
      <c r="Z152" s="109"/>
      <c r="BI152" s="145"/>
      <c r="BJ152" s="145"/>
      <c r="BK152" s="145"/>
      <c r="BL152" s="145"/>
      <c r="BM152" s="145"/>
      <c r="BN152" s="145"/>
      <c r="BO152" s="145"/>
      <c r="BP152" s="145"/>
      <c r="BQ152" s="145"/>
      <c r="BR152" s="145"/>
      <c r="BS152" s="145"/>
      <c r="BT152" s="145"/>
      <c r="BU152" s="145"/>
      <c r="BV152" s="145"/>
      <c r="BW152" s="145"/>
    </row>
    <row r="153" spans="3:75" ht="21" customHeight="1">
      <c r="C153" s="87"/>
      <c r="D153" s="437"/>
      <c r="E153" s="437"/>
      <c r="F153" s="245" t="s">
        <v>178</v>
      </c>
      <c r="G153" s="184"/>
      <c r="H153" s="62" t="s">
        <v>326</v>
      </c>
      <c r="I153" s="62" t="s">
        <v>330</v>
      </c>
      <c r="J153" s="62" t="s">
        <v>2</v>
      </c>
      <c r="K153" s="62" t="s">
        <v>331</v>
      </c>
      <c r="L153" s="62" t="s">
        <v>2</v>
      </c>
      <c r="M153" s="62" t="s">
        <v>515</v>
      </c>
      <c r="N153" s="136" t="s">
        <v>333</v>
      </c>
      <c r="O153" s="136" t="s">
        <v>2</v>
      </c>
      <c r="P153" s="136" t="s">
        <v>721</v>
      </c>
      <c r="Q153" s="136"/>
      <c r="R153" s="136"/>
      <c r="S153" s="136"/>
      <c r="T153" s="136"/>
      <c r="U153" s="228"/>
      <c r="V153" s="162"/>
      <c r="W153" s="163"/>
      <c r="X153" s="164"/>
      <c r="Y153" s="106"/>
      <c r="Z153" s="109"/>
      <c r="BI153" s="145"/>
      <c r="BJ153" s="145"/>
      <c r="BK153" s="145"/>
      <c r="BL153" s="145"/>
      <c r="BM153" s="145"/>
      <c r="BN153" s="145"/>
      <c r="BO153" s="145"/>
      <c r="BP153" s="145"/>
      <c r="BQ153" s="145"/>
      <c r="BR153" s="145"/>
      <c r="BS153" s="145"/>
      <c r="BT153" s="145"/>
      <c r="BU153" s="145"/>
      <c r="BV153" s="145"/>
      <c r="BW153" s="145"/>
    </row>
    <row r="154" spans="3:75" ht="21" customHeight="1">
      <c r="C154" s="87"/>
      <c r="D154" s="437"/>
      <c r="E154" s="437"/>
      <c r="F154" s="245" t="s">
        <v>179</v>
      </c>
      <c r="G154" s="184"/>
      <c r="H154" s="62" t="s">
        <v>326</v>
      </c>
      <c r="I154" s="62" t="s">
        <v>330</v>
      </c>
      <c r="J154" s="62" t="s">
        <v>2</v>
      </c>
      <c r="K154" s="62" t="s">
        <v>331</v>
      </c>
      <c r="L154" s="62" t="s">
        <v>2</v>
      </c>
      <c r="M154" s="62" t="s">
        <v>516</v>
      </c>
      <c r="N154" s="136" t="s">
        <v>333</v>
      </c>
      <c r="O154" s="136" t="s">
        <v>2</v>
      </c>
      <c r="P154" s="136" t="s">
        <v>721</v>
      </c>
      <c r="Q154" s="136"/>
      <c r="R154" s="136"/>
      <c r="S154" s="136"/>
      <c r="T154" s="136"/>
      <c r="U154" s="228"/>
      <c r="V154" s="162"/>
      <c r="W154" s="163"/>
      <c r="X154" s="164"/>
      <c r="Y154" s="106"/>
      <c r="Z154" s="109"/>
      <c r="BI154" s="145"/>
      <c r="BJ154" s="145"/>
      <c r="BK154" s="145"/>
      <c r="BL154" s="145"/>
      <c r="BM154" s="145"/>
      <c r="BN154" s="145"/>
      <c r="BO154" s="145"/>
      <c r="BP154" s="145"/>
      <c r="BQ154" s="145"/>
      <c r="BR154" s="145"/>
      <c r="BS154" s="145"/>
      <c r="BT154" s="145"/>
      <c r="BU154" s="145"/>
      <c r="BV154" s="145"/>
      <c r="BW154" s="145"/>
    </row>
    <row r="155" spans="3:75" ht="21" customHeight="1">
      <c r="C155" s="87"/>
      <c r="D155" s="437"/>
      <c r="E155" s="437"/>
      <c r="F155" s="245" t="s">
        <v>165</v>
      </c>
      <c r="G155" s="184"/>
      <c r="H155" s="62" t="s">
        <v>326</v>
      </c>
      <c r="I155" s="62" t="s">
        <v>330</v>
      </c>
      <c r="J155" s="62" t="s">
        <v>2</v>
      </c>
      <c r="K155" s="62" t="s">
        <v>331</v>
      </c>
      <c r="L155" s="62" t="s">
        <v>2</v>
      </c>
      <c r="M155" s="62" t="s">
        <v>502</v>
      </c>
      <c r="N155" s="136" t="s">
        <v>333</v>
      </c>
      <c r="O155" s="136" t="s">
        <v>2</v>
      </c>
      <c r="P155" s="136" t="s">
        <v>721</v>
      </c>
      <c r="Q155" s="136"/>
      <c r="R155" s="136"/>
      <c r="S155" s="136"/>
      <c r="T155" s="136"/>
      <c r="U155" s="228"/>
      <c r="V155" s="162"/>
      <c r="W155" s="163"/>
      <c r="X155" s="164"/>
      <c r="Y155" s="106"/>
      <c r="Z155" s="109"/>
      <c r="BI155" s="145"/>
      <c r="BJ155" s="145"/>
      <c r="BK155" s="145"/>
      <c r="BL155" s="145"/>
      <c r="BM155" s="145"/>
      <c r="BN155" s="145"/>
      <c r="BO155" s="145"/>
      <c r="BP155" s="145"/>
      <c r="BQ155" s="145"/>
      <c r="BR155" s="145"/>
      <c r="BS155" s="145"/>
      <c r="BT155" s="145"/>
      <c r="BU155" s="145"/>
      <c r="BV155" s="145"/>
      <c r="BW155" s="145"/>
    </row>
    <row r="156" spans="3:75" ht="21" customHeight="1">
      <c r="C156" s="87"/>
      <c r="D156" s="437"/>
      <c r="E156" s="437"/>
      <c r="F156" s="245" t="s">
        <v>180</v>
      </c>
      <c r="G156" s="184"/>
      <c r="H156" s="62" t="s">
        <v>326</v>
      </c>
      <c r="I156" s="62" t="s">
        <v>330</v>
      </c>
      <c r="J156" s="62" t="s">
        <v>2</v>
      </c>
      <c r="K156" s="62" t="s">
        <v>331</v>
      </c>
      <c r="L156" s="62" t="s">
        <v>2</v>
      </c>
      <c r="M156" s="62" t="s">
        <v>517</v>
      </c>
      <c r="N156" s="136" t="s">
        <v>333</v>
      </c>
      <c r="O156" s="136" t="s">
        <v>2</v>
      </c>
      <c r="P156" s="136" t="s">
        <v>721</v>
      </c>
      <c r="Q156" s="136"/>
      <c r="R156" s="136"/>
      <c r="S156" s="136"/>
      <c r="T156" s="136"/>
      <c r="U156" s="228"/>
      <c r="V156" s="162"/>
      <c r="W156" s="163"/>
      <c r="X156" s="164"/>
      <c r="Y156" s="106"/>
      <c r="Z156" s="109"/>
      <c r="BI156" s="145"/>
      <c r="BJ156" s="145"/>
      <c r="BK156" s="145"/>
      <c r="BL156" s="145"/>
      <c r="BM156" s="145"/>
      <c r="BN156" s="145"/>
      <c r="BO156" s="145"/>
      <c r="BP156" s="145"/>
      <c r="BQ156" s="145"/>
      <c r="BR156" s="145"/>
      <c r="BS156" s="145"/>
      <c r="BT156" s="145"/>
      <c r="BU156" s="145"/>
      <c r="BV156" s="145"/>
      <c r="BW156" s="145"/>
    </row>
    <row r="157" spans="3:75" ht="21" customHeight="1">
      <c r="C157" s="87"/>
      <c r="D157" s="437"/>
      <c r="E157" s="437"/>
      <c r="F157" s="245" t="s">
        <v>181</v>
      </c>
      <c r="G157" s="184"/>
      <c r="H157" s="62" t="s">
        <v>326</v>
      </c>
      <c r="I157" s="62" t="s">
        <v>330</v>
      </c>
      <c r="J157" s="62" t="s">
        <v>2</v>
      </c>
      <c r="K157" s="62" t="s">
        <v>331</v>
      </c>
      <c r="L157" s="62" t="s">
        <v>2</v>
      </c>
      <c r="M157" s="62" t="s">
        <v>518</v>
      </c>
      <c r="N157" s="136" t="s">
        <v>333</v>
      </c>
      <c r="O157" s="136" t="s">
        <v>2</v>
      </c>
      <c r="P157" s="136" t="s">
        <v>721</v>
      </c>
      <c r="Q157" s="136"/>
      <c r="R157" s="136"/>
      <c r="S157" s="136"/>
      <c r="T157" s="136"/>
      <c r="U157" s="228"/>
      <c r="V157" s="162"/>
      <c r="W157" s="163"/>
      <c r="X157" s="164"/>
      <c r="Y157" s="106"/>
      <c r="Z157" s="106"/>
      <c r="AA157" s="107"/>
      <c r="AB157" s="107"/>
      <c r="AC157" s="107"/>
      <c r="AD157" s="107"/>
      <c r="AE157" s="107"/>
      <c r="AF157" s="107"/>
      <c r="AG157" s="107"/>
      <c r="AH157" s="107"/>
      <c r="AI157" s="107"/>
      <c r="AJ157" s="107"/>
      <c r="AK157" s="107"/>
      <c r="AL157" s="107"/>
      <c r="AM157" s="107"/>
      <c r="AN157" s="107"/>
      <c r="AO157" s="107"/>
      <c r="AP157" s="107"/>
      <c r="AQ157" s="107"/>
      <c r="AR157" s="107"/>
      <c r="AS157" s="107"/>
      <c r="BI157" s="145"/>
      <c r="BJ157" s="145"/>
      <c r="BK157" s="145"/>
      <c r="BL157" s="145"/>
      <c r="BM157" s="145"/>
      <c r="BN157" s="145"/>
      <c r="BO157" s="145"/>
      <c r="BP157" s="145"/>
      <c r="BQ157" s="145"/>
      <c r="BR157" s="145"/>
      <c r="BS157" s="145"/>
      <c r="BT157" s="145"/>
      <c r="BU157" s="145"/>
      <c r="BV157" s="145"/>
      <c r="BW157" s="145"/>
    </row>
    <row r="158" spans="3:75" ht="21" customHeight="1">
      <c r="C158" s="87"/>
      <c r="D158" s="437"/>
      <c r="E158" s="437"/>
      <c r="F158" s="245" t="s">
        <v>182</v>
      </c>
      <c r="G158" s="184"/>
      <c r="H158" s="62" t="s">
        <v>326</v>
      </c>
      <c r="I158" s="62" t="s">
        <v>330</v>
      </c>
      <c r="J158" s="62" t="s">
        <v>2</v>
      </c>
      <c r="K158" s="62" t="s">
        <v>331</v>
      </c>
      <c r="L158" s="62" t="s">
        <v>2</v>
      </c>
      <c r="M158" s="62" t="s">
        <v>519</v>
      </c>
      <c r="N158" s="136" t="s">
        <v>333</v>
      </c>
      <c r="O158" s="136" t="s">
        <v>2</v>
      </c>
      <c r="P158" s="136" t="s">
        <v>721</v>
      </c>
      <c r="Q158" s="136"/>
      <c r="R158" s="136"/>
      <c r="S158" s="136"/>
      <c r="T158" s="136"/>
      <c r="U158" s="228"/>
      <c r="V158" s="162"/>
      <c r="W158" s="163"/>
      <c r="X158" s="164"/>
      <c r="Y158" s="106"/>
      <c r="Z158" s="106"/>
      <c r="AA158" s="107"/>
      <c r="AB158" s="107"/>
      <c r="AC158" s="107"/>
      <c r="AD158" s="107"/>
      <c r="AE158" s="107"/>
      <c r="AF158" s="107"/>
      <c r="AG158" s="107"/>
      <c r="AH158" s="107"/>
      <c r="AI158" s="107"/>
      <c r="AJ158" s="107"/>
      <c r="AK158" s="107"/>
      <c r="AL158" s="107"/>
      <c r="AM158" s="107"/>
      <c r="AN158" s="107"/>
      <c r="AO158" s="107"/>
      <c r="AP158" s="107"/>
      <c r="AQ158" s="107"/>
      <c r="AR158" s="107"/>
      <c r="AS158" s="107"/>
      <c r="BI158" s="145"/>
      <c r="BJ158" s="145"/>
      <c r="BK158" s="145"/>
      <c r="BL158" s="145"/>
      <c r="BM158" s="145"/>
      <c r="BN158" s="145"/>
      <c r="BO158" s="145"/>
      <c r="BP158" s="145"/>
      <c r="BQ158" s="145"/>
      <c r="BR158" s="145"/>
      <c r="BS158" s="145"/>
      <c r="BT158" s="145"/>
      <c r="BU158" s="145"/>
      <c r="BV158" s="145"/>
      <c r="BW158" s="145"/>
    </row>
    <row r="159" spans="3:75" ht="21" customHeight="1">
      <c r="C159" s="87"/>
      <c r="D159" s="437"/>
      <c r="E159" s="437"/>
      <c r="F159" s="245" t="s">
        <v>183</v>
      </c>
      <c r="G159" s="184"/>
      <c r="H159" s="62" t="s">
        <v>326</v>
      </c>
      <c r="I159" s="62" t="s">
        <v>330</v>
      </c>
      <c r="J159" s="62" t="s">
        <v>2</v>
      </c>
      <c r="K159" s="62" t="s">
        <v>331</v>
      </c>
      <c r="L159" s="62" t="s">
        <v>2</v>
      </c>
      <c r="M159" s="62" t="s">
        <v>520</v>
      </c>
      <c r="N159" s="136" t="s">
        <v>333</v>
      </c>
      <c r="O159" s="136" t="s">
        <v>2</v>
      </c>
      <c r="P159" s="136" t="s">
        <v>721</v>
      </c>
      <c r="Q159" s="136"/>
      <c r="R159" s="136"/>
      <c r="S159" s="136"/>
      <c r="T159" s="136"/>
      <c r="U159" s="228"/>
      <c r="V159" s="162"/>
      <c r="W159" s="163"/>
      <c r="X159" s="164"/>
      <c r="Y159" s="106"/>
      <c r="Z159" s="106"/>
      <c r="AA159" s="107"/>
      <c r="AB159" s="107"/>
      <c r="AC159" s="107"/>
      <c r="AD159" s="107"/>
      <c r="AE159" s="107"/>
      <c r="AF159" s="107"/>
      <c r="AG159" s="107"/>
      <c r="AH159" s="107"/>
      <c r="AI159" s="107"/>
      <c r="AJ159" s="107"/>
      <c r="AK159" s="107"/>
      <c r="AL159" s="107"/>
      <c r="AM159" s="107"/>
      <c r="AN159" s="107"/>
      <c r="AO159" s="107"/>
      <c r="AP159" s="107"/>
      <c r="AQ159" s="107"/>
      <c r="AR159" s="107"/>
      <c r="AS159" s="107"/>
      <c r="BI159" s="145"/>
      <c r="BJ159" s="145"/>
      <c r="BK159" s="145"/>
      <c r="BL159" s="145"/>
      <c r="BM159" s="145"/>
      <c r="BN159" s="145"/>
      <c r="BO159" s="145"/>
      <c r="BP159" s="145"/>
      <c r="BQ159" s="145"/>
      <c r="BR159" s="145"/>
      <c r="BS159" s="145"/>
      <c r="BT159" s="145"/>
      <c r="BU159" s="145"/>
      <c r="BV159" s="145"/>
      <c r="BW159" s="145"/>
    </row>
    <row r="160" spans="3:75" ht="21" customHeight="1">
      <c r="C160" s="87"/>
      <c r="D160" s="437"/>
      <c r="E160" s="437"/>
      <c r="F160" s="245" t="s">
        <v>184</v>
      </c>
      <c r="G160" s="184"/>
      <c r="H160" s="62" t="s">
        <v>326</v>
      </c>
      <c r="I160" s="62" t="s">
        <v>330</v>
      </c>
      <c r="J160" s="62" t="s">
        <v>2</v>
      </c>
      <c r="K160" s="62" t="s">
        <v>331</v>
      </c>
      <c r="L160" s="62" t="s">
        <v>2</v>
      </c>
      <c r="M160" s="62" t="s">
        <v>521</v>
      </c>
      <c r="N160" s="136" t="s">
        <v>333</v>
      </c>
      <c r="O160" s="136" t="s">
        <v>2</v>
      </c>
      <c r="P160" s="136" t="s">
        <v>721</v>
      </c>
      <c r="Q160" s="136"/>
      <c r="R160" s="136"/>
      <c r="S160" s="136"/>
      <c r="T160" s="136"/>
      <c r="U160" s="228"/>
      <c r="V160" s="162"/>
      <c r="W160" s="163"/>
      <c r="X160" s="164"/>
      <c r="Y160" s="106"/>
      <c r="Z160" s="106"/>
      <c r="AA160" s="107"/>
      <c r="AB160" s="107"/>
      <c r="AC160" s="107"/>
      <c r="AD160" s="107"/>
      <c r="AE160" s="107"/>
      <c r="AF160" s="107"/>
      <c r="AG160" s="107"/>
      <c r="AH160" s="107"/>
      <c r="AI160" s="107"/>
      <c r="AJ160" s="107"/>
      <c r="AK160" s="107"/>
      <c r="AL160" s="107"/>
      <c r="AM160" s="107"/>
      <c r="AN160" s="107"/>
      <c r="AO160" s="107"/>
      <c r="AP160" s="107"/>
      <c r="AQ160" s="107"/>
      <c r="AR160" s="107"/>
      <c r="AS160" s="107"/>
      <c r="BI160" s="145"/>
      <c r="BJ160" s="145"/>
      <c r="BK160" s="145"/>
      <c r="BL160" s="145"/>
      <c r="BM160" s="145"/>
      <c r="BN160" s="145"/>
      <c r="BO160" s="145"/>
      <c r="BP160" s="145"/>
      <c r="BQ160" s="145"/>
      <c r="BR160" s="145"/>
      <c r="BS160" s="145"/>
      <c r="BT160" s="145"/>
      <c r="BU160" s="145"/>
      <c r="BV160" s="145"/>
      <c r="BW160" s="145"/>
    </row>
    <row r="161" spans="3:75" ht="21" customHeight="1">
      <c r="C161" s="87"/>
      <c r="D161" s="437"/>
      <c r="E161" s="437"/>
      <c r="F161" s="245" t="s">
        <v>185</v>
      </c>
      <c r="G161" s="184"/>
      <c r="H161" s="62" t="s">
        <v>326</v>
      </c>
      <c r="I161" s="62" t="s">
        <v>330</v>
      </c>
      <c r="J161" s="62" t="s">
        <v>2</v>
      </c>
      <c r="K161" s="62" t="s">
        <v>331</v>
      </c>
      <c r="L161" s="62" t="s">
        <v>2</v>
      </c>
      <c r="M161" s="62" t="s">
        <v>522</v>
      </c>
      <c r="N161" s="136" t="s">
        <v>333</v>
      </c>
      <c r="O161" s="136" t="s">
        <v>2</v>
      </c>
      <c r="P161" s="136" t="s">
        <v>721</v>
      </c>
      <c r="Q161" s="136"/>
      <c r="R161" s="136"/>
      <c r="S161" s="136"/>
      <c r="T161" s="136"/>
      <c r="U161" s="228"/>
      <c r="V161" s="162"/>
      <c r="W161" s="163"/>
      <c r="X161" s="164"/>
      <c r="Y161" s="106"/>
      <c r="Z161" s="106"/>
      <c r="AA161" s="107"/>
      <c r="AB161" s="107"/>
      <c r="AC161" s="107"/>
      <c r="AD161" s="107"/>
      <c r="AE161" s="107"/>
      <c r="AF161" s="107"/>
      <c r="AG161" s="107"/>
      <c r="AH161" s="107"/>
      <c r="AI161" s="107"/>
      <c r="AJ161" s="107"/>
      <c r="AK161" s="107"/>
      <c r="AL161" s="107"/>
      <c r="AM161" s="107"/>
      <c r="AN161" s="107"/>
      <c r="AO161" s="107"/>
      <c r="AP161" s="107"/>
      <c r="AQ161" s="107"/>
      <c r="AR161" s="107"/>
      <c r="AS161" s="107"/>
      <c r="BI161" s="145"/>
      <c r="BJ161" s="145"/>
      <c r="BK161" s="145"/>
      <c r="BL161" s="145"/>
      <c r="BM161" s="145"/>
      <c r="BN161" s="145"/>
      <c r="BO161" s="145"/>
      <c r="BP161" s="145"/>
      <c r="BQ161" s="145"/>
      <c r="BR161" s="145"/>
      <c r="BS161" s="145"/>
      <c r="BT161" s="145"/>
      <c r="BU161" s="145"/>
      <c r="BV161" s="145"/>
      <c r="BW161" s="145"/>
    </row>
    <row r="162" spans="3:75" ht="21" customHeight="1">
      <c r="C162" s="87"/>
      <c r="D162" s="437"/>
      <c r="E162" s="437"/>
      <c r="F162" s="245" t="s">
        <v>186</v>
      </c>
      <c r="G162" s="184"/>
      <c r="H162" s="62" t="s">
        <v>326</v>
      </c>
      <c r="I162" s="62" t="s">
        <v>330</v>
      </c>
      <c r="J162" s="62" t="s">
        <v>2</v>
      </c>
      <c r="K162" s="62" t="s">
        <v>331</v>
      </c>
      <c r="L162" s="62" t="s">
        <v>2</v>
      </c>
      <c r="M162" s="62" t="s">
        <v>523</v>
      </c>
      <c r="N162" s="136" t="s">
        <v>333</v>
      </c>
      <c r="O162" s="136" t="s">
        <v>2</v>
      </c>
      <c r="P162" s="136" t="s">
        <v>721</v>
      </c>
      <c r="Q162" s="136"/>
      <c r="R162" s="136"/>
      <c r="S162" s="136"/>
      <c r="T162" s="136"/>
      <c r="U162" s="228"/>
      <c r="V162" s="162"/>
      <c r="W162" s="163"/>
      <c r="X162" s="164"/>
      <c r="Y162" s="106"/>
      <c r="Z162" s="106"/>
      <c r="AA162" s="107"/>
      <c r="AB162" s="107"/>
      <c r="AC162" s="107"/>
      <c r="AD162" s="107"/>
      <c r="AE162" s="107"/>
      <c r="AF162" s="107"/>
      <c r="AG162" s="107"/>
      <c r="AH162" s="107"/>
      <c r="AI162" s="107"/>
      <c r="AJ162" s="107"/>
      <c r="AK162" s="107"/>
      <c r="AL162" s="107"/>
      <c r="AM162" s="107"/>
      <c r="AN162" s="107"/>
      <c r="AO162" s="107"/>
      <c r="AP162" s="107"/>
      <c r="AQ162" s="107"/>
      <c r="AR162" s="107"/>
      <c r="AS162" s="107"/>
      <c r="BI162" s="145"/>
      <c r="BJ162" s="145"/>
      <c r="BK162" s="145"/>
      <c r="BL162" s="145"/>
      <c r="BM162" s="145"/>
      <c r="BN162" s="145"/>
      <c r="BO162" s="145"/>
      <c r="BP162" s="145"/>
      <c r="BQ162" s="145"/>
      <c r="BR162" s="145"/>
      <c r="BS162" s="145"/>
      <c r="BT162" s="145"/>
      <c r="BU162" s="145"/>
      <c r="BV162" s="145"/>
      <c r="BW162" s="145"/>
    </row>
    <row r="163" spans="3:75" ht="21" customHeight="1">
      <c r="C163" s="87"/>
      <c r="D163" s="437"/>
      <c r="E163" s="437"/>
      <c r="F163" s="245" t="s">
        <v>187</v>
      </c>
      <c r="G163" s="184"/>
      <c r="H163" s="62" t="s">
        <v>326</v>
      </c>
      <c r="I163" s="62" t="s">
        <v>330</v>
      </c>
      <c r="J163" s="62" t="s">
        <v>2</v>
      </c>
      <c r="K163" s="62" t="s">
        <v>331</v>
      </c>
      <c r="L163" s="62" t="s">
        <v>2</v>
      </c>
      <c r="M163" s="62" t="s">
        <v>524</v>
      </c>
      <c r="N163" s="136" t="s">
        <v>333</v>
      </c>
      <c r="O163" s="136" t="s">
        <v>2</v>
      </c>
      <c r="P163" s="136" t="s">
        <v>721</v>
      </c>
      <c r="Q163" s="136"/>
      <c r="R163" s="136"/>
      <c r="S163" s="136"/>
      <c r="T163" s="136"/>
      <c r="U163" s="228"/>
      <c r="V163" s="162"/>
      <c r="W163" s="163"/>
      <c r="X163" s="164"/>
      <c r="Y163" s="106"/>
      <c r="Z163" s="106"/>
      <c r="AA163" s="107"/>
      <c r="AB163" s="107"/>
      <c r="AC163" s="107"/>
      <c r="AD163" s="107"/>
      <c r="AE163" s="107"/>
      <c r="AF163" s="107"/>
      <c r="AG163" s="107"/>
      <c r="AH163" s="107"/>
      <c r="AI163" s="107"/>
      <c r="AJ163" s="107"/>
      <c r="AK163" s="107"/>
      <c r="AL163" s="107"/>
      <c r="AM163" s="107"/>
      <c r="AN163" s="107"/>
      <c r="AO163" s="107"/>
      <c r="AP163" s="107"/>
      <c r="AQ163" s="107"/>
      <c r="AR163" s="107"/>
      <c r="AS163" s="107"/>
      <c r="BI163" s="145"/>
      <c r="BJ163" s="145"/>
      <c r="BK163" s="145"/>
      <c r="BL163" s="145"/>
      <c r="BM163" s="145"/>
      <c r="BN163" s="145"/>
      <c r="BO163" s="145"/>
      <c r="BP163" s="145"/>
      <c r="BQ163" s="145"/>
      <c r="BR163" s="145"/>
      <c r="BS163" s="145"/>
      <c r="BT163" s="145"/>
      <c r="BU163" s="145"/>
      <c r="BV163" s="145"/>
      <c r="BW163" s="145"/>
    </row>
    <row r="164" spans="3:75" ht="21" customHeight="1">
      <c r="C164" s="87"/>
      <c r="D164" s="437"/>
      <c r="E164" s="437"/>
      <c r="F164" s="245" t="s">
        <v>188</v>
      </c>
      <c r="G164" s="184"/>
      <c r="H164" s="62" t="s">
        <v>326</v>
      </c>
      <c r="I164" s="62" t="s">
        <v>330</v>
      </c>
      <c r="J164" s="62" t="s">
        <v>2</v>
      </c>
      <c r="K164" s="62" t="s">
        <v>331</v>
      </c>
      <c r="L164" s="62" t="s">
        <v>2</v>
      </c>
      <c r="M164" s="62" t="s">
        <v>525</v>
      </c>
      <c r="N164" s="136" t="s">
        <v>333</v>
      </c>
      <c r="O164" s="136" t="s">
        <v>2</v>
      </c>
      <c r="P164" s="136" t="s">
        <v>721</v>
      </c>
      <c r="Q164" s="136"/>
      <c r="R164" s="136"/>
      <c r="S164" s="136"/>
      <c r="T164" s="136"/>
      <c r="U164" s="228"/>
      <c r="V164" s="162"/>
      <c r="W164" s="163"/>
      <c r="X164" s="164"/>
      <c r="Y164" s="106"/>
      <c r="Z164" s="106"/>
      <c r="AA164" s="107"/>
      <c r="AB164" s="107"/>
      <c r="AC164" s="107"/>
      <c r="AD164" s="107"/>
      <c r="AE164" s="107"/>
      <c r="AF164" s="107"/>
      <c r="AG164" s="107"/>
      <c r="AH164" s="107"/>
      <c r="AI164" s="107"/>
      <c r="AJ164" s="107"/>
      <c r="AK164" s="107"/>
      <c r="AL164" s="107"/>
      <c r="AM164" s="107"/>
      <c r="AN164" s="107"/>
      <c r="AO164" s="107"/>
      <c r="AP164" s="107"/>
      <c r="AQ164" s="107"/>
      <c r="AR164" s="107"/>
      <c r="AS164" s="107"/>
      <c r="BI164" s="145"/>
      <c r="BJ164" s="145"/>
      <c r="BK164" s="145"/>
      <c r="BL164" s="145"/>
      <c r="BM164" s="145"/>
      <c r="BN164" s="145"/>
      <c r="BO164" s="145"/>
      <c r="BP164" s="145"/>
      <c r="BQ164" s="145"/>
      <c r="BR164" s="145"/>
      <c r="BS164" s="145"/>
      <c r="BT164" s="145"/>
      <c r="BU164" s="145"/>
      <c r="BV164" s="145"/>
      <c r="BW164" s="145"/>
    </row>
    <row r="165" spans="3:75" ht="21" customHeight="1">
      <c r="C165" s="87"/>
      <c r="D165" s="437"/>
      <c r="E165" s="437"/>
      <c r="F165" s="245" t="s">
        <v>189</v>
      </c>
      <c r="G165" s="184"/>
      <c r="H165" s="62" t="s">
        <v>326</v>
      </c>
      <c r="I165" s="62" t="s">
        <v>330</v>
      </c>
      <c r="J165" s="62" t="s">
        <v>2</v>
      </c>
      <c r="K165" s="62" t="s">
        <v>331</v>
      </c>
      <c r="L165" s="62" t="s">
        <v>2</v>
      </c>
      <c r="M165" s="62" t="s">
        <v>526</v>
      </c>
      <c r="N165" s="136" t="s">
        <v>333</v>
      </c>
      <c r="O165" s="136" t="s">
        <v>2</v>
      </c>
      <c r="P165" s="136" t="s">
        <v>721</v>
      </c>
      <c r="Q165" s="136"/>
      <c r="R165" s="136"/>
      <c r="S165" s="136"/>
      <c r="T165" s="136"/>
      <c r="U165" s="228"/>
      <c r="V165" s="162"/>
      <c r="W165" s="163"/>
      <c r="X165" s="164"/>
      <c r="Y165" s="106"/>
      <c r="Z165" s="106"/>
      <c r="AA165" s="107"/>
      <c r="AB165" s="107"/>
      <c r="AC165" s="107"/>
      <c r="AD165" s="107"/>
      <c r="AE165" s="107"/>
      <c r="AF165" s="107"/>
      <c r="AG165" s="107"/>
      <c r="AH165" s="107"/>
      <c r="AI165" s="107"/>
      <c r="AJ165" s="107"/>
      <c r="AK165" s="107"/>
      <c r="AL165" s="107"/>
      <c r="AM165" s="107"/>
      <c r="AN165" s="107"/>
      <c r="AO165" s="107"/>
      <c r="AP165" s="107"/>
      <c r="AQ165" s="107"/>
      <c r="AR165" s="107"/>
      <c r="AS165" s="107"/>
      <c r="BI165" s="145"/>
      <c r="BJ165" s="145"/>
      <c r="BK165" s="145"/>
      <c r="BL165" s="145"/>
      <c r="BM165" s="145"/>
      <c r="BN165" s="145"/>
      <c r="BO165" s="145"/>
      <c r="BP165" s="145"/>
      <c r="BQ165" s="145"/>
      <c r="BR165" s="145"/>
      <c r="BS165" s="145"/>
      <c r="BT165" s="145"/>
      <c r="BU165" s="145"/>
      <c r="BV165" s="145"/>
      <c r="BW165" s="145"/>
    </row>
    <row r="166" spans="3:75" ht="21" customHeight="1">
      <c r="C166" s="87"/>
      <c r="D166" s="437"/>
      <c r="E166" s="437"/>
      <c r="F166" s="245" t="s">
        <v>190</v>
      </c>
      <c r="G166" s="184"/>
      <c r="H166" s="62" t="s">
        <v>326</v>
      </c>
      <c r="I166" s="62" t="s">
        <v>330</v>
      </c>
      <c r="J166" s="62" t="s">
        <v>2</v>
      </c>
      <c r="K166" s="62" t="s">
        <v>331</v>
      </c>
      <c r="L166" s="62" t="s">
        <v>2</v>
      </c>
      <c r="M166" s="62" t="s">
        <v>527</v>
      </c>
      <c r="N166" s="136" t="s">
        <v>333</v>
      </c>
      <c r="O166" s="136" t="s">
        <v>2</v>
      </c>
      <c r="P166" s="136" t="s">
        <v>721</v>
      </c>
      <c r="Q166" s="136"/>
      <c r="R166" s="136"/>
      <c r="S166" s="136"/>
      <c r="T166" s="136"/>
      <c r="U166" s="228"/>
      <c r="V166" s="162"/>
      <c r="W166" s="163"/>
      <c r="X166" s="164"/>
      <c r="Y166" s="106"/>
      <c r="Z166" s="106"/>
      <c r="AA166" s="107"/>
      <c r="AB166" s="107"/>
      <c r="AC166" s="107"/>
      <c r="AD166" s="107"/>
      <c r="AE166" s="107"/>
      <c r="AF166" s="107"/>
      <c r="AG166" s="107"/>
      <c r="AH166" s="107"/>
      <c r="AI166" s="107"/>
      <c r="AJ166" s="107"/>
      <c r="AK166" s="107"/>
      <c r="AL166" s="107"/>
      <c r="AM166" s="107"/>
      <c r="AN166" s="107"/>
      <c r="AO166" s="107"/>
      <c r="AP166" s="107"/>
      <c r="AQ166" s="107"/>
      <c r="AR166" s="107"/>
      <c r="AS166" s="107"/>
      <c r="BI166" s="145"/>
      <c r="BJ166" s="145"/>
      <c r="BK166" s="145"/>
      <c r="BL166" s="145"/>
      <c r="BM166" s="145"/>
      <c r="BN166" s="145"/>
      <c r="BO166" s="145"/>
      <c r="BP166" s="145"/>
      <c r="BQ166" s="145"/>
      <c r="BR166" s="145"/>
      <c r="BS166" s="145"/>
      <c r="BT166" s="145"/>
      <c r="BU166" s="145"/>
      <c r="BV166" s="145"/>
      <c r="BW166" s="145"/>
    </row>
    <row r="167" spans="3:75" ht="21" customHeight="1">
      <c r="C167" s="87"/>
      <c r="D167" s="437"/>
      <c r="E167" s="437"/>
      <c r="F167" s="245" t="s">
        <v>191</v>
      </c>
      <c r="G167" s="184"/>
      <c r="H167" s="62" t="s">
        <v>326</v>
      </c>
      <c r="I167" s="62" t="s">
        <v>330</v>
      </c>
      <c r="J167" s="62" t="s">
        <v>2</v>
      </c>
      <c r="K167" s="62" t="s">
        <v>331</v>
      </c>
      <c r="L167" s="62" t="s">
        <v>2</v>
      </c>
      <c r="M167" s="62" t="s">
        <v>528</v>
      </c>
      <c r="N167" s="136" t="s">
        <v>333</v>
      </c>
      <c r="O167" s="136" t="s">
        <v>2</v>
      </c>
      <c r="P167" s="136" t="s">
        <v>721</v>
      </c>
      <c r="Q167" s="136"/>
      <c r="R167" s="136"/>
      <c r="S167" s="136"/>
      <c r="T167" s="136"/>
      <c r="U167" s="228"/>
      <c r="V167" s="162"/>
      <c r="W167" s="163"/>
      <c r="X167" s="164"/>
      <c r="Y167" s="106"/>
      <c r="Z167" s="106"/>
      <c r="AA167" s="107"/>
      <c r="AB167" s="107"/>
      <c r="AC167" s="107"/>
      <c r="AD167" s="107"/>
      <c r="AE167" s="107"/>
      <c r="AF167" s="107"/>
      <c r="AG167" s="107"/>
      <c r="AH167" s="107"/>
      <c r="AI167" s="107"/>
      <c r="AJ167" s="107"/>
      <c r="AK167" s="107"/>
      <c r="AL167" s="107"/>
      <c r="AM167" s="107"/>
      <c r="AN167" s="107"/>
      <c r="AO167" s="107"/>
      <c r="AP167" s="107"/>
      <c r="AQ167" s="107"/>
      <c r="AR167" s="107"/>
      <c r="AS167" s="107"/>
      <c r="BI167" s="145"/>
      <c r="BJ167" s="145"/>
      <c r="BK167" s="145"/>
      <c r="BL167" s="145"/>
      <c r="BM167" s="145"/>
      <c r="BN167" s="145"/>
      <c r="BO167" s="145"/>
      <c r="BP167" s="145"/>
      <c r="BQ167" s="145"/>
      <c r="BR167" s="145"/>
      <c r="BS167" s="145"/>
      <c r="BT167" s="145"/>
      <c r="BU167" s="145"/>
      <c r="BV167" s="145"/>
      <c r="BW167" s="145"/>
    </row>
    <row r="168" spans="3:75" ht="21" customHeight="1">
      <c r="C168" s="87"/>
      <c r="D168" s="437"/>
      <c r="E168" s="437"/>
      <c r="F168" s="245" t="s">
        <v>192</v>
      </c>
      <c r="G168" s="184"/>
      <c r="H168" s="62" t="s">
        <v>326</v>
      </c>
      <c r="I168" s="62" t="s">
        <v>330</v>
      </c>
      <c r="J168" s="62" t="s">
        <v>2</v>
      </c>
      <c r="K168" s="62" t="s">
        <v>331</v>
      </c>
      <c r="L168" s="62" t="s">
        <v>2</v>
      </c>
      <c r="M168" s="62" t="s">
        <v>529</v>
      </c>
      <c r="N168" s="136" t="s">
        <v>333</v>
      </c>
      <c r="O168" s="136" t="s">
        <v>2</v>
      </c>
      <c r="P168" s="136" t="s">
        <v>721</v>
      </c>
      <c r="Q168" s="136"/>
      <c r="R168" s="136"/>
      <c r="S168" s="136"/>
      <c r="T168" s="136"/>
      <c r="U168" s="228"/>
      <c r="V168" s="162"/>
      <c r="W168" s="163"/>
      <c r="X168" s="164"/>
      <c r="Y168" s="106"/>
      <c r="Z168" s="106"/>
      <c r="AA168" s="107"/>
      <c r="AB168" s="107"/>
      <c r="AC168" s="107"/>
      <c r="AD168" s="107"/>
      <c r="AE168" s="107"/>
      <c r="AF168" s="107"/>
      <c r="AG168" s="107"/>
      <c r="AH168" s="107"/>
      <c r="AI168" s="107"/>
      <c r="AJ168" s="107"/>
      <c r="AK168" s="107"/>
      <c r="AL168" s="107"/>
      <c r="AM168" s="107"/>
      <c r="AN168" s="107"/>
      <c r="AO168" s="107"/>
      <c r="AP168" s="107"/>
      <c r="AQ168" s="107"/>
      <c r="AR168" s="107"/>
      <c r="AS168" s="107"/>
      <c r="BI168" s="145"/>
      <c r="BJ168" s="145"/>
      <c r="BK168" s="145"/>
      <c r="BL168" s="145"/>
      <c r="BM168" s="145"/>
      <c r="BN168" s="145"/>
      <c r="BO168" s="145"/>
      <c r="BP168" s="145"/>
      <c r="BQ168" s="145"/>
      <c r="BR168" s="145"/>
      <c r="BS168" s="145"/>
      <c r="BT168" s="145"/>
      <c r="BU168" s="145"/>
      <c r="BV168" s="145"/>
      <c r="BW168" s="145"/>
    </row>
    <row r="169" spans="3:75" ht="21" customHeight="1">
      <c r="C169" s="87"/>
      <c r="D169" s="437"/>
      <c r="E169" s="437"/>
      <c r="F169" s="245" t="s">
        <v>193</v>
      </c>
      <c r="G169" s="184"/>
      <c r="H169" s="62" t="s">
        <v>326</v>
      </c>
      <c r="I169" s="62" t="s">
        <v>330</v>
      </c>
      <c r="J169" s="62" t="s">
        <v>2</v>
      </c>
      <c r="K169" s="62" t="s">
        <v>331</v>
      </c>
      <c r="L169" s="62" t="s">
        <v>2</v>
      </c>
      <c r="M169" s="62" t="s">
        <v>530</v>
      </c>
      <c r="N169" s="136" t="s">
        <v>333</v>
      </c>
      <c r="O169" s="136" t="s">
        <v>2</v>
      </c>
      <c r="P169" s="136" t="s">
        <v>721</v>
      </c>
      <c r="Q169" s="136"/>
      <c r="R169" s="136"/>
      <c r="S169" s="136"/>
      <c r="T169" s="136"/>
      <c r="U169" s="228"/>
      <c r="V169" s="162"/>
      <c r="W169" s="163"/>
      <c r="X169" s="164"/>
      <c r="Y169" s="106"/>
      <c r="Z169" s="108"/>
      <c r="AA169" s="85"/>
      <c r="AB169" s="85"/>
      <c r="AC169" s="85"/>
      <c r="AD169" s="85"/>
      <c r="AE169" s="85"/>
      <c r="AF169" s="85"/>
      <c r="AG169" s="85"/>
      <c r="AH169" s="85"/>
      <c r="AI169" s="85"/>
      <c r="AJ169" s="85"/>
      <c r="AK169" s="85"/>
      <c r="AL169" s="85"/>
      <c r="AM169" s="85"/>
      <c r="AN169" s="85"/>
      <c r="AO169" s="85"/>
      <c r="AP169" s="85"/>
      <c r="AQ169" s="85"/>
      <c r="AR169" s="85"/>
      <c r="AS169" s="85"/>
      <c r="BI169" s="145"/>
      <c r="BJ169" s="145"/>
      <c r="BK169" s="145"/>
      <c r="BL169" s="145"/>
      <c r="BM169" s="145"/>
      <c r="BN169" s="145"/>
      <c r="BO169" s="145"/>
      <c r="BP169" s="145"/>
      <c r="BQ169" s="145"/>
      <c r="BR169" s="145"/>
      <c r="BS169" s="145"/>
      <c r="BT169" s="145"/>
      <c r="BU169" s="145"/>
      <c r="BV169" s="145"/>
      <c r="BW169" s="145"/>
    </row>
    <row r="170" spans="3:75" ht="21" customHeight="1">
      <c r="C170" s="87"/>
      <c r="D170" s="437"/>
      <c r="E170" s="437"/>
      <c r="F170" s="246" t="s">
        <v>194</v>
      </c>
      <c r="G170" s="184"/>
      <c r="H170" s="62" t="s">
        <v>326</v>
      </c>
      <c r="I170" s="62" t="s">
        <v>330</v>
      </c>
      <c r="J170" s="62" t="s">
        <v>2</v>
      </c>
      <c r="K170" s="62" t="s">
        <v>331</v>
      </c>
      <c r="L170" s="62" t="s">
        <v>2</v>
      </c>
      <c r="M170" s="62" t="s">
        <v>618</v>
      </c>
      <c r="N170" s="136" t="s">
        <v>333</v>
      </c>
      <c r="O170" s="136" t="s">
        <v>2</v>
      </c>
      <c r="P170" s="136" t="s">
        <v>721</v>
      </c>
      <c r="Q170" s="136"/>
      <c r="R170" s="136"/>
      <c r="S170" s="136"/>
      <c r="T170" s="136"/>
      <c r="U170" s="229"/>
      <c r="V170" s="21" t="str">
        <f>IF(OR(SUMPRODUCT(--(V119:V169=""),--(W119:W169=""))&gt;0,COUNTIF(W119:W169,"M")&gt;0,COUNTIF(W119:W169,"X")=51),"",SUM(V119:V169))</f>
        <v/>
      </c>
      <c r="W170" s="22" t="str">
        <f>IF(AND(COUNTIF(W119:W169,"X")=51,SUM(V119:V169)=0,ISNUMBER(V170)),"",IF(COUNTIF(W119:W169,"M")&gt;0,"M",IF(AND(COUNTIF(W119:W169,W119)=51,OR(W119="X",W119="W",W119="Z")),UPPER(W119),"")))</f>
        <v/>
      </c>
      <c r="X170" s="23"/>
      <c r="Y170" s="106"/>
      <c r="Z170" s="106"/>
      <c r="AA170" s="107"/>
      <c r="AB170" s="107"/>
      <c r="AC170" s="107"/>
      <c r="AD170" s="107"/>
      <c r="AE170" s="107"/>
      <c r="AF170" s="107"/>
      <c r="AG170" s="107"/>
      <c r="AH170" s="107"/>
      <c r="AI170" s="107"/>
      <c r="AJ170" s="107"/>
      <c r="AK170" s="107"/>
      <c r="AL170" s="107"/>
      <c r="AM170" s="107"/>
      <c r="AN170" s="107"/>
      <c r="AO170" s="107"/>
      <c r="AP170" s="107"/>
      <c r="AQ170" s="107"/>
      <c r="AR170" s="107"/>
      <c r="AS170" s="107"/>
      <c r="BI170" s="145"/>
      <c r="BJ170" s="145"/>
      <c r="BK170" s="145"/>
      <c r="BL170" s="145"/>
      <c r="BM170" s="145"/>
      <c r="BN170" s="145"/>
      <c r="BO170" s="145"/>
      <c r="BP170" s="145"/>
      <c r="BQ170" s="145"/>
      <c r="BR170" s="145"/>
      <c r="BS170" s="145"/>
      <c r="BT170" s="145"/>
      <c r="BU170" s="145"/>
      <c r="BV170" s="145"/>
      <c r="BW170" s="145"/>
    </row>
    <row r="171" spans="3:75" ht="21" customHeight="1">
      <c r="C171" s="87"/>
      <c r="D171" s="437" t="s">
        <v>4</v>
      </c>
      <c r="E171" s="437" t="s">
        <v>195</v>
      </c>
      <c r="F171" s="245" t="s">
        <v>196</v>
      </c>
      <c r="G171" s="184"/>
      <c r="H171" s="62" t="s">
        <v>326</v>
      </c>
      <c r="I171" s="62" t="s">
        <v>330</v>
      </c>
      <c r="J171" s="62" t="s">
        <v>2</v>
      </c>
      <c r="K171" s="62" t="s">
        <v>331</v>
      </c>
      <c r="L171" s="62" t="s">
        <v>2</v>
      </c>
      <c r="M171" s="62" t="s">
        <v>531</v>
      </c>
      <c r="N171" s="136" t="s">
        <v>333</v>
      </c>
      <c r="O171" s="136" t="s">
        <v>2</v>
      </c>
      <c r="P171" s="136" t="s">
        <v>721</v>
      </c>
      <c r="Q171" s="136"/>
      <c r="R171" s="136"/>
      <c r="S171" s="136"/>
      <c r="T171" s="136"/>
      <c r="U171" s="228"/>
      <c r="V171" s="162"/>
      <c r="W171" s="163"/>
      <c r="X171" s="164"/>
      <c r="Y171" s="106"/>
      <c r="Z171" s="106"/>
      <c r="AA171" s="107"/>
      <c r="AB171" s="107"/>
      <c r="AC171" s="107"/>
      <c r="AD171" s="107"/>
      <c r="AE171" s="107"/>
      <c r="AF171" s="107"/>
      <c r="AG171" s="107"/>
      <c r="AH171" s="107"/>
      <c r="AI171" s="107"/>
      <c r="AJ171" s="107"/>
      <c r="AK171" s="107"/>
      <c r="AL171" s="107"/>
      <c r="AM171" s="107"/>
      <c r="AN171" s="107"/>
      <c r="AO171" s="107"/>
      <c r="AP171" s="107"/>
      <c r="AQ171" s="107"/>
      <c r="AR171" s="107"/>
      <c r="AS171" s="107"/>
      <c r="BI171" s="145"/>
      <c r="BJ171" s="145"/>
      <c r="BK171" s="145"/>
      <c r="BL171" s="145"/>
      <c r="BM171" s="145"/>
      <c r="BN171" s="145"/>
      <c r="BO171" s="145"/>
      <c r="BP171" s="145"/>
      <c r="BQ171" s="145"/>
      <c r="BR171" s="145"/>
      <c r="BS171" s="145"/>
      <c r="BT171" s="145"/>
      <c r="BU171" s="145"/>
      <c r="BV171" s="145"/>
      <c r="BW171" s="145"/>
    </row>
    <row r="172" spans="3:75" ht="21" customHeight="1">
      <c r="C172" s="87"/>
      <c r="D172" s="437"/>
      <c r="E172" s="437"/>
      <c r="F172" s="245" t="s">
        <v>197</v>
      </c>
      <c r="G172" s="184"/>
      <c r="H172" s="62" t="s">
        <v>326</v>
      </c>
      <c r="I172" s="62" t="s">
        <v>330</v>
      </c>
      <c r="J172" s="62" t="s">
        <v>2</v>
      </c>
      <c r="K172" s="62" t="s">
        <v>331</v>
      </c>
      <c r="L172" s="62" t="s">
        <v>2</v>
      </c>
      <c r="M172" s="62" t="s">
        <v>532</v>
      </c>
      <c r="N172" s="136" t="s">
        <v>333</v>
      </c>
      <c r="O172" s="136" t="s">
        <v>2</v>
      </c>
      <c r="P172" s="136" t="s">
        <v>721</v>
      </c>
      <c r="Q172" s="136"/>
      <c r="R172" s="136"/>
      <c r="S172" s="136"/>
      <c r="T172" s="136"/>
      <c r="U172" s="228"/>
      <c r="V172" s="162"/>
      <c r="W172" s="163"/>
      <c r="X172" s="164"/>
      <c r="Y172" s="106"/>
      <c r="Z172" s="106"/>
      <c r="AA172" s="107"/>
      <c r="AB172" s="107"/>
      <c r="AC172" s="107"/>
      <c r="AD172" s="107"/>
      <c r="AE172" s="107"/>
      <c r="AF172" s="107"/>
      <c r="AG172" s="107"/>
      <c r="AH172" s="107"/>
      <c r="AI172" s="107"/>
      <c r="AJ172" s="107"/>
      <c r="AK172" s="107"/>
      <c r="AL172" s="107"/>
      <c r="AM172" s="107"/>
      <c r="AN172" s="107"/>
      <c r="AO172" s="107"/>
      <c r="AP172" s="107"/>
      <c r="AQ172" s="107"/>
      <c r="AR172" s="107"/>
      <c r="AS172" s="107"/>
      <c r="BI172" s="145"/>
      <c r="BJ172" s="145"/>
      <c r="BK172" s="145"/>
      <c r="BL172" s="145"/>
      <c r="BM172" s="145"/>
      <c r="BN172" s="145"/>
      <c r="BO172" s="145"/>
      <c r="BP172" s="145"/>
      <c r="BQ172" s="145"/>
      <c r="BR172" s="145"/>
      <c r="BS172" s="145"/>
      <c r="BT172" s="145"/>
      <c r="BU172" s="145"/>
      <c r="BV172" s="145"/>
      <c r="BW172" s="145"/>
    </row>
    <row r="173" spans="3:75" ht="21" customHeight="1">
      <c r="C173" s="87"/>
      <c r="D173" s="437"/>
      <c r="E173" s="437"/>
      <c r="F173" s="245" t="s">
        <v>198</v>
      </c>
      <c r="G173" s="184"/>
      <c r="H173" s="62" t="s">
        <v>326</v>
      </c>
      <c r="I173" s="62" t="s">
        <v>330</v>
      </c>
      <c r="J173" s="62" t="s">
        <v>2</v>
      </c>
      <c r="K173" s="62" t="s">
        <v>331</v>
      </c>
      <c r="L173" s="62" t="s">
        <v>2</v>
      </c>
      <c r="M173" s="62" t="s">
        <v>341</v>
      </c>
      <c r="N173" s="136" t="s">
        <v>333</v>
      </c>
      <c r="O173" s="136" t="s">
        <v>2</v>
      </c>
      <c r="P173" s="136" t="s">
        <v>721</v>
      </c>
      <c r="Q173" s="136"/>
      <c r="R173" s="136"/>
      <c r="S173" s="136"/>
      <c r="T173" s="136"/>
      <c r="U173" s="228"/>
      <c r="V173" s="162"/>
      <c r="W173" s="163"/>
      <c r="X173" s="164"/>
      <c r="Y173" s="106"/>
      <c r="Z173" s="109"/>
      <c r="BI173" s="145"/>
      <c r="BJ173" s="145"/>
      <c r="BK173" s="145"/>
      <c r="BL173" s="145"/>
      <c r="BM173" s="145"/>
      <c r="BN173" s="145"/>
      <c r="BO173" s="145"/>
      <c r="BP173" s="145"/>
      <c r="BQ173" s="145"/>
      <c r="BR173" s="145"/>
      <c r="BS173" s="145"/>
      <c r="BT173" s="145"/>
      <c r="BU173" s="145"/>
      <c r="BV173" s="145"/>
      <c r="BW173" s="145"/>
    </row>
    <row r="174" spans="3:75" ht="21" customHeight="1">
      <c r="C174" s="87"/>
      <c r="D174" s="437"/>
      <c r="E174" s="437"/>
      <c r="F174" s="245" t="s">
        <v>199</v>
      </c>
      <c r="G174" s="184"/>
      <c r="H174" s="62" t="s">
        <v>326</v>
      </c>
      <c r="I174" s="62" t="s">
        <v>330</v>
      </c>
      <c r="J174" s="62" t="s">
        <v>2</v>
      </c>
      <c r="K174" s="62" t="s">
        <v>331</v>
      </c>
      <c r="L174" s="62" t="s">
        <v>2</v>
      </c>
      <c r="M174" s="62" t="s">
        <v>533</v>
      </c>
      <c r="N174" s="136" t="s">
        <v>333</v>
      </c>
      <c r="O174" s="136" t="s">
        <v>2</v>
      </c>
      <c r="P174" s="136" t="s">
        <v>721</v>
      </c>
      <c r="Q174" s="136"/>
      <c r="R174" s="136"/>
      <c r="S174" s="136"/>
      <c r="T174" s="136"/>
      <c r="U174" s="228"/>
      <c r="V174" s="162"/>
      <c r="W174" s="163"/>
      <c r="X174" s="164"/>
      <c r="Y174" s="106"/>
      <c r="Z174" s="109"/>
      <c r="BI174" s="145"/>
      <c r="BJ174" s="145"/>
      <c r="BK174" s="145"/>
      <c r="BL174" s="145"/>
      <c r="BM174" s="145"/>
      <c r="BN174" s="145"/>
      <c r="BO174" s="145"/>
      <c r="BP174" s="145"/>
      <c r="BQ174" s="145"/>
      <c r="BR174" s="145"/>
      <c r="BS174" s="145"/>
      <c r="BT174" s="145"/>
      <c r="BU174" s="145"/>
      <c r="BV174" s="145"/>
      <c r="BW174" s="145"/>
    </row>
    <row r="175" spans="3:75" ht="21" customHeight="1">
      <c r="C175" s="87"/>
      <c r="D175" s="437"/>
      <c r="E175" s="437"/>
      <c r="F175" s="245" t="s">
        <v>200</v>
      </c>
      <c r="G175" s="184"/>
      <c r="H175" s="62" t="s">
        <v>326</v>
      </c>
      <c r="I175" s="62" t="s">
        <v>330</v>
      </c>
      <c r="J175" s="62" t="s">
        <v>2</v>
      </c>
      <c r="K175" s="62" t="s">
        <v>331</v>
      </c>
      <c r="L175" s="62" t="s">
        <v>2</v>
      </c>
      <c r="M175" s="62" t="s">
        <v>534</v>
      </c>
      <c r="N175" s="136" t="s">
        <v>333</v>
      </c>
      <c r="O175" s="136" t="s">
        <v>2</v>
      </c>
      <c r="P175" s="136" t="s">
        <v>721</v>
      </c>
      <c r="Q175" s="136"/>
      <c r="R175" s="136"/>
      <c r="S175" s="136"/>
      <c r="T175" s="136"/>
      <c r="U175" s="228"/>
      <c r="V175" s="162"/>
      <c r="W175" s="163"/>
      <c r="X175" s="164"/>
      <c r="Y175" s="106"/>
      <c r="Z175" s="109"/>
      <c r="BI175" s="145"/>
      <c r="BJ175" s="145"/>
      <c r="BK175" s="145"/>
      <c r="BL175" s="145"/>
      <c r="BM175" s="145"/>
      <c r="BN175" s="145"/>
      <c r="BO175" s="145"/>
      <c r="BP175" s="145"/>
      <c r="BQ175" s="145"/>
      <c r="BR175" s="145"/>
      <c r="BS175" s="145"/>
      <c r="BT175" s="145"/>
      <c r="BU175" s="145"/>
      <c r="BV175" s="145"/>
      <c r="BW175" s="145"/>
    </row>
    <row r="176" spans="3:75" ht="21" customHeight="1">
      <c r="C176" s="87"/>
      <c r="D176" s="437"/>
      <c r="E176" s="437"/>
      <c r="F176" s="245" t="s">
        <v>201</v>
      </c>
      <c r="G176" s="184"/>
      <c r="H176" s="62" t="s">
        <v>326</v>
      </c>
      <c r="I176" s="62" t="s">
        <v>330</v>
      </c>
      <c r="J176" s="62" t="s">
        <v>2</v>
      </c>
      <c r="K176" s="62" t="s">
        <v>331</v>
      </c>
      <c r="L176" s="62" t="s">
        <v>2</v>
      </c>
      <c r="M176" s="62" t="s">
        <v>535</v>
      </c>
      <c r="N176" s="136" t="s">
        <v>333</v>
      </c>
      <c r="O176" s="136" t="s">
        <v>2</v>
      </c>
      <c r="P176" s="136" t="s">
        <v>721</v>
      </c>
      <c r="Q176" s="136"/>
      <c r="R176" s="136"/>
      <c r="S176" s="136"/>
      <c r="T176" s="136"/>
      <c r="U176" s="228"/>
      <c r="V176" s="162"/>
      <c r="W176" s="163"/>
      <c r="X176" s="164"/>
      <c r="Y176" s="106"/>
      <c r="Z176" s="109"/>
      <c r="BI176" s="145"/>
      <c r="BJ176" s="145"/>
      <c r="BK176" s="145"/>
      <c r="BL176" s="145"/>
      <c r="BM176" s="145"/>
      <c r="BN176" s="145"/>
      <c r="BO176" s="145"/>
      <c r="BP176" s="145"/>
      <c r="BQ176" s="145"/>
      <c r="BR176" s="145"/>
      <c r="BS176" s="145"/>
      <c r="BT176" s="145"/>
      <c r="BU176" s="145"/>
      <c r="BV176" s="145"/>
      <c r="BW176" s="145"/>
    </row>
    <row r="177" spans="3:75" ht="21" customHeight="1">
      <c r="C177" s="87"/>
      <c r="D177" s="437"/>
      <c r="E177" s="437"/>
      <c r="F177" s="245" t="s">
        <v>202</v>
      </c>
      <c r="G177" s="184"/>
      <c r="H177" s="62" t="s">
        <v>326</v>
      </c>
      <c r="I177" s="62" t="s">
        <v>330</v>
      </c>
      <c r="J177" s="62" t="s">
        <v>2</v>
      </c>
      <c r="K177" s="62" t="s">
        <v>331</v>
      </c>
      <c r="L177" s="62" t="s">
        <v>2</v>
      </c>
      <c r="M177" s="62" t="s">
        <v>536</v>
      </c>
      <c r="N177" s="136" t="s">
        <v>333</v>
      </c>
      <c r="O177" s="136" t="s">
        <v>2</v>
      </c>
      <c r="P177" s="136" t="s">
        <v>721</v>
      </c>
      <c r="Q177" s="136"/>
      <c r="R177" s="136"/>
      <c r="S177" s="136"/>
      <c r="T177" s="136"/>
      <c r="U177" s="228"/>
      <c r="V177" s="162"/>
      <c r="W177" s="163"/>
      <c r="X177" s="164"/>
      <c r="Y177" s="106"/>
      <c r="Z177" s="109"/>
      <c r="BI177" s="145"/>
      <c r="BJ177" s="145"/>
      <c r="BK177" s="145"/>
      <c r="BL177" s="145"/>
      <c r="BM177" s="145"/>
      <c r="BN177" s="145"/>
      <c r="BO177" s="145"/>
      <c r="BP177" s="145"/>
      <c r="BQ177" s="145"/>
      <c r="BR177" s="145"/>
      <c r="BS177" s="145"/>
      <c r="BT177" s="145"/>
      <c r="BU177" s="145"/>
      <c r="BV177" s="145"/>
      <c r="BW177" s="145"/>
    </row>
    <row r="178" spans="3:75" ht="21" customHeight="1">
      <c r="C178" s="87"/>
      <c r="D178" s="437"/>
      <c r="E178" s="437"/>
      <c r="F178" s="245" t="s">
        <v>203</v>
      </c>
      <c r="G178" s="184"/>
      <c r="H178" s="62" t="s">
        <v>326</v>
      </c>
      <c r="I178" s="62" t="s">
        <v>330</v>
      </c>
      <c r="J178" s="62" t="s">
        <v>2</v>
      </c>
      <c r="K178" s="62" t="s">
        <v>331</v>
      </c>
      <c r="L178" s="62" t="s">
        <v>2</v>
      </c>
      <c r="M178" s="62" t="s">
        <v>537</v>
      </c>
      <c r="N178" s="136" t="s">
        <v>333</v>
      </c>
      <c r="O178" s="136" t="s">
        <v>2</v>
      </c>
      <c r="P178" s="136" t="s">
        <v>721</v>
      </c>
      <c r="Q178" s="136"/>
      <c r="R178" s="136"/>
      <c r="S178" s="136"/>
      <c r="T178" s="136"/>
      <c r="U178" s="228"/>
      <c r="V178" s="162"/>
      <c r="W178" s="163"/>
      <c r="X178" s="164"/>
      <c r="Y178" s="106"/>
      <c r="Z178" s="109"/>
      <c r="BI178" s="145"/>
      <c r="BJ178" s="145"/>
      <c r="BK178" s="145"/>
      <c r="BL178" s="145"/>
      <c r="BM178" s="145"/>
      <c r="BN178" s="145"/>
      <c r="BO178" s="145"/>
      <c r="BP178" s="145"/>
      <c r="BQ178" s="145"/>
      <c r="BR178" s="145"/>
      <c r="BS178" s="145"/>
      <c r="BT178" s="145"/>
      <c r="BU178" s="145"/>
      <c r="BV178" s="145"/>
      <c r="BW178" s="145"/>
    </row>
    <row r="179" spans="3:75" ht="21" customHeight="1">
      <c r="C179" s="87"/>
      <c r="D179" s="437"/>
      <c r="E179" s="437"/>
      <c r="F179" s="245" t="s">
        <v>766</v>
      </c>
      <c r="G179" s="184"/>
      <c r="H179" s="62" t="s">
        <v>326</v>
      </c>
      <c r="I179" s="62" t="s">
        <v>330</v>
      </c>
      <c r="J179" s="62" t="s">
        <v>2</v>
      </c>
      <c r="K179" s="62" t="s">
        <v>331</v>
      </c>
      <c r="L179" s="62" t="s">
        <v>2</v>
      </c>
      <c r="M179" s="62" t="s">
        <v>538</v>
      </c>
      <c r="N179" s="136" t="s">
        <v>333</v>
      </c>
      <c r="O179" s="136" t="s">
        <v>2</v>
      </c>
      <c r="P179" s="136" t="s">
        <v>721</v>
      </c>
      <c r="Q179" s="136"/>
      <c r="R179" s="136"/>
      <c r="S179" s="136"/>
      <c r="T179" s="136"/>
      <c r="U179" s="228"/>
      <c r="V179" s="162"/>
      <c r="W179" s="163"/>
      <c r="X179" s="164"/>
      <c r="Y179" s="106"/>
      <c r="Z179" s="109"/>
      <c r="BI179" s="145"/>
      <c r="BJ179" s="145"/>
      <c r="BK179" s="145"/>
      <c r="BL179" s="145"/>
      <c r="BM179" s="145"/>
      <c r="BN179" s="145"/>
      <c r="BO179" s="145"/>
      <c r="BP179" s="145"/>
      <c r="BQ179" s="145"/>
      <c r="BR179" s="145"/>
      <c r="BS179" s="145"/>
      <c r="BT179" s="145"/>
      <c r="BU179" s="145"/>
      <c r="BV179" s="145"/>
      <c r="BW179" s="145"/>
    </row>
    <row r="180" spans="3:75" ht="21" customHeight="1">
      <c r="C180" s="87"/>
      <c r="D180" s="437"/>
      <c r="E180" s="437"/>
      <c r="F180" s="245" t="s">
        <v>204</v>
      </c>
      <c r="G180" s="184"/>
      <c r="H180" s="62" t="s">
        <v>326</v>
      </c>
      <c r="I180" s="62" t="s">
        <v>330</v>
      </c>
      <c r="J180" s="62" t="s">
        <v>2</v>
      </c>
      <c r="K180" s="62" t="s">
        <v>331</v>
      </c>
      <c r="L180" s="62" t="s">
        <v>2</v>
      </c>
      <c r="M180" s="62" t="s">
        <v>539</v>
      </c>
      <c r="N180" s="136" t="s">
        <v>333</v>
      </c>
      <c r="O180" s="136" t="s">
        <v>2</v>
      </c>
      <c r="P180" s="136" t="s">
        <v>721</v>
      </c>
      <c r="Q180" s="136"/>
      <c r="R180" s="136"/>
      <c r="S180" s="136"/>
      <c r="T180" s="136"/>
      <c r="U180" s="228"/>
      <c r="V180" s="162"/>
      <c r="W180" s="163"/>
      <c r="X180" s="164"/>
      <c r="Y180" s="106"/>
      <c r="Z180" s="109"/>
      <c r="BI180" s="145"/>
      <c r="BJ180" s="145"/>
      <c r="BK180" s="145"/>
      <c r="BL180" s="145"/>
      <c r="BM180" s="145"/>
      <c r="BN180" s="145"/>
      <c r="BO180" s="145"/>
      <c r="BP180" s="145"/>
      <c r="BQ180" s="145"/>
      <c r="BR180" s="145"/>
      <c r="BS180" s="145"/>
      <c r="BT180" s="145"/>
      <c r="BU180" s="145"/>
      <c r="BV180" s="145"/>
      <c r="BW180" s="145"/>
    </row>
    <row r="181" spans="3:75" ht="21" customHeight="1">
      <c r="C181" s="87"/>
      <c r="D181" s="437"/>
      <c r="E181" s="437"/>
      <c r="F181" s="245" t="s">
        <v>205</v>
      </c>
      <c r="G181" s="184"/>
      <c r="H181" s="62" t="s">
        <v>326</v>
      </c>
      <c r="I181" s="62" t="s">
        <v>330</v>
      </c>
      <c r="J181" s="62" t="s">
        <v>2</v>
      </c>
      <c r="K181" s="62" t="s">
        <v>331</v>
      </c>
      <c r="L181" s="62" t="s">
        <v>2</v>
      </c>
      <c r="M181" s="62" t="s">
        <v>540</v>
      </c>
      <c r="N181" s="136" t="s">
        <v>333</v>
      </c>
      <c r="O181" s="136" t="s">
        <v>2</v>
      </c>
      <c r="P181" s="136" t="s">
        <v>721</v>
      </c>
      <c r="Q181" s="136"/>
      <c r="R181" s="136"/>
      <c r="S181" s="136"/>
      <c r="T181" s="136"/>
      <c r="U181" s="228"/>
      <c r="V181" s="162"/>
      <c r="W181" s="163"/>
      <c r="X181" s="164"/>
      <c r="Y181" s="106"/>
      <c r="Z181" s="109"/>
      <c r="BI181" s="145"/>
      <c r="BJ181" s="145"/>
      <c r="BK181" s="145"/>
      <c r="BL181" s="145"/>
      <c r="BM181" s="145"/>
      <c r="BN181" s="145"/>
      <c r="BO181" s="145"/>
      <c r="BP181" s="145"/>
      <c r="BQ181" s="145"/>
      <c r="BR181" s="145"/>
      <c r="BS181" s="145"/>
      <c r="BT181" s="145"/>
      <c r="BU181" s="145"/>
      <c r="BV181" s="145"/>
      <c r="BW181" s="145"/>
    </row>
    <row r="182" spans="3:75" ht="21" customHeight="1">
      <c r="C182" s="87"/>
      <c r="D182" s="437"/>
      <c r="E182" s="437"/>
      <c r="F182" s="245" t="s">
        <v>206</v>
      </c>
      <c r="G182" s="184"/>
      <c r="H182" s="62" t="s">
        <v>326</v>
      </c>
      <c r="I182" s="62" t="s">
        <v>330</v>
      </c>
      <c r="J182" s="62" t="s">
        <v>2</v>
      </c>
      <c r="K182" s="62" t="s">
        <v>331</v>
      </c>
      <c r="L182" s="62" t="s">
        <v>2</v>
      </c>
      <c r="M182" s="62" t="s">
        <v>541</v>
      </c>
      <c r="N182" s="136" t="s">
        <v>333</v>
      </c>
      <c r="O182" s="136" t="s">
        <v>2</v>
      </c>
      <c r="P182" s="136" t="s">
        <v>721</v>
      </c>
      <c r="Q182" s="136"/>
      <c r="R182" s="136"/>
      <c r="S182" s="136"/>
      <c r="T182" s="136"/>
      <c r="U182" s="228"/>
      <c r="V182" s="162"/>
      <c r="W182" s="163"/>
      <c r="X182" s="164"/>
      <c r="Y182" s="106"/>
      <c r="Z182" s="109"/>
      <c r="BI182" s="145"/>
      <c r="BJ182" s="145"/>
      <c r="BK182" s="145"/>
      <c r="BL182" s="145"/>
      <c r="BM182" s="145"/>
      <c r="BN182" s="145"/>
      <c r="BO182" s="145"/>
      <c r="BP182" s="145"/>
      <c r="BQ182" s="145"/>
      <c r="BR182" s="145"/>
      <c r="BS182" s="145"/>
      <c r="BT182" s="145"/>
      <c r="BU182" s="145"/>
      <c r="BV182" s="145"/>
      <c r="BW182" s="145"/>
    </row>
    <row r="183" spans="3:75" ht="21" customHeight="1">
      <c r="C183" s="87"/>
      <c r="D183" s="437"/>
      <c r="E183" s="437"/>
      <c r="F183" s="245" t="s">
        <v>207</v>
      </c>
      <c r="G183" s="184"/>
      <c r="H183" s="62" t="s">
        <v>326</v>
      </c>
      <c r="I183" s="62" t="s">
        <v>330</v>
      </c>
      <c r="J183" s="62" t="s">
        <v>2</v>
      </c>
      <c r="K183" s="62" t="s">
        <v>331</v>
      </c>
      <c r="L183" s="62" t="s">
        <v>2</v>
      </c>
      <c r="M183" s="62" t="s">
        <v>542</v>
      </c>
      <c r="N183" s="136" t="s">
        <v>333</v>
      </c>
      <c r="O183" s="136" t="s">
        <v>2</v>
      </c>
      <c r="P183" s="136" t="s">
        <v>721</v>
      </c>
      <c r="Q183" s="136"/>
      <c r="R183" s="136"/>
      <c r="S183" s="136"/>
      <c r="T183" s="136"/>
      <c r="U183" s="228"/>
      <c r="V183" s="162"/>
      <c r="W183" s="163"/>
      <c r="X183" s="164"/>
      <c r="Y183" s="106"/>
      <c r="Z183" s="109"/>
      <c r="BI183" s="145"/>
      <c r="BJ183" s="145"/>
      <c r="BK183" s="145"/>
      <c r="BL183" s="145"/>
      <c r="BM183" s="145"/>
      <c r="BN183" s="145"/>
      <c r="BO183" s="145"/>
      <c r="BP183" s="145"/>
      <c r="BQ183" s="145"/>
      <c r="BR183" s="145"/>
      <c r="BS183" s="145"/>
      <c r="BT183" s="145"/>
      <c r="BU183" s="145"/>
      <c r="BV183" s="145"/>
      <c r="BW183" s="145"/>
    </row>
    <row r="184" spans="3:75" ht="21" customHeight="1">
      <c r="C184" s="87"/>
      <c r="D184" s="437"/>
      <c r="E184" s="437"/>
      <c r="F184" s="245" t="s">
        <v>208</v>
      </c>
      <c r="G184" s="184"/>
      <c r="H184" s="62" t="s">
        <v>326</v>
      </c>
      <c r="I184" s="62" t="s">
        <v>330</v>
      </c>
      <c r="J184" s="62" t="s">
        <v>2</v>
      </c>
      <c r="K184" s="62" t="s">
        <v>331</v>
      </c>
      <c r="L184" s="62" t="s">
        <v>2</v>
      </c>
      <c r="M184" s="62" t="s">
        <v>543</v>
      </c>
      <c r="N184" s="136" t="s">
        <v>333</v>
      </c>
      <c r="O184" s="136" t="s">
        <v>2</v>
      </c>
      <c r="P184" s="136" t="s">
        <v>721</v>
      </c>
      <c r="Q184" s="136"/>
      <c r="R184" s="136"/>
      <c r="S184" s="136"/>
      <c r="T184" s="136"/>
      <c r="U184" s="228"/>
      <c r="V184" s="162"/>
      <c r="W184" s="163"/>
      <c r="X184" s="164"/>
      <c r="Y184" s="106"/>
      <c r="Z184" s="109"/>
      <c r="BI184" s="145"/>
      <c r="BJ184" s="145"/>
      <c r="BK184" s="145"/>
      <c r="BL184" s="145"/>
      <c r="BM184" s="145"/>
      <c r="BN184" s="145"/>
      <c r="BO184" s="145"/>
      <c r="BP184" s="145"/>
      <c r="BQ184" s="145"/>
      <c r="BR184" s="145"/>
      <c r="BS184" s="145"/>
      <c r="BT184" s="145"/>
      <c r="BU184" s="145"/>
      <c r="BV184" s="145"/>
      <c r="BW184" s="145"/>
    </row>
    <row r="185" spans="3:75" ht="21" customHeight="1">
      <c r="C185" s="87"/>
      <c r="D185" s="437"/>
      <c r="E185" s="437"/>
      <c r="F185" s="245" t="s">
        <v>209</v>
      </c>
      <c r="G185" s="184"/>
      <c r="H185" s="62" t="s">
        <v>326</v>
      </c>
      <c r="I185" s="62" t="s">
        <v>330</v>
      </c>
      <c r="J185" s="62" t="s">
        <v>2</v>
      </c>
      <c r="K185" s="62" t="s">
        <v>331</v>
      </c>
      <c r="L185" s="62" t="s">
        <v>2</v>
      </c>
      <c r="M185" s="62" t="s">
        <v>544</v>
      </c>
      <c r="N185" s="136" t="s">
        <v>333</v>
      </c>
      <c r="O185" s="136" t="s">
        <v>2</v>
      </c>
      <c r="P185" s="136" t="s">
        <v>721</v>
      </c>
      <c r="Q185" s="136"/>
      <c r="R185" s="136"/>
      <c r="S185" s="136"/>
      <c r="T185" s="136"/>
      <c r="U185" s="228"/>
      <c r="V185" s="162"/>
      <c r="W185" s="163"/>
      <c r="X185" s="164"/>
      <c r="Y185" s="106"/>
      <c r="Z185" s="109"/>
      <c r="BI185" s="145"/>
      <c r="BJ185" s="145"/>
      <c r="BK185" s="145"/>
      <c r="BL185" s="145"/>
      <c r="BM185" s="145"/>
      <c r="BN185" s="145"/>
      <c r="BO185" s="145"/>
      <c r="BP185" s="145"/>
      <c r="BQ185" s="145"/>
      <c r="BR185" s="145"/>
      <c r="BS185" s="145"/>
      <c r="BT185" s="145"/>
      <c r="BU185" s="145"/>
      <c r="BV185" s="145"/>
      <c r="BW185" s="145"/>
    </row>
    <row r="186" spans="3:75" ht="21" customHeight="1">
      <c r="C186" s="87"/>
      <c r="D186" s="437"/>
      <c r="E186" s="437"/>
      <c r="F186" s="245" t="s">
        <v>210</v>
      </c>
      <c r="G186" s="184"/>
      <c r="H186" s="62" t="s">
        <v>326</v>
      </c>
      <c r="I186" s="62" t="s">
        <v>330</v>
      </c>
      <c r="J186" s="62" t="s">
        <v>2</v>
      </c>
      <c r="K186" s="62" t="s">
        <v>331</v>
      </c>
      <c r="L186" s="62" t="s">
        <v>2</v>
      </c>
      <c r="M186" s="62" t="s">
        <v>545</v>
      </c>
      <c r="N186" s="136" t="s">
        <v>333</v>
      </c>
      <c r="O186" s="136" t="s">
        <v>2</v>
      </c>
      <c r="P186" s="136" t="s">
        <v>721</v>
      </c>
      <c r="Q186" s="136"/>
      <c r="R186" s="136"/>
      <c r="S186" s="136"/>
      <c r="T186" s="136"/>
      <c r="U186" s="228"/>
      <c r="V186" s="162"/>
      <c r="W186" s="163"/>
      <c r="X186" s="164"/>
      <c r="Y186" s="106"/>
      <c r="Z186" s="109"/>
      <c r="BI186" s="145"/>
      <c r="BJ186" s="145"/>
      <c r="BK186" s="145"/>
      <c r="BL186" s="145"/>
      <c r="BM186" s="145"/>
      <c r="BN186" s="145"/>
      <c r="BO186" s="145"/>
      <c r="BP186" s="145"/>
      <c r="BQ186" s="145"/>
      <c r="BR186" s="145"/>
      <c r="BS186" s="145"/>
      <c r="BT186" s="145"/>
      <c r="BU186" s="145"/>
      <c r="BV186" s="145"/>
      <c r="BW186" s="145"/>
    </row>
    <row r="187" spans="3:75" ht="21" customHeight="1">
      <c r="C187" s="87"/>
      <c r="D187" s="437"/>
      <c r="E187" s="437"/>
      <c r="F187" s="245" t="s">
        <v>211</v>
      </c>
      <c r="G187" s="184"/>
      <c r="H187" s="62" t="s">
        <v>326</v>
      </c>
      <c r="I187" s="62" t="s">
        <v>330</v>
      </c>
      <c r="J187" s="62" t="s">
        <v>2</v>
      </c>
      <c r="K187" s="62" t="s">
        <v>331</v>
      </c>
      <c r="L187" s="62" t="s">
        <v>2</v>
      </c>
      <c r="M187" s="62" t="s">
        <v>546</v>
      </c>
      <c r="N187" s="136" t="s">
        <v>333</v>
      </c>
      <c r="O187" s="136" t="s">
        <v>2</v>
      </c>
      <c r="P187" s="136" t="s">
        <v>721</v>
      </c>
      <c r="Q187" s="136"/>
      <c r="R187" s="136"/>
      <c r="S187" s="136"/>
      <c r="T187" s="136"/>
      <c r="U187" s="228"/>
      <c r="V187" s="162"/>
      <c r="W187" s="163"/>
      <c r="X187" s="164"/>
      <c r="Y187" s="106"/>
      <c r="Z187" s="109"/>
      <c r="BI187" s="145"/>
      <c r="BJ187" s="145"/>
      <c r="BK187" s="145"/>
      <c r="BL187" s="145"/>
      <c r="BM187" s="145"/>
      <c r="BN187" s="145"/>
      <c r="BO187" s="145"/>
      <c r="BP187" s="145"/>
      <c r="BQ187" s="145"/>
      <c r="BR187" s="145"/>
      <c r="BS187" s="145"/>
      <c r="BT187" s="145"/>
      <c r="BU187" s="145"/>
      <c r="BV187" s="145"/>
      <c r="BW187" s="145"/>
    </row>
    <row r="188" spans="3:75" ht="21" customHeight="1">
      <c r="C188" s="87"/>
      <c r="D188" s="437"/>
      <c r="E188" s="437"/>
      <c r="F188" s="245" t="s">
        <v>212</v>
      </c>
      <c r="G188" s="184"/>
      <c r="H188" s="62" t="s">
        <v>326</v>
      </c>
      <c r="I188" s="62" t="s">
        <v>330</v>
      </c>
      <c r="J188" s="62" t="s">
        <v>2</v>
      </c>
      <c r="K188" s="62" t="s">
        <v>331</v>
      </c>
      <c r="L188" s="62" t="s">
        <v>2</v>
      </c>
      <c r="M188" s="62" t="s">
        <v>547</v>
      </c>
      <c r="N188" s="136" t="s">
        <v>333</v>
      </c>
      <c r="O188" s="136" t="s">
        <v>2</v>
      </c>
      <c r="P188" s="136" t="s">
        <v>721</v>
      </c>
      <c r="Q188" s="136"/>
      <c r="R188" s="136"/>
      <c r="S188" s="136"/>
      <c r="T188" s="136"/>
      <c r="U188" s="228"/>
      <c r="V188" s="162"/>
      <c r="W188" s="163"/>
      <c r="X188" s="164"/>
      <c r="Y188" s="106"/>
      <c r="Z188" s="109"/>
      <c r="BI188" s="145"/>
      <c r="BJ188" s="145"/>
      <c r="BK188" s="145"/>
      <c r="BL188" s="145"/>
      <c r="BM188" s="145"/>
      <c r="BN188" s="145"/>
      <c r="BO188" s="145"/>
      <c r="BP188" s="145"/>
      <c r="BQ188" s="145"/>
      <c r="BR188" s="145"/>
      <c r="BS188" s="145"/>
      <c r="BT188" s="145"/>
      <c r="BU188" s="145"/>
      <c r="BV188" s="145"/>
      <c r="BW188" s="145"/>
    </row>
    <row r="189" spans="3:75" ht="21" customHeight="1">
      <c r="C189" s="87"/>
      <c r="D189" s="437"/>
      <c r="E189" s="437"/>
      <c r="F189" s="245" t="s">
        <v>213</v>
      </c>
      <c r="G189" s="184"/>
      <c r="H189" s="62" t="s">
        <v>326</v>
      </c>
      <c r="I189" s="62" t="s">
        <v>330</v>
      </c>
      <c r="J189" s="62" t="s">
        <v>2</v>
      </c>
      <c r="K189" s="62" t="s">
        <v>331</v>
      </c>
      <c r="L189" s="62" t="s">
        <v>2</v>
      </c>
      <c r="M189" s="62" t="s">
        <v>548</v>
      </c>
      <c r="N189" s="136" t="s">
        <v>333</v>
      </c>
      <c r="O189" s="136" t="s">
        <v>2</v>
      </c>
      <c r="P189" s="136" t="s">
        <v>721</v>
      </c>
      <c r="Q189" s="136"/>
      <c r="R189" s="136"/>
      <c r="S189" s="136"/>
      <c r="T189" s="136"/>
      <c r="U189" s="228"/>
      <c r="V189" s="162"/>
      <c r="W189" s="163"/>
      <c r="X189" s="164"/>
      <c r="Y189" s="106"/>
      <c r="Z189" s="109"/>
      <c r="BI189" s="145"/>
      <c r="BJ189" s="145"/>
      <c r="BK189" s="145"/>
      <c r="BL189" s="145"/>
      <c r="BM189" s="145"/>
      <c r="BN189" s="145"/>
      <c r="BO189" s="145"/>
      <c r="BP189" s="145"/>
      <c r="BQ189" s="145"/>
      <c r="BR189" s="145"/>
      <c r="BS189" s="145"/>
      <c r="BT189" s="145"/>
      <c r="BU189" s="145"/>
      <c r="BV189" s="145"/>
      <c r="BW189" s="145"/>
    </row>
    <row r="190" spans="3:75" ht="21" customHeight="1">
      <c r="C190" s="87"/>
      <c r="D190" s="437"/>
      <c r="E190" s="437"/>
      <c r="F190" s="245" t="s">
        <v>214</v>
      </c>
      <c r="G190" s="184"/>
      <c r="H190" s="62" t="s">
        <v>326</v>
      </c>
      <c r="I190" s="62" t="s">
        <v>330</v>
      </c>
      <c r="J190" s="62" t="s">
        <v>2</v>
      </c>
      <c r="K190" s="62" t="s">
        <v>331</v>
      </c>
      <c r="L190" s="62" t="s">
        <v>2</v>
      </c>
      <c r="M190" s="62" t="s">
        <v>549</v>
      </c>
      <c r="N190" s="136" t="s">
        <v>333</v>
      </c>
      <c r="O190" s="136" t="s">
        <v>2</v>
      </c>
      <c r="P190" s="136" t="s">
        <v>721</v>
      </c>
      <c r="Q190" s="136"/>
      <c r="R190" s="136"/>
      <c r="S190" s="136"/>
      <c r="T190" s="136"/>
      <c r="U190" s="228"/>
      <c r="V190" s="162"/>
      <c r="W190" s="163"/>
      <c r="X190" s="164"/>
      <c r="Y190" s="106"/>
      <c r="Z190" s="109"/>
      <c r="BI190" s="145"/>
      <c r="BJ190" s="145"/>
      <c r="BK190" s="145"/>
      <c r="BL190" s="145"/>
      <c r="BM190" s="145"/>
      <c r="BN190" s="145"/>
      <c r="BO190" s="145"/>
      <c r="BP190" s="145"/>
      <c r="BQ190" s="145"/>
      <c r="BR190" s="145"/>
      <c r="BS190" s="145"/>
      <c r="BT190" s="145"/>
      <c r="BU190" s="145"/>
      <c r="BV190" s="145"/>
      <c r="BW190" s="145"/>
    </row>
    <row r="191" spans="3:75" ht="21" customHeight="1">
      <c r="C191" s="87"/>
      <c r="D191" s="437"/>
      <c r="E191" s="437"/>
      <c r="F191" s="245" t="s">
        <v>215</v>
      </c>
      <c r="G191" s="184"/>
      <c r="H191" s="62" t="s">
        <v>326</v>
      </c>
      <c r="I191" s="62" t="s">
        <v>330</v>
      </c>
      <c r="J191" s="62" t="s">
        <v>2</v>
      </c>
      <c r="K191" s="62" t="s">
        <v>331</v>
      </c>
      <c r="L191" s="62" t="s">
        <v>2</v>
      </c>
      <c r="M191" s="62" t="s">
        <v>550</v>
      </c>
      <c r="N191" s="136" t="s">
        <v>333</v>
      </c>
      <c r="O191" s="136" t="s">
        <v>2</v>
      </c>
      <c r="P191" s="136" t="s">
        <v>721</v>
      </c>
      <c r="Q191" s="136"/>
      <c r="R191" s="136"/>
      <c r="S191" s="136"/>
      <c r="T191" s="136"/>
      <c r="U191" s="228"/>
      <c r="V191" s="162"/>
      <c r="W191" s="163"/>
      <c r="X191" s="164"/>
      <c r="Y191" s="106"/>
      <c r="Z191" s="109"/>
      <c r="BI191" s="145"/>
      <c r="BJ191" s="145"/>
      <c r="BK191" s="145"/>
      <c r="BL191" s="145"/>
      <c r="BM191" s="145"/>
      <c r="BN191" s="145"/>
      <c r="BO191" s="145"/>
      <c r="BP191" s="145"/>
      <c r="BQ191" s="145"/>
      <c r="BR191" s="145"/>
      <c r="BS191" s="145"/>
      <c r="BT191" s="145"/>
      <c r="BU191" s="145"/>
      <c r="BV191" s="145"/>
      <c r="BW191" s="145"/>
    </row>
    <row r="192" spans="3:75" ht="21" customHeight="1">
      <c r="C192" s="87"/>
      <c r="D192" s="437"/>
      <c r="E192" s="437"/>
      <c r="F192" s="245" t="s">
        <v>216</v>
      </c>
      <c r="G192" s="184"/>
      <c r="H192" s="62" t="s">
        <v>326</v>
      </c>
      <c r="I192" s="62" t="s">
        <v>330</v>
      </c>
      <c r="J192" s="62" t="s">
        <v>2</v>
      </c>
      <c r="K192" s="62" t="s">
        <v>331</v>
      </c>
      <c r="L192" s="62" t="s">
        <v>2</v>
      </c>
      <c r="M192" s="62" t="s">
        <v>551</v>
      </c>
      <c r="N192" s="136" t="s">
        <v>333</v>
      </c>
      <c r="O192" s="136" t="s">
        <v>2</v>
      </c>
      <c r="P192" s="136" t="s">
        <v>721</v>
      </c>
      <c r="Q192" s="136"/>
      <c r="R192" s="136"/>
      <c r="S192" s="136"/>
      <c r="T192" s="136"/>
      <c r="U192" s="228"/>
      <c r="V192" s="162"/>
      <c r="W192" s="163"/>
      <c r="X192" s="164"/>
      <c r="Y192" s="106"/>
      <c r="Z192" s="109"/>
      <c r="BI192" s="145"/>
      <c r="BJ192" s="145"/>
      <c r="BK192" s="145"/>
      <c r="BL192" s="145"/>
      <c r="BM192" s="145"/>
      <c r="BN192" s="145"/>
      <c r="BO192" s="145"/>
      <c r="BP192" s="145"/>
      <c r="BQ192" s="145"/>
      <c r="BR192" s="145"/>
      <c r="BS192" s="145"/>
      <c r="BT192" s="145"/>
      <c r="BU192" s="145"/>
      <c r="BV192" s="145"/>
      <c r="BW192" s="145"/>
    </row>
    <row r="193" spans="3:75" ht="21" customHeight="1">
      <c r="C193" s="87"/>
      <c r="D193" s="437"/>
      <c r="E193" s="437"/>
      <c r="F193" s="245" t="s">
        <v>217</v>
      </c>
      <c r="G193" s="184"/>
      <c r="H193" s="62" t="s">
        <v>326</v>
      </c>
      <c r="I193" s="62" t="s">
        <v>330</v>
      </c>
      <c r="J193" s="62" t="s">
        <v>2</v>
      </c>
      <c r="K193" s="62" t="s">
        <v>331</v>
      </c>
      <c r="L193" s="62" t="s">
        <v>2</v>
      </c>
      <c r="M193" s="62" t="s">
        <v>552</v>
      </c>
      <c r="N193" s="136" t="s">
        <v>333</v>
      </c>
      <c r="O193" s="136" t="s">
        <v>2</v>
      </c>
      <c r="P193" s="136" t="s">
        <v>721</v>
      </c>
      <c r="Q193" s="136"/>
      <c r="R193" s="136"/>
      <c r="S193" s="136"/>
      <c r="T193" s="136"/>
      <c r="U193" s="228"/>
      <c r="V193" s="162"/>
      <c r="W193" s="163"/>
      <c r="X193" s="164"/>
      <c r="Y193" s="106"/>
      <c r="Z193" s="109"/>
      <c r="BI193" s="145"/>
      <c r="BJ193" s="145"/>
      <c r="BK193" s="145"/>
      <c r="BL193" s="145"/>
      <c r="BM193" s="145"/>
      <c r="BN193" s="145"/>
      <c r="BO193" s="145"/>
      <c r="BP193" s="145"/>
      <c r="BQ193" s="145"/>
      <c r="BR193" s="145"/>
      <c r="BS193" s="145"/>
      <c r="BT193" s="145"/>
      <c r="BU193" s="145"/>
      <c r="BV193" s="145"/>
      <c r="BW193" s="145"/>
    </row>
    <row r="194" spans="3:75" ht="21" customHeight="1">
      <c r="C194" s="87"/>
      <c r="D194" s="437"/>
      <c r="E194" s="437"/>
      <c r="F194" s="245" t="s">
        <v>218</v>
      </c>
      <c r="G194" s="184"/>
      <c r="H194" s="62" t="s">
        <v>326</v>
      </c>
      <c r="I194" s="62" t="s">
        <v>330</v>
      </c>
      <c r="J194" s="62" t="s">
        <v>2</v>
      </c>
      <c r="K194" s="62" t="s">
        <v>331</v>
      </c>
      <c r="L194" s="62" t="s">
        <v>2</v>
      </c>
      <c r="M194" s="62" t="s">
        <v>553</v>
      </c>
      <c r="N194" s="136" t="s">
        <v>333</v>
      </c>
      <c r="O194" s="136" t="s">
        <v>2</v>
      </c>
      <c r="P194" s="136" t="s">
        <v>721</v>
      </c>
      <c r="Q194" s="136"/>
      <c r="R194" s="136"/>
      <c r="S194" s="136"/>
      <c r="T194" s="136"/>
      <c r="U194" s="228"/>
      <c r="V194" s="162"/>
      <c r="W194" s="163"/>
      <c r="X194" s="164"/>
      <c r="Y194" s="106"/>
      <c r="Z194" s="109"/>
      <c r="BI194" s="145"/>
      <c r="BJ194" s="145"/>
      <c r="BK194" s="145"/>
      <c r="BL194" s="145"/>
      <c r="BM194" s="145"/>
      <c r="BN194" s="145"/>
      <c r="BO194" s="145"/>
      <c r="BP194" s="145"/>
      <c r="BQ194" s="145"/>
      <c r="BR194" s="145"/>
      <c r="BS194" s="145"/>
      <c r="BT194" s="145"/>
      <c r="BU194" s="145"/>
      <c r="BV194" s="145"/>
      <c r="BW194" s="145"/>
    </row>
    <row r="195" spans="3:75" ht="21" customHeight="1">
      <c r="C195" s="87"/>
      <c r="D195" s="437"/>
      <c r="E195" s="437"/>
      <c r="F195" s="245" t="s">
        <v>219</v>
      </c>
      <c r="G195" s="184"/>
      <c r="H195" s="62" t="s">
        <v>326</v>
      </c>
      <c r="I195" s="62" t="s">
        <v>330</v>
      </c>
      <c r="J195" s="62" t="s">
        <v>2</v>
      </c>
      <c r="K195" s="62" t="s">
        <v>331</v>
      </c>
      <c r="L195" s="62" t="s">
        <v>2</v>
      </c>
      <c r="M195" s="62" t="s">
        <v>554</v>
      </c>
      <c r="N195" s="136" t="s">
        <v>333</v>
      </c>
      <c r="O195" s="136" t="s">
        <v>2</v>
      </c>
      <c r="P195" s="136" t="s">
        <v>721</v>
      </c>
      <c r="Q195" s="136"/>
      <c r="R195" s="136"/>
      <c r="S195" s="136"/>
      <c r="T195" s="136"/>
      <c r="U195" s="228"/>
      <c r="V195" s="162"/>
      <c r="W195" s="163"/>
      <c r="X195" s="164"/>
      <c r="Y195" s="106"/>
      <c r="Z195" s="109"/>
      <c r="BI195" s="145"/>
      <c r="BJ195" s="145"/>
      <c r="BK195" s="145"/>
      <c r="BL195" s="145"/>
      <c r="BM195" s="145"/>
      <c r="BN195" s="145"/>
      <c r="BO195" s="145"/>
      <c r="BP195" s="145"/>
      <c r="BQ195" s="145"/>
      <c r="BR195" s="145"/>
      <c r="BS195" s="145"/>
      <c r="BT195" s="145"/>
      <c r="BU195" s="145"/>
      <c r="BV195" s="145"/>
      <c r="BW195" s="145"/>
    </row>
    <row r="196" spans="3:75" ht="21" customHeight="1">
      <c r="C196" s="87"/>
      <c r="D196" s="437"/>
      <c r="E196" s="437"/>
      <c r="F196" s="245" t="s">
        <v>221</v>
      </c>
      <c r="G196" s="184"/>
      <c r="H196" s="62" t="s">
        <v>326</v>
      </c>
      <c r="I196" s="62" t="s">
        <v>330</v>
      </c>
      <c r="J196" s="62" t="s">
        <v>2</v>
      </c>
      <c r="K196" s="62" t="s">
        <v>331</v>
      </c>
      <c r="L196" s="62" t="s">
        <v>2</v>
      </c>
      <c r="M196" s="62" t="s">
        <v>556</v>
      </c>
      <c r="N196" s="136" t="s">
        <v>333</v>
      </c>
      <c r="O196" s="136" t="s">
        <v>2</v>
      </c>
      <c r="P196" s="136" t="s">
        <v>721</v>
      </c>
      <c r="Q196" s="136"/>
      <c r="R196" s="136"/>
      <c r="S196" s="136"/>
      <c r="T196" s="136"/>
      <c r="U196" s="228"/>
      <c r="V196" s="162"/>
      <c r="W196" s="163"/>
      <c r="X196" s="164"/>
      <c r="Y196" s="106"/>
      <c r="Z196" s="109"/>
      <c r="BI196" s="145"/>
      <c r="BJ196" s="145"/>
      <c r="BK196" s="145"/>
      <c r="BL196" s="145"/>
      <c r="BM196" s="145"/>
      <c r="BN196" s="145"/>
      <c r="BO196" s="145"/>
      <c r="BP196" s="145"/>
      <c r="BQ196" s="145"/>
      <c r="BR196" s="145"/>
      <c r="BS196" s="145"/>
      <c r="BT196" s="145"/>
      <c r="BU196" s="145"/>
      <c r="BV196" s="145"/>
      <c r="BW196" s="145"/>
    </row>
    <row r="197" spans="3:75" ht="21" customHeight="1">
      <c r="C197" s="87"/>
      <c r="D197" s="437"/>
      <c r="E197" s="437"/>
      <c r="F197" s="245" t="s">
        <v>223</v>
      </c>
      <c r="G197" s="184"/>
      <c r="H197" s="62" t="s">
        <v>326</v>
      </c>
      <c r="I197" s="62" t="s">
        <v>330</v>
      </c>
      <c r="J197" s="62" t="s">
        <v>2</v>
      </c>
      <c r="K197" s="62" t="s">
        <v>331</v>
      </c>
      <c r="L197" s="62" t="s">
        <v>2</v>
      </c>
      <c r="M197" s="62" t="s">
        <v>558</v>
      </c>
      <c r="N197" s="136" t="s">
        <v>333</v>
      </c>
      <c r="O197" s="136" t="s">
        <v>2</v>
      </c>
      <c r="P197" s="136" t="s">
        <v>721</v>
      </c>
      <c r="Q197" s="136"/>
      <c r="R197" s="136"/>
      <c r="S197" s="136"/>
      <c r="T197" s="136"/>
      <c r="U197" s="228"/>
      <c r="V197" s="162"/>
      <c r="W197" s="163"/>
      <c r="X197" s="164"/>
      <c r="Y197" s="106"/>
      <c r="Z197" s="109"/>
      <c r="BI197" s="145"/>
      <c r="BJ197" s="145"/>
      <c r="BK197" s="145"/>
      <c r="BL197" s="145"/>
      <c r="BM197" s="145"/>
      <c r="BN197" s="145"/>
      <c r="BO197" s="145"/>
      <c r="BP197" s="145"/>
      <c r="BQ197" s="145"/>
      <c r="BR197" s="145"/>
      <c r="BS197" s="145"/>
      <c r="BT197" s="145"/>
      <c r="BU197" s="145"/>
      <c r="BV197" s="145"/>
      <c r="BW197" s="145"/>
    </row>
    <row r="198" spans="3:75" ht="21" customHeight="1">
      <c r="C198" s="87"/>
      <c r="D198" s="437"/>
      <c r="E198" s="437"/>
      <c r="F198" s="245" t="s">
        <v>224</v>
      </c>
      <c r="G198" s="184"/>
      <c r="H198" s="62" t="s">
        <v>326</v>
      </c>
      <c r="I198" s="62" t="s">
        <v>330</v>
      </c>
      <c r="J198" s="62" t="s">
        <v>2</v>
      </c>
      <c r="K198" s="62" t="s">
        <v>331</v>
      </c>
      <c r="L198" s="62" t="s">
        <v>2</v>
      </c>
      <c r="M198" s="62" t="s">
        <v>559</v>
      </c>
      <c r="N198" s="136" t="s">
        <v>333</v>
      </c>
      <c r="O198" s="136" t="s">
        <v>2</v>
      </c>
      <c r="P198" s="136" t="s">
        <v>721</v>
      </c>
      <c r="Q198" s="136"/>
      <c r="R198" s="136"/>
      <c r="S198" s="136"/>
      <c r="T198" s="136"/>
      <c r="U198" s="228"/>
      <c r="V198" s="162"/>
      <c r="W198" s="163"/>
      <c r="X198" s="164"/>
      <c r="Y198" s="106"/>
      <c r="Z198" s="109"/>
      <c r="BI198" s="145"/>
      <c r="BJ198" s="145"/>
      <c r="BK198" s="145"/>
      <c r="BL198" s="145"/>
      <c r="BM198" s="145"/>
      <c r="BN198" s="145"/>
      <c r="BO198" s="145"/>
      <c r="BP198" s="145"/>
      <c r="BQ198" s="145"/>
      <c r="BR198" s="145"/>
      <c r="BS198" s="145"/>
      <c r="BT198" s="145"/>
      <c r="BU198" s="145"/>
      <c r="BV198" s="145"/>
      <c r="BW198" s="145"/>
    </row>
    <row r="199" spans="3:75" ht="21" customHeight="1">
      <c r="C199" s="87"/>
      <c r="D199" s="437"/>
      <c r="E199" s="437"/>
      <c r="F199" s="245" t="s">
        <v>225</v>
      </c>
      <c r="G199" s="184"/>
      <c r="H199" s="62" t="s">
        <v>326</v>
      </c>
      <c r="I199" s="62" t="s">
        <v>330</v>
      </c>
      <c r="J199" s="62" t="s">
        <v>2</v>
      </c>
      <c r="K199" s="62" t="s">
        <v>331</v>
      </c>
      <c r="L199" s="62" t="s">
        <v>2</v>
      </c>
      <c r="M199" s="62" t="s">
        <v>560</v>
      </c>
      <c r="N199" s="136" t="s">
        <v>333</v>
      </c>
      <c r="O199" s="136" t="s">
        <v>2</v>
      </c>
      <c r="P199" s="136" t="s">
        <v>721</v>
      </c>
      <c r="Q199" s="136"/>
      <c r="R199" s="136"/>
      <c r="S199" s="136"/>
      <c r="T199" s="136"/>
      <c r="U199" s="228"/>
      <c r="V199" s="162"/>
      <c r="W199" s="163"/>
      <c r="X199" s="164"/>
      <c r="Y199" s="106"/>
      <c r="Z199" s="109"/>
      <c r="BI199" s="145"/>
      <c r="BJ199" s="145"/>
      <c r="BK199" s="145"/>
      <c r="BL199" s="145"/>
      <c r="BM199" s="145"/>
      <c r="BN199" s="145"/>
      <c r="BO199" s="145"/>
      <c r="BP199" s="145"/>
      <c r="BQ199" s="145"/>
      <c r="BR199" s="145"/>
      <c r="BS199" s="145"/>
      <c r="BT199" s="145"/>
      <c r="BU199" s="145"/>
      <c r="BV199" s="145"/>
      <c r="BW199" s="145"/>
    </row>
    <row r="200" spans="3:75" ht="21" customHeight="1">
      <c r="C200" s="87"/>
      <c r="D200" s="437"/>
      <c r="E200" s="437"/>
      <c r="F200" s="245" t="s">
        <v>226</v>
      </c>
      <c r="G200" s="184"/>
      <c r="H200" s="62" t="s">
        <v>326</v>
      </c>
      <c r="I200" s="62" t="s">
        <v>330</v>
      </c>
      <c r="J200" s="62" t="s">
        <v>2</v>
      </c>
      <c r="K200" s="62" t="s">
        <v>331</v>
      </c>
      <c r="L200" s="62" t="s">
        <v>2</v>
      </c>
      <c r="M200" s="62" t="s">
        <v>561</v>
      </c>
      <c r="N200" s="136" t="s">
        <v>333</v>
      </c>
      <c r="O200" s="136" t="s">
        <v>2</v>
      </c>
      <c r="P200" s="136" t="s">
        <v>721</v>
      </c>
      <c r="Q200" s="136"/>
      <c r="R200" s="136"/>
      <c r="S200" s="136"/>
      <c r="T200" s="136"/>
      <c r="U200" s="228"/>
      <c r="V200" s="162"/>
      <c r="W200" s="163"/>
      <c r="X200" s="164"/>
      <c r="Y200" s="106"/>
      <c r="Z200" s="109"/>
      <c r="BI200" s="145"/>
      <c r="BJ200" s="145"/>
      <c r="BK200" s="145"/>
      <c r="BL200" s="145"/>
      <c r="BM200" s="145"/>
      <c r="BN200" s="145"/>
      <c r="BO200" s="145"/>
      <c r="BP200" s="145"/>
      <c r="BQ200" s="145"/>
      <c r="BR200" s="145"/>
      <c r="BS200" s="145"/>
      <c r="BT200" s="145"/>
      <c r="BU200" s="145"/>
      <c r="BV200" s="145"/>
      <c r="BW200" s="145"/>
    </row>
    <row r="201" spans="3:75" ht="21" customHeight="1">
      <c r="C201" s="87"/>
      <c r="D201" s="437"/>
      <c r="E201" s="437"/>
      <c r="F201" s="245" t="s">
        <v>227</v>
      </c>
      <c r="G201" s="184"/>
      <c r="H201" s="62" t="s">
        <v>326</v>
      </c>
      <c r="I201" s="62" t="s">
        <v>330</v>
      </c>
      <c r="J201" s="62" t="s">
        <v>2</v>
      </c>
      <c r="K201" s="62" t="s">
        <v>331</v>
      </c>
      <c r="L201" s="62" t="s">
        <v>2</v>
      </c>
      <c r="M201" s="62" t="s">
        <v>562</v>
      </c>
      <c r="N201" s="136" t="s">
        <v>333</v>
      </c>
      <c r="O201" s="136" t="s">
        <v>2</v>
      </c>
      <c r="P201" s="136" t="s">
        <v>721</v>
      </c>
      <c r="Q201" s="136"/>
      <c r="R201" s="136"/>
      <c r="S201" s="136"/>
      <c r="T201" s="136"/>
      <c r="U201" s="228"/>
      <c r="V201" s="162"/>
      <c r="W201" s="163"/>
      <c r="X201" s="164"/>
      <c r="Y201" s="106"/>
      <c r="Z201" s="109"/>
      <c r="BI201" s="145"/>
      <c r="BJ201" s="145"/>
      <c r="BK201" s="145"/>
      <c r="BL201" s="145"/>
      <c r="BM201" s="145"/>
      <c r="BN201" s="145"/>
      <c r="BO201" s="145"/>
      <c r="BP201" s="145"/>
      <c r="BQ201" s="145"/>
      <c r="BR201" s="145"/>
      <c r="BS201" s="145"/>
      <c r="BT201" s="145"/>
      <c r="BU201" s="145"/>
      <c r="BV201" s="145"/>
      <c r="BW201" s="145"/>
    </row>
    <row r="202" spans="3:75" ht="21" customHeight="1">
      <c r="C202" s="87"/>
      <c r="D202" s="437"/>
      <c r="E202" s="437"/>
      <c r="F202" s="245" t="s">
        <v>228</v>
      </c>
      <c r="G202" s="184"/>
      <c r="H202" s="62" t="s">
        <v>326</v>
      </c>
      <c r="I202" s="62" t="s">
        <v>330</v>
      </c>
      <c r="J202" s="62" t="s">
        <v>2</v>
      </c>
      <c r="K202" s="62" t="s">
        <v>331</v>
      </c>
      <c r="L202" s="62" t="s">
        <v>2</v>
      </c>
      <c r="M202" s="62" t="s">
        <v>563</v>
      </c>
      <c r="N202" s="136" t="s">
        <v>333</v>
      </c>
      <c r="O202" s="136" t="s">
        <v>2</v>
      </c>
      <c r="P202" s="136" t="s">
        <v>721</v>
      </c>
      <c r="Q202" s="136"/>
      <c r="R202" s="136"/>
      <c r="S202" s="136"/>
      <c r="T202" s="136"/>
      <c r="U202" s="228"/>
      <c r="V202" s="162"/>
      <c r="W202" s="163"/>
      <c r="X202" s="164"/>
      <c r="Y202" s="106"/>
      <c r="Z202" s="109"/>
      <c r="BI202" s="145"/>
      <c r="BJ202" s="145"/>
      <c r="BK202" s="145"/>
      <c r="BL202" s="145"/>
      <c r="BM202" s="145"/>
      <c r="BN202" s="145"/>
      <c r="BO202" s="145"/>
      <c r="BP202" s="145"/>
      <c r="BQ202" s="145"/>
      <c r="BR202" s="145"/>
      <c r="BS202" s="145"/>
      <c r="BT202" s="145"/>
      <c r="BU202" s="145"/>
      <c r="BV202" s="145"/>
      <c r="BW202" s="145"/>
    </row>
    <row r="203" spans="3:75" ht="21" customHeight="1">
      <c r="C203" s="87"/>
      <c r="D203" s="437"/>
      <c r="E203" s="437"/>
      <c r="F203" s="245" t="s">
        <v>222</v>
      </c>
      <c r="G203" s="184"/>
      <c r="H203" s="62" t="s">
        <v>326</v>
      </c>
      <c r="I203" s="62" t="s">
        <v>330</v>
      </c>
      <c r="J203" s="62" t="s">
        <v>2</v>
      </c>
      <c r="K203" s="62" t="s">
        <v>331</v>
      </c>
      <c r="L203" s="62" t="s">
        <v>2</v>
      </c>
      <c r="M203" s="62" t="s">
        <v>557</v>
      </c>
      <c r="N203" s="136" t="s">
        <v>333</v>
      </c>
      <c r="O203" s="136" t="s">
        <v>2</v>
      </c>
      <c r="P203" s="136" t="s">
        <v>721</v>
      </c>
      <c r="Q203" s="136"/>
      <c r="R203" s="136"/>
      <c r="S203" s="136"/>
      <c r="T203" s="136"/>
      <c r="U203" s="228"/>
      <c r="V203" s="162"/>
      <c r="W203" s="163"/>
      <c r="X203" s="164"/>
      <c r="Y203" s="106"/>
      <c r="Z203" s="109"/>
      <c r="BI203" s="145"/>
      <c r="BJ203" s="145"/>
      <c r="BK203" s="145"/>
      <c r="BL203" s="145"/>
      <c r="BM203" s="145"/>
      <c r="BN203" s="145"/>
      <c r="BO203" s="145"/>
      <c r="BP203" s="145"/>
      <c r="BQ203" s="145"/>
      <c r="BR203" s="145"/>
      <c r="BS203" s="145"/>
      <c r="BT203" s="145"/>
      <c r="BU203" s="145"/>
      <c r="BV203" s="145"/>
      <c r="BW203" s="145"/>
    </row>
    <row r="204" spans="3:75" ht="21" customHeight="1">
      <c r="C204" s="87"/>
      <c r="D204" s="437"/>
      <c r="E204" s="437"/>
      <c r="F204" s="245" t="s">
        <v>229</v>
      </c>
      <c r="G204" s="184"/>
      <c r="H204" s="62" t="s">
        <v>326</v>
      </c>
      <c r="I204" s="62" t="s">
        <v>330</v>
      </c>
      <c r="J204" s="62" t="s">
        <v>2</v>
      </c>
      <c r="K204" s="62" t="s">
        <v>331</v>
      </c>
      <c r="L204" s="62" t="s">
        <v>2</v>
      </c>
      <c r="M204" s="62" t="s">
        <v>564</v>
      </c>
      <c r="N204" s="136" t="s">
        <v>333</v>
      </c>
      <c r="O204" s="136" t="s">
        <v>2</v>
      </c>
      <c r="P204" s="136" t="s">
        <v>721</v>
      </c>
      <c r="Q204" s="136"/>
      <c r="R204" s="136"/>
      <c r="S204" s="136"/>
      <c r="T204" s="136"/>
      <c r="U204" s="228"/>
      <c r="V204" s="162"/>
      <c r="W204" s="163"/>
      <c r="X204" s="164"/>
      <c r="Y204" s="106"/>
      <c r="Z204" s="106"/>
      <c r="AA204" s="107"/>
      <c r="AB204" s="107"/>
      <c r="AC204" s="107"/>
      <c r="AD204" s="107"/>
      <c r="AE204" s="107"/>
      <c r="AF204" s="107"/>
      <c r="AG204" s="107"/>
      <c r="AH204" s="107"/>
      <c r="AI204" s="107"/>
      <c r="AJ204" s="107"/>
      <c r="AK204" s="107"/>
      <c r="AL204" s="107"/>
      <c r="AM204" s="107"/>
      <c r="AN204" s="107"/>
      <c r="AO204" s="107"/>
      <c r="AP204" s="107"/>
      <c r="AQ204" s="107"/>
      <c r="AR204" s="107"/>
      <c r="AS204" s="107"/>
      <c r="BI204" s="145"/>
      <c r="BJ204" s="145"/>
      <c r="BK204" s="145"/>
      <c r="BL204" s="145"/>
      <c r="BM204" s="145"/>
      <c r="BN204" s="145"/>
      <c r="BO204" s="145"/>
      <c r="BP204" s="145"/>
      <c r="BQ204" s="145"/>
      <c r="BR204" s="145"/>
      <c r="BS204" s="145"/>
      <c r="BT204" s="145"/>
      <c r="BU204" s="145"/>
      <c r="BV204" s="145"/>
      <c r="BW204" s="145"/>
    </row>
    <row r="205" spans="3:75" ht="21" customHeight="1">
      <c r="C205" s="87"/>
      <c r="D205" s="437"/>
      <c r="E205" s="437"/>
      <c r="F205" s="245" t="s">
        <v>230</v>
      </c>
      <c r="G205" s="184"/>
      <c r="H205" s="62" t="s">
        <v>326</v>
      </c>
      <c r="I205" s="62" t="s">
        <v>330</v>
      </c>
      <c r="J205" s="62" t="s">
        <v>2</v>
      </c>
      <c r="K205" s="62" t="s">
        <v>331</v>
      </c>
      <c r="L205" s="62" t="s">
        <v>2</v>
      </c>
      <c r="M205" s="62" t="s">
        <v>565</v>
      </c>
      <c r="N205" s="136" t="s">
        <v>333</v>
      </c>
      <c r="O205" s="136" t="s">
        <v>2</v>
      </c>
      <c r="P205" s="136" t="s">
        <v>721</v>
      </c>
      <c r="Q205" s="136"/>
      <c r="R205" s="136"/>
      <c r="S205" s="136"/>
      <c r="T205" s="136"/>
      <c r="U205" s="228"/>
      <c r="V205" s="162"/>
      <c r="W205" s="163"/>
      <c r="X205" s="164"/>
      <c r="Y205" s="106"/>
      <c r="Z205" s="106"/>
      <c r="AA205" s="107"/>
      <c r="AB205" s="107"/>
      <c r="AC205" s="107"/>
      <c r="AD205" s="107"/>
      <c r="AE205" s="107"/>
      <c r="AF205" s="107"/>
      <c r="AG205" s="107"/>
      <c r="AH205" s="107"/>
      <c r="AI205" s="107"/>
      <c r="AJ205" s="107"/>
      <c r="AK205" s="107"/>
      <c r="AL205" s="107"/>
      <c r="AM205" s="107"/>
      <c r="AN205" s="107"/>
      <c r="AO205" s="107"/>
      <c r="AP205" s="107"/>
      <c r="AQ205" s="107"/>
      <c r="AR205" s="107"/>
      <c r="AS205" s="107"/>
      <c r="BI205" s="145"/>
      <c r="BJ205" s="145"/>
      <c r="BK205" s="145"/>
      <c r="BL205" s="145"/>
      <c r="BM205" s="145"/>
      <c r="BN205" s="145"/>
      <c r="BO205" s="145"/>
      <c r="BP205" s="145"/>
      <c r="BQ205" s="145"/>
      <c r="BR205" s="145"/>
      <c r="BS205" s="145"/>
      <c r="BT205" s="145"/>
      <c r="BU205" s="145"/>
      <c r="BV205" s="145"/>
      <c r="BW205" s="145"/>
    </row>
    <row r="206" spans="3:75" ht="21" customHeight="1">
      <c r="C206" s="87"/>
      <c r="D206" s="437"/>
      <c r="E206" s="437"/>
      <c r="F206" s="245" t="s">
        <v>231</v>
      </c>
      <c r="G206" s="184"/>
      <c r="H206" s="62" t="s">
        <v>326</v>
      </c>
      <c r="I206" s="62" t="s">
        <v>330</v>
      </c>
      <c r="J206" s="62" t="s">
        <v>2</v>
      </c>
      <c r="K206" s="62" t="s">
        <v>331</v>
      </c>
      <c r="L206" s="62" t="s">
        <v>2</v>
      </c>
      <c r="M206" s="62" t="s">
        <v>566</v>
      </c>
      <c r="N206" s="136" t="s">
        <v>333</v>
      </c>
      <c r="O206" s="136" t="s">
        <v>2</v>
      </c>
      <c r="P206" s="136" t="s">
        <v>721</v>
      </c>
      <c r="Q206" s="136"/>
      <c r="R206" s="136"/>
      <c r="S206" s="136"/>
      <c r="T206" s="136"/>
      <c r="U206" s="228"/>
      <c r="V206" s="162"/>
      <c r="W206" s="163"/>
      <c r="X206" s="164"/>
      <c r="Y206" s="106"/>
      <c r="Z206" s="106"/>
      <c r="AA206" s="107"/>
      <c r="AB206" s="107"/>
      <c r="AC206" s="107"/>
      <c r="AD206" s="107"/>
      <c r="AE206" s="107"/>
      <c r="AF206" s="107"/>
      <c r="AG206" s="107"/>
      <c r="AH206" s="107"/>
      <c r="AI206" s="107"/>
      <c r="AJ206" s="107"/>
      <c r="AK206" s="107"/>
      <c r="AL206" s="107"/>
      <c r="AM206" s="107"/>
      <c r="AN206" s="107"/>
      <c r="AO206" s="107"/>
      <c r="AP206" s="107"/>
      <c r="AQ206" s="107"/>
      <c r="AR206" s="107"/>
      <c r="AS206" s="107"/>
      <c r="BI206" s="145"/>
      <c r="BJ206" s="145"/>
      <c r="BK206" s="145"/>
      <c r="BL206" s="145"/>
      <c r="BM206" s="145"/>
      <c r="BN206" s="145"/>
      <c r="BO206" s="145"/>
      <c r="BP206" s="145"/>
      <c r="BQ206" s="145"/>
      <c r="BR206" s="145"/>
      <c r="BS206" s="145"/>
      <c r="BT206" s="145"/>
      <c r="BU206" s="145"/>
      <c r="BV206" s="145"/>
      <c r="BW206" s="145"/>
    </row>
    <row r="207" spans="3:75" ht="21" customHeight="1">
      <c r="C207" s="87"/>
      <c r="D207" s="437"/>
      <c r="E207" s="437"/>
      <c r="F207" s="245" t="s">
        <v>232</v>
      </c>
      <c r="G207" s="184"/>
      <c r="H207" s="62" t="s">
        <v>326</v>
      </c>
      <c r="I207" s="62" t="s">
        <v>330</v>
      </c>
      <c r="J207" s="62" t="s">
        <v>2</v>
      </c>
      <c r="K207" s="62" t="s">
        <v>331</v>
      </c>
      <c r="L207" s="62" t="s">
        <v>2</v>
      </c>
      <c r="M207" s="62" t="s">
        <v>567</v>
      </c>
      <c r="N207" s="136" t="s">
        <v>333</v>
      </c>
      <c r="O207" s="136" t="s">
        <v>2</v>
      </c>
      <c r="P207" s="136" t="s">
        <v>721</v>
      </c>
      <c r="Q207" s="136"/>
      <c r="R207" s="136"/>
      <c r="S207" s="136"/>
      <c r="T207" s="136"/>
      <c r="U207" s="228"/>
      <c r="V207" s="162"/>
      <c r="W207" s="163"/>
      <c r="X207" s="164"/>
      <c r="Y207" s="106"/>
      <c r="Z207" s="106"/>
      <c r="AA207" s="107"/>
      <c r="AB207" s="107"/>
      <c r="AC207" s="107"/>
      <c r="AD207" s="107"/>
      <c r="AE207" s="107"/>
      <c r="AF207" s="107"/>
      <c r="AG207" s="107"/>
      <c r="AH207" s="107"/>
      <c r="AI207" s="107"/>
      <c r="AJ207" s="107"/>
      <c r="AK207" s="107"/>
      <c r="AL207" s="107"/>
      <c r="AM207" s="107"/>
      <c r="AN207" s="107"/>
      <c r="AO207" s="107"/>
      <c r="AP207" s="107"/>
      <c r="AQ207" s="107"/>
      <c r="AR207" s="107"/>
      <c r="AS207" s="107"/>
      <c r="BI207" s="145"/>
      <c r="BJ207" s="145"/>
      <c r="BK207" s="145"/>
      <c r="BL207" s="145"/>
      <c r="BM207" s="145"/>
      <c r="BN207" s="145"/>
      <c r="BO207" s="145"/>
      <c r="BP207" s="145"/>
      <c r="BQ207" s="145"/>
      <c r="BR207" s="145"/>
      <c r="BS207" s="145"/>
      <c r="BT207" s="145"/>
      <c r="BU207" s="145"/>
      <c r="BV207" s="145"/>
      <c r="BW207" s="145"/>
    </row>
    <row r="208" spans="3:75" ht="21" customHeight="1">
      <c r="C208" s="87"/>
      <c r="D208" s="437"/>
      <c r="E208" s="437"/>
      <c r="F208" s="245" t="s">
        <v>233</v>
      </c>
      <c r="G208" s="184"/>
      <c r="H208" s="62" t="s">
        <v>326</v>
      </c>
      <c r="I208" s="62" t="s">
        <v>330</v>
      </c>
      <c r="J208" s="62" t="s">
        <v>2</v>
      </c>
      <c r="K208" s="62" t="s">
        <v>331</v>
      </c>
      <c r="L208" s="62" t="s">
        <v>2</v>
      </c>
      <c r="M208" s="62" t="s">
        <v>568</v>
      </c>
      <c r="N208" s="136" t="s">
        <v>333</v>
      </c>
      <c r="O208" s="136" t="s">
        <v>2</v>
      </c>
      <c r="P208" s="136" t="s">
        <v>721</v>
      </c>
      <c r="Q208" s="136"/>
      <c r="R208" s="136"/>
      <c r="S208" s="136"/>
      <c r="T208" s="136"/>
      <c r="U208" s="228"/>
      <c r="V208" s="162"/>
      <c r="W208" s="163"/>
      <c r="X208" s="164"/>
      <c r="Y208" s="106"/>
      <c r="Z208" s="106"/>
      <c r="AA208" s="107"/>
      <c r="AB208" s="107"/>
      <c r="AC208" s="107"/>
      <c r="AD208" s="107"/>
      <c r="AE208" s="107"/>
      <c r="AF208" s="107"/>
      <c r="AG208" s="107"/>
      <c r="AH208" s="107"/>
      <c r="AI208" s="107"/>
      <c r="AJ208" s="107"/>
      <c r="AK208" s="107"/>
      <c r="AL208" s="107"/>
      <c r="AM208" s="107"/>
      <c r="AN208" s="107"/>
      <c r="AO208" s="107"/>
      <c r="AP208" s="107"/>
      <c r="AQ208" s="107"/>
      <c r="AR208" s="107"/>
      <c r="AS208" s="107"/>
      <c r="BI208" s="145"/>
      <c r="BJ208" s="145"/>
      <c r="BK208" s="145"/>
      <c r="BL208" s="145"/>
      <c r="BM208" s="145"/>
      <c r="BN208" s="145"/>
      <c r="BO208" s="145"/>
      <c r="BP208" s="145"/>
      <c r="BQ208" s="145"/>
      <c r="BR208" s="145"/>
      <c r="BS208" s="145"/>
      <c r="BT208" s="145"/>
      <c r="BU208" s="145"/>
      <c r="BV208" s="145"/>
      <c r="BW208" s="145"/>
    </row>
    <row r="209" spans="3:75" ht="21" customHeight="1">
      <c r="C209" s="87"/>
      <c r="D209" s="437"/>
      <c r="E209" s="437"/>
      <c r="F209" s="245" t="s">
        <v>234</v>
      </c>
      <c r="G209" s="184"/>
      <c r="H209" s="62" t="s">
        <v>326</v>
      </c>
      <c r="I209" s="62" t="s">
        <v>330</v>
      </c>
      <c r="J209" s="62" t="s">
        <v>2</v>
      </c>
      <c r="K209" s="62" t="s">
        <v>331</v>
      </c>
      <c r="L209" s="62" t="s">
        <v>2</v>
      </c>
      <c r="M209" s="62" t="s">
        <v>569</v>
      </c>
      <c r="N209" s="136" t="s">
        <v>333</v>
      </c>
      <c r="O209" s="136" t="s">
        <v>2</v>
      </c>
      <c r="P209" s="136" t="s">
        <v>721</v>
      </c>
      <c r="Q209" s="136"/>
      <c r="R209" s="136"/>
      <c r="S209" s="136"/>
      <c r="T209" s="136"/>
      <c r="U209" s="228"/>
      <c r="V209" s="162"/>
      <c r="W209" s="163"/>
      <c r="X209" s="164"/>
      <c r="Y209" s="106"/>
      <c r="Z209" s="106"/>
      <c r="AA209" s="107"/>
      <c r="AB209" s="107"/>
      <c r="AC209" s="107"/>
      <c r="AD209" s="107"/>
      <c r="AE209" s="107"/>
      <c r="AF209" s="107"/>
      <c r="AG209" s="107"/>
      <c r="AH209" s="107"/>
      <c r="AI209" s="107"/>
      <c r="AJ209" s="107"/>
      <c r="AK209" s="107"/>
      <c r="AL209" s="107"/>
      <c r="AM209" s="107"/>
      <c r="AN209" s="107"/>
      <c r="AO209" s="107"/>
      <c r="AP209" s="107"/>
      <c r="AQ209" s="107"/>
      <c r="AR209" s="107"/>
      <c r="AS209" s="107"/>
      <c r="BI209" s="145"/>
      <c r="BJ209" s="145"/>
      <c r="BK209" s="145"/>
      <c r="BL209" s="145"/>
      <c r="BM209" s="145"/>
      <c r="BN209" s="145"/>
      <c r="BO209" s="145"/>
      <c r="BP209" s="145"/>
      <c r="BQ209" s="145"/>
      <c r="BR209" s="145"/>
      <c r="BS209" s="145"/>
      <c r="BT209" s="145"/>
      <c r="BU209" s="145"/>
      <c r="BV209" s="145"/>
      <c r="BW209" s="145"/>
    </row>
    <row r="210" spans="3:75" ht="21" customHeight="1">
      <c r="C210" s="87"/>
      <c r="D210" s="437"/>
      <c r="E210" s="437"/>
      <c r="F210" s="245" t="s">
        <v>235</v>
      </c>
      <c r="G210" s="184"/>
      <c r="H210" s="62" t="s">
        <v>326</v>
      </c>
      <c r="I210" s="62" t="s">
        <v>330</v>
      </c>
      <c r="J210" s="62" t="s">
        <v>2</v>
      </c>
      <c r="K210" s="62" t="s">
        <v>331</v>
      </c>
      <c r="L210" s="62" t="s">
        <v>2</v>
      </c>
      <c r="M210" s="62" t="s">
        <v>570</v>
      </c>
      <c r="N210" s="136" t="s">
        <v>333</v>
      </c>
      <c r="O210" s="136" t="s">
        <v>2</v>
      </c>
      <c r="P210" s="136" t="s">
        <v>721</v>
      </c>
      <c r="Q210" s="136"/>
      <c r="R210" s="136"/>
      <c r="S210" s="136"/>
      <c r="T210" s="136"/>
      <c r="U210" s="228"/>
      <c r="V210" s="162"/>
      <c r="W210" s="163"/>
      <c r="X210" s="164"/>
      <c r="Y210" s="106"/>
      <c r="Z210" s="106"/>
      <c r="AA210" s="107"/>
      <c r="AB210" s="107"/>
      <c r="AC210" s="107"/>
      <c r="AD210" s="107"/>
      <c r="AE210" s="107"/>
      <c r="AF210" s="107"/>
      <c r="AG210" s="107"/>
      <c r="AH210" s="107"/>
      <c r="AI210" s="107"/>
      <c r="AJ210" s="107"/>
      <c r="AK210" s="107"/>
      <c r="AL210" s="107"/>
      <c r="AM210" s="107"/>
      <c r="AN210" s="107"/>
      <c r="AO210" s="107"/>
      <c r="AP210" s="107"/>
      <c r="AQ210" s="107"/>
      <c r="AR210" s="107"/>
      <c r="AS210" s="107"/>
      <c r="BI210" s="145"/>
      <c r="BJ210" s="145"/>
      <c r="BK210" s="145"/>
      <c r="BL210" s="145"/>
      <c r="BM210" s="145"/>
      <c r="BN210" s="145"/>
      <c r="BO210" s="145"/>
      <c r="BP210" s="145"/>
      <c r="BQ210" s="145"/>
      <c r="BR210" s="145"/>
      <c r="BS210" s="145"/>
      <c r="BT210" s="145"/>
      <c r="BU210" s="145"/>
      <c r="BV210" s="145"/>
      <c r="BW210" s="145"/>
    </row>
    <row r="211" spans="3:75" ht="21" customHeight="1">
      <c r="C211" s="87"/>
      <c r="D211" s="437"/>
      <c r="E211" s="437"/>
      <c r="F211" s="245" t="s">
        <v>236</v>
      </c>
      <c r="G211" s="184"/>
      <c r="H211" s="62" t="s">
        <v>326</v>
      </c>
      <c r="I211" s="62" t="s">
        <v>330</v>
      </c>
      <c r="J211" s="62" t="s">
        <v>2</v>
      </c>
      <c r="K211" s="62" t="s">
        <v>331</v>
      </c>
      <c r="L211" s="62" t="s">
        <v>2</v>
      </c>
      <c r="M211" s="62" t="s">
        <v>571</v>
      </c>
      <c r="N211" s="136" t="s">
        <v>333</v>
      </c>
      <c r="O211" s="136" t="s">
        <v>2</v>
      </c>
      <c r="P211" s="136" t="s">
        <v>721</v>
      </c>
      <c r="Q211" s="136"/>
      <c r="R211" s="136"/>
      <c r="S211" s="136"/>
      <c r="T211" s="136"/>
      <c r="U211" s="228"/>
      <c r="V211" s="162"/>
      <c r="W211" s="163"/>
      <c r="X211" s="164"/>
      <c r="Y211" s="106"/>
      <c r="Z211" s="106"/>
      <c r="AA211" s="107"/>
      <c r="AB211" s="107"/>
      <c r="AC211" s="107"/>
      <c r="AD211" s="107"/>
      <c r="AE211" s="107"/>
      <c r="AF211" s="107"/>
      <c r="AG211" s="107"/>
      <c r="AH211" s="107"/>
      <c r="AI211" s="107"/>
      <c r="AJ211" s="107"/>
      <c r="AK211" s="107"/>
      <c r="AL211" s="107"/>
      <c r="AM211" s="107"/>
      <c r="AN211" s="107"/>
      <c r="AO211" s="107"/>
      <c r="AP211" s="107"/>
      <c r="AQ211" s="107"/>
      <c r="AR211" s="107"/>
      <c r="AS211" s="107"/>
      <c r="BI211" s="145"/>
      <c r="BJ211" s="145"/>
      <c r="BK211" s="145"/>
      <c r="BL211" s="145"/>
      <c r="BM211" s="145"/>
      <c r="BN211" s="145"/>
      <c r="BO211" s="145"/>
      <c r="BP211" s="145"/>
      <c r="BQ211" s="145"/>
      <c r="BR211" s="145"/>
      <c r="BS211" s="145"/>
      <c r="BT211" s="145"/>
      <c r="BU211" s="145"/>
      <c r="BV211" s="145"/>
      <c r="BW211" s="145"/>
    </row>
    <row r="212" spans="3:75" ht="21" customHeight="1">
      <c r="C212" s="87"/>
      <c r="D212" s="437"/>
      <c r="E212" s="437"/>
      <c r="F212" s="245" t="s">
        <v>237</v>
      </c>
      <c r="G212" s="184"/>
      <c r="H212" s="62" t="s">
        <v>326</v>
      </c>
      <c r="I212" s="62" t="s">
        <v>330</v>
      </c>
      <c r="J212" s="62" t="s">
        <v>2</v>
      </c>
      <c r="K212" s="62" t="s">
        <v>331</v>
      </c>
      <c r="L212" s="62" t="s">
        <v>2</v>
      </c>
      <c r="M212" s="62" t="s">
        <v>572</v>
      </c>
      <c r="N212" s="136" t="s">
        <v>333</v>
      </c>
      <c r="O212" s="136" t="s">
        <v>2</v>
      </c>
      <c r="P212" s="136" t="s">
        <v>721</v>
      </c>
      <c r="Q212" s="136"/>
      <c r="R212" s="136"/>
      <c r="S212" s="136"/>
      <c r="T212" s="136"/>
      <c r="U212" s="228"/>
      <c r="V212" s="162"/>
      <c r="W212" s="163"/>
      <c r="X212" s="164"/>
      <c r="Y212" s="106"/>
      <c r="Z212" s="106"/>
      <c r="AA212" s="107"/>
      <c r="AB212" s="107"/>
      <c r="AC212" s="107"/>
      <c r="AD212" s="107"/>
      <c r="AE212" s="107"/>
      <c r="AF212" s="107"/>
      <c r="AG212" s="107"/>
      <c r="AH212" s="107"/>
      <c r="AI212" s="107"/>
      <c r="AJ212" s="107"/>
      <c r="AK212" s="107"/>
      <c r="AL212" s="107"/>
      <c r="AM212" s="107"/>
      <c r="AN212" s="107"/>
      <c r="AO212" s="107"/>
      <c r="AP212" s="107"/>
      <c r="AQ212" s="107"/>
      <c r="AR212" s="107"/>
      <c r="AS212" s="107"/>
      <c r="BI212" s="145"/>
      <c r="BJ212" s="145"/>
      <c r="BK212" s="145"/>
      <c r="BL212" s="145"/>
      <c r="BM212" s="145"/>
      <c r="BN212" s="145"/>
      <c r="BO212" s="145"/>
      <c r="BP212" s="145"/>
      <c r="BQ212" s="145"/>
      <c r="BR212" s="145"/>
      <c r="BS212" s="145"/>
      <c r="BT212" s="145"/>
      <c r="BU212" s="145"/>
      <c r="BV212" s="145"/>
      <c r="BW212" s="145"/>
    </row>
    <row r="213" spans="3:75" ht="21" customHeight="1">
      <c r="C213" s="87"/>
      <c r="D213" s="437"/>
      <c r="E213" s="437"/>
      <c r="F213" s="245" t="s">
        <v>220</v>
      </c>
      <c r="G213" s="184"/>
      <c r="H213" s="62" t="s">
        <v>326</v>
      </c>
      <c r="I213" s="62" t="s">
        <v>330</v>
      </c>
      <c r="J213" s="62" t="s">
        <v>2</v>
      </c>
      <c r="K213" s="62" t="s">
        <v>331</v>
      </c>
      <c r="L213" s="62" t="s">
        <v>2</v>
      </c>
      <c r="M213" s="62" t="s">
        <v>555</v>
      </c>
      <c r="N213" s="136" t="s">
        <v>333</v>
      </c>
      <c r="O213" s="136" t="s">
        <v>2</v>
      </c>
      <c r="P213" s="136" t="s">
        <v>721</v>
      </c>
      <c r="Q213" s="136"/>
      <c r="R213" s="136"/>
      <c r="S213" s="136"/>
      <c r="T213" s="136"/>
      <c r="U213" s="228"/>
      <c r="V213" s="162"/>
      <c r="W213" s="163"/>
      <c r="X213" s="164"/>
      <c r="Y213" s="106"/>
      <c r="Z213" s="109"/>
      <c r="BI213" s="145"/>
      <c r="BJ213" s="145"/>
      <c r="BK213" s="145"/>
      <c r="BL213" s="145"/>
      <c r="BM213" s="145"/>
      <c r="BN213" s="145"/>
      <c r="BO213" s="145"/>
      <c r="BP213" s="145"/>
      <c r="BQ213" s="145"/>
      <c r="BR213" s="145"/>
      <c r="BS213" s="145"/>
      <c r="BT213" s="145"/>
      <c r="BU213" s="145"/>
      <c r="BV213" s="145"/>
      <c r="BW213" s="145"/>
    </row>
    <row r="214" spans="3:75" ht="21" customHeight="1">
      <c r="C214" s="87"/>
      <c r="D214" s="437"/>
      <c r="E214" s="437"/>
      <c r="F214" s="245" t="s">
        <v>238</v>
      </c>
      <c r="G214" s="184"/>
      <c r="H214" s="62" t="s">
        <v>326</v>
      </c>
      <c r="I214" s="62" t="s">
        <v>330</v>
      </c>
      <c r="J214" s="62" t="s">
        <v>2</v>
      </c>
      <c r="K214" s="62" t="s">
        <v>331</v>
      </c>
      <c r="L214" s="62" t="s">
        <v>2</v>
      </c>
      <c r="M214" s="62" t="s">
        <v>573</v>
      </c>
      <c r="N214" s="136" t="s">
        <v>333</v>
      </c>
      <c r="O214" s="136" t="s">
        <v>2</v>
      </c>
      <c r="P214" s="136" t="s">
        <v>721</v>
      </c>
      <c r="Q214" s="136"/>
      <c r="R214" s="136"/>
      <c r="S214" s="136"/>
      <c r="T214" s="136"/>
      <c r="U214" s="228"/>
      <c r="V214" s="162"/>
      <c r="W214" s="163"/>
      <c r="X214" s="164"/>
      <c r="Y214" s="106"/>
      <c r="Z214" s="106"/>
      <c r="AA214" s="107"/>
      <c r="AB214" s="107"/>
      <c r="AC214" s="107"/>
      <c r="AD214" s="107"/>
      <c r="AE214" s="107"/>
      <c r="AF214" s="107"/>
      <c r="AG214" s="107"/>
      <c r="AH214" s="107"/>
      <c r="AI214" s="107"/>
      <c r="AJ214" s="107"/>
      <c r="AK214" s="107"/>
      <c r="AL214" s="107"/>
      <c r="AM214" s="107"/>
      <c r="AN214" s="107"/>
      <c r="AO214" s="107"/>
      <c r="AP214" s="107"/>
      <c r="AQ214" s="107"/>
      <c r="AR214" s="107"/>
      <c r="AS214" s="107"/>
      <c r="BI214" s="145"/>
      <c r="BJ214" s="145"/>
      <c r="BK214" s="145"/>
      <c r="BL214" s="145"/>
      <c r="BM214" s="145"/>
      <c r="BN214" s="145"/>
      <c r="BO214" s="145"/>
      <c r="BP214" s="145"/>
      <c r="BQ214" s="145"/>
      <c r="BR214" s="145"/>
      <c r="BS214" s="145"/>
      <c r="BT214" s="145"/>
      <c r="BU214" s="145"/>
      <c r="BV214" s="145"/>
      <c r="BW214" s="145"/>
    </row>
    <row r="215" spans="3:75" ht="21" customHeight="1">
      <c r="C215" s="87"/>
      <c r="D215" s="437"/>
      <c r="E215" s="437"/>
      <c r="F215" s="245" t="s">
        <v>239</v>
      </c>
      <c r="G215" s="184"/>
      <c r="H215" s="62" t="s">
        <v>326</v>
      </c>
      <c r="I215" s="62" t="s">
        <v>330</v>
      </c>
      <c r="J215" s="62" t="s">
        <v>2</v>
      </c>
      <c r="K215" s="62" t="s">
        <v>331</v>
      </c>
      <c r="L215" s="62" t="s">
        <v>2</v>
      </c>
      <c r="M215" s="62" t="s">
        <v>574</v>
      </c>
      <c r="N215" s="136" t="s">
        <v>333</v>
      </c>
      <c r="O215" s="136" t="s">
        <v>2</v>
      </c>
      <c r="P215" s="136" t="s">
        <v>721</v>
      </c>
      <c r="Q215" s="136"/>
      <c r="R215" s="136"/>
      <c r="S215" s="136"/>
      <c r="T215" s="136"/>
      <c r="U215" s="228"/>
      <c r="V215" s="162"/>
      <c r="W215" s="163"/>
      <c r="X215" s="164"/>
      <c r="Y215" s="106"/>
      <c r="Z215" s="106"/>
      <c r="AA215" s="107"/>
      <c r="AB215" s="107"/>
      <c r="AC215" s="107"/>
      <c r="AD215" s="107"/>
      <c r="AE215" s="107"/>
      <c r="AF215" s="107"/>
      <c r="AG215" s="107"/>
      <c r="AH215" s="107"/>
      <c r="AI215" s="107"/>
      <c r="AJ215" s="107"/>
      <c r="AK215" s="107"/>
      <c r="AL215" s="107"/>
      <c r="AM215" s="107"/>
      <c r="AN215" s="107"/>
      <c r="AO215" s="107"/>
      <c r="AP215" s="107"/>
      <c r="AQ215" s="107"/>
      <c r="AR215" s="107"/>
      <c r="AS215" s="107"/>
      <c r="BI215" s="145"/>
      <c r="BJ215" s="145"/>
      <c r="BK215" s="145"/>
      <c r="BL215" s="145"/>
      <c r="BM215" s="145"/>
      <c r="BN215" s="145"/>
      <c r="BO215" s="145"/>
      <c r="BP215" s="145"/>
      <c r="BQ215" s="145"/>
      <c r="BR215" s="145"/>
      <c r="BS215" s="145"/>
      <c r="BT215" s="145"/>
      <c r="BU215" s="145"/>
      <c r="BV215" s="145"/>
      <c r="BW215" s="145"/>
    </row>
    <row r="216" spans="3:75" ht="21" customHeight="1">
      <c r="C216" s="87"/>
      <c r="D216" s="437"/>
      <c r="E216" s="437"/>
      <c r="F216" s="245" t="s">
        <v>240</v>
      </c>
      <c r="G216" s="184"/>
      <c r="H216" s="62" t="s">
        <v>326</v>
      </c>
      <c r="I216" s="62" t="s">
        <v>330</v>
      </c>
      <c r="J216" s="62" t="s">
        <v>2</v>
      </c>
      <c r="K216" s="62" t="s">
        <v>331</v>
      </c>
      <c r="L216" s="62" t="s">
        <v>2</v>
      </c>
      <c r="M216" s="62" t="s">
        <v>575</v>
      </c>
      <c r="N216" s="136" t="s">
        <v>333</v>
      </c>
      <c r="O216" s="136" t="s">
        <v>2</v>
      </c>
      <c r="P216" s="136" t="s">
        <v>721</v>
      </c>
      <c r="Q216" s="136"/>
      <c r="R216" s="136"/>
      <c r="S216" s="136"/>
      <c r="T216" s="136"/>
      <c r="U216" s="228"/>
      <c r="V216" s="162"/>
      <c r="W216" s="163"/>
      <c r="X216" s="164"/>
      <c r="Y216" s="106"/>
      <c r="Z216" s="108"/>
      <c r="AA216" s="85"/>
      <c r="AB216" s="85"/>
      <c r="AC216" s="85"/>
      <c r="AD216" s="85"/>
      <c r="AE216" s="85"/>
      <c r="AF216" s="85"/>
      <c r="AG216" s="85"/>
      <c r="AH216" s="85"/>
      <c r="AI216" s="85"/>
      <c r="AJ216" s="85"/>
      <c r="AK216" s="85"/>
      <c r="AL216" s="85"/>
      <c r="AM216" s="85"/>
      <c r="AN216" s="85"/>
      <c r="AO216" s="85"/>
      <c r="AP216" s="85"/>
      <c r="AQ216" s="85"/>
      <c r="AR216" s="85"/>
      <c r="AS216" s="85"/>
      <c r="BI216" s="145"/>
      <c r="BJ216" s="145"/>
      <c r="BK216" s="145"/>
      <c r="BL216" s="145"/>
      <c r="BM216" s="145"/>
      <c r="BN216" s="145"/>
      <c r="BO216" s="145"/>
      <c r="BP216" s="145"/>
      <c r="BQ216" s="145"/>
      <c r="BR216" s="145"/>
      <c r="BS216" s="145"/>
      <c r="BT216" s="145"/>
      <c r="BU216" s="145"/>
      <c r="BV216" s="145"/>
      <c r="BW216" s="145"/>
    </row>
    <row r="217" spans="3:75" ht="21" customHeight="1">
      <c r="C217" s="87"/>
      <c r="D217" s="437"/>
      <c r="E217" s="437"/>
      <c r="F217" s="246" t="s">
        <v>619</v>
      </c>
      <c r="G217" s="184"/>
      <c r="H217" s="62" t="s">
        <v>326</v>
      </c>
      <c r="I217" s="62" t="s">
        <v>330</v>
      </c>
      <c r="J217" s="62" t="s">
        <v>2</v>
      </c>
      <c r="K217" s="62" t="s">
        <v>331</v>
      </c>
      <c r="L217" s="62" t="s">
        <v>2</v>
      </c>
      <c r="M217" s="62" t="s">
        <v>620</v>
      </c>
      <c r="N217" s="136" t="s">
        <v>333</v>
      </c>
      <c r="O217" s="136" t="s">
        <v>2</v>
      </c>
      <c r="P217" s="136" t="s">
        <v>721</v>
      </c>
      <c r="Q217" s="136"/>
      <c r="R217" s="136"/>
      <c r="S217" s="136"/>
      <c r="T217" s="136"/>
      <c r="U217" s="229"/>
      <c r="V217" s="21" t="str">
        <f>IF(OR(SUMPRODUCT(--(V171:V216=""),--(W171:W216=""))&gt;0,COUNTIF(W171:W216,"M")&gt;0,COUNTIF(W171:W216,"X")=46),"",SUM(V171:V216))</f>
        <v/>
      </c>
      <c r="W217" s="22" t="str">
        <f>IF(AND(COUNTIF(W171:W216,"X")=46,SUM(V171:V216)=0,ISNUMBER(V217)),"",IF(COUNTIF(W171:W216,"M")&gt;0,"M",IF(AND(COUNTIF(W171:W216,W171)=46,OR(W171="X",W171="W",W171="Z")),UPPER(W171),"")))</f>
        <v/>
      </c>
      <c r="X217" s="23"/>
      <c r="Y217" s="106"/>
      <c r="Z217" s="106"/>
      <c r="AA217" s="107"/>
      <c r="AB217" s="107"/>
      <c r="AC217" s="107"/>
      <c r="AD217" s="107"/>
      <c r="AE217" s="107"/>
      <c r="AF217" s="107"/>
      <c r="AG217" s="107"/>
      <c r="AH217" s="107"/>
      <c r="AI217" s="107"/>
      <c r="AJ217" s="107"/>
      <c r="AK217" s="107"/>
      <c r="AL217" s="107"/>
      <c r="AM217" s="107"/>
      <c r="AN217" s="107"/>
      <c r="AO217" s="107"/>
      <c r="AP217" s="107"/>
      <c r="AQ217" s="107"/>
      <c r="AR217" s="107"/>
      <c r="AS217" s="107"/>
      <c r="BI217" s="145"/>
      <c r="BJ217" s="145"/>
      <c r="BK217" s="145"/>
      <c r="BL217" s="145"/>
      <c r="BM217" s="145"/>
      <c r="BN217" s="145"/>
      <c r="BO217" s="145"/>
      <c r="BP217" s="145"/>
      <c r="BQ217" s="145"/>
      <c r="BR217" s="145"/>
      <c r="BS217" s="145"/>
      <c r="BT217" s="145"/>
      <c r="BU217" s="145"/>
      <c r="BV217" s="145"/>
      <c r="BW217" s="145"/>
    </row>
    <row r="218" spans="3:75" ht="21" customHeight="1">
      <c r="C218" s="87"/>
      <c r="D218" s="437" t="s">
        <v>4</v>
      </c>
      <c r="E218" s="443" t="s">
        <v>241</v>
      </c>
      <c r="F218" s="245" t="s">
        <v>242</v>
      </c>
      <c r="G218" s="184"/>
      <c r="H218" s="62" t="s">
        <v>326</v>
      </c>
      <c r="I218" s="62" t="s">
        <v>330</v>
      </c>
      <c r="J218" s="62" t="s">
        <v>2</v>
      </c>
      <c r="K218" s="62" t="s">
        <v>331</v>
      </c>
      <c r="L218" s="62" t="s">
        <v>2</v>
      </c>
      <c r="M218" s="62" t="s">
        <v>576</v>
      </c>
      <c r="N218" s="136" t="s">
        <v>333</v>
      </c>
      <c r="O218" s="136" t="s">
        <v>2</v>
      </c>
      <c r="P218" s="136" t="s">
        <v>721</v>
      </c>
      <c r="Q218" s="136"/>
      <c r="R218" s="136"/>
      <c r="S218" s="136"/>
      <c r="T218" s="136"/>
      <c r="U218" s="228"/>
      <c r="V218" s="162"/>
      <c r="W218" s="163"/>
      <c r="X218" s="164"/>
      <c r="Y218" s="106"/>
      <c r="Z218" s="106"/>
      <c r="AA218" s="107"/>
      <c r="AB218" s="107"/>
      <c r="AC218" s="107"/>
      <c r="AD218" s="107"/>
      <c r="AE218" s="107"/>
      <c r="AF218" s="107"/>
      <c r="AG218" s="107"/>
      <c r="AH218" s="107"/>
      <c r="AI218" s="107"/>
      <c r="AJ218" s="107"/>
      <c r="AK218" s="107"/>
      <c r="AL218" s="107"/>
      <c r="AM218" s="107"/>
      <c r="AN218" s="107"/>
      <c r="AO218" s="107"/>
      <c r="AP218" s="107"/>
      <c r="AQ218" s="107"/>
      <c r="AR218" s="107"/>
      <c r="AS218" s="107"/>
      <c r="BI218" s="145"/>
      <c r="BJ218" s="145"/>
      <c r="BK218" s="145"/>
      <c r="BL218" s="145"/>
      <c r="BM218" s="145"/>
      <c r="BN218" s="145"/>
      <c r="BO218" s="145"/>
      <c r="BP218" s="145"/>
      <c r="BQ218" s="145"/>
      <c r="BR218" s="145"/>
      <c r="BS218" s="145"/>
      <c r="BT218" s="145"/>
      <c r="BU218" s="145"/>
      <c r="BV218" s="145"/>
      <c r="BW218" s="145"/>
    </row>
    <row r="219" spans="3:75" ht="21" customHeight="1">
      <c r="C219" s="87"/>
      <c r="D219" s="437"/>
      <c r="E219" s="443"/>
      <c r="F219" s="245" t="s">
        <v>243</v>
      </c>
      <c r="G219" s="184"/>
      <c r="H219" s="62" t="s">
        <v>326</v>
      </c>
      <c r="I219" s="62" t="s">
        <v>330</v>
      </c>
      <c r="J219" s="62" t="s">
        <v>2</v>
      </c>
      <c r="K219" s="62" t="s">
        <v>331</v>
      </c>
      <c r="L219" s="62" t="s">
        <v>2</v>
      </c>
      <c r="M219" s="62" t="s">
        <v>577</v>
      </c>
      <c r="N219" s="136" t="s">
        <v>333</v>
      </c>
      <c r="O219" s="136" t="s">
        <v>2</v>
      </c>
      <c r="P219" s="136" t="s">
        <v>721</v>
      </c>
      <c r="Q219" s="136"/>
      <c r="R219" s="136"/>
      <c r="S219" s="136"/>
      <c r="T219" s="136"/>
      <c r="U219" s="228"/>
      <c r="V219" s="162"/>
      <c r="W219" s="163"/>
      <c r="X219" s="164"/>
      <c r="Y219" s="106"/>
      <c r="Z219" s="106"/>
      <c r="AA219" s="107"/>
      <c r="AB219" s="107"/>
      <c r="AC219" s="107"/>
      <c r="AD219" s="107"/>
      <c r="AE219" s="107"/>
      <c r="AF219" s="107"/>
      <c r="AG219" s="107"/>
      <c r="AH219" s="107"/>
      <c r="AI219" s="107"/>
      <c r="AJ219" s="107"/>
      <c r="AK219" s="107"/>
      <c r="AL219" s="107"/>
      <c r="AM219" s="107"/>
      <c r="AN219" s="107"/>
      <c r="AO219" s="107"/>
      <c r="AP219" s="107"/>
      <c r="AQ219" s="107"/>
      <c r="AR219" s="107"/>
      <c r="AS219" s="107"/>
      <c r="BI219" s="145"/>
      <c r="BJ219" s="145"/>
      <c r="BK219" s="145"/>
      <c r="BL219" s="145"/>
      <c r="BM219" s="145"/>
      <c r="BN219" s="145"/>
      <c r="BO219" s="145"/>
      <c r="BP219" s="145"/>
      <c r="BQ219" s="145"/>
      <c r="BR219" s="145"/>
      <c r="BS219" s="145"/>
      <c r="BT219" s="145"/>
      <c r="BU219" s="145"/>
      <c r="BV219" s="145"/>
      <c r="BW219" s="145"/>
    </row>
    <row r="220" spans="3:75" ht="21" customHeight="1">
      <c r="C220" s="87"/>
      <c r="D220" s="437"/>
      <c r="E220" s="443"/>
      <c r="F220" s="245" t="s">
        <v>244</v>
      </c>
      <c r="G220" s="184"/>
      <c r="H220" s="62" t="s">
        <v>326</v>
      </c>
      <c r="I220" s="62" t="s">
        <v>330</v>
      </c>
      <c r="J220" s="62" t="s">
        <v>2</v>
      </c>
      <c r="K220" s="62" t="s">
        <v>331</v>
      </c>
      <c r="L220" s="62" t="s">
        <v>2</v>
      </c>
      <c r="M220" s="62" t="s">
        <v>578</v>
      </c>
      <c r="N220" s="136" t="s">
        <v>333</v>
      </c>
      <c r="O220" s="136" t="s">
        <v>2</v>
      </c>
      <c r="P220" s="136" t="s">
        <v>721</v>
      </c>
      <c r="Q220" s="136"/>
      <c r="R220" s="136"/>
      <c r="S220" s="136"/>
      <c r="T220" s="136"/>
      <c r="U220" s="228"/>
      <c r="V220" s="162"/>
      <c r="W220" s="163"/>
      <c r="X220" s="164"/>
      <c r="Y220" s="106"/>
      <c r="Z220" s="106"/>
      <c r="AA220" s="107"/>
      <c r="AB220" s="107"/>
      <c r="AC220" s="107"/>
      <c r="AD220" s="107"/>
      <c r="AE220" s="107"/>
      <c r="AF220" s="107"/>
      <c r="AG220" s="107"/>
      <c r="AH220" s="107"/>
      <c r="AI220" s="107"/>
      <c r="AJ220" s="107"/>
      <c r="AK220" s="107"/>
      <c r="AL220" s="107"/>
      <c r="AM220" s="107"/>
      <c r="AN220" s="107"/>
      <c r="AO220" s="107"/>
      <c r="AP220" s="107"/>
      <c r="AQ220" s="107"/>
      <c r="AR220" s="107"/>
      <c r="AS220" s="107"/>
      <c r="BI220" s="145"/>
      <c r="BJ220" s="145"/>
      <c r="BK220" s="145"/>
      <c r="BL220" s="145"/>
      <c r="BM220" s="145"/>
      <c r="BN220" s="145"/>
      <c r="BO220" s="145"/>
      <c r="BP220" s="145"/>
      <c r="BQ220" s="145"/>
      <c r="BR220" s="145"/>
      <c r="BS220" s="145"/>
      <c r="BT220" s="145"/>
      <c r="BU220" s="145"/>
      <c r="BV220" s="145"/>
      <c r="BW220" s="145"/>
    </row>
    <row r="221" spans="3:75" ht="21" customHeight="1">
      <c r="C221" s="87"/>
      <c r="D221" s="437"/>
      <c r="E221" s="443"/>
      <c r="F221" s="245" t="s">
        <v>245</v>
      </c>
      <c r="G221" s="184"/>
      <c r="H221" s="62" t="s">
        <v>326</v>
      </c>
      <c r="I221" s="62" t="s">
        <v>330</v>
      </c>
      <c r="J221" s="62" t="s">
        <v>2</v>
      </c>
      <c r="K221" s="62" t="s">
        <v>331</v>
      </c>
      <c r="L221" s="62" t="s">
        <v>2</v>
      </c>
      <c r="M221" s="62" t="s">
        <v>579</v>
      </c>
      <c r="N221" s="136" t="s">
        <v>333</v>
      </c>
      <c r="O221" s="136" t="s">
        <v>2</v>
      </c>
      <c r="P221" s="136" t="s">
        <v>721</v>
      </c>
      <c r="Q221" s="136"/>
      <c r="R221" s="136"/>
      <c r="S221" s="136"/>
      <c r="T221" s="136"/>
      <c r="U221" s="228"/>
      <c r="V221" s="162"/>
      <c r="W221" s="163"/>
      <c r="X221" s="164"/>
      <c r="Y221" s="106"/>
      <c r="Z221" s="106"/>
      <c r="AA221" s="107"/>
      <c r="AB221" s="107"/>
      <c r="AC221" s="107"/>
      <c r="AD221" s="107"/>
      <c r="AE221" s="107"/>
      <c r="AF221" s="107"/>
      <c r="AG221" s="107"/>
      <c r="AH221" s="107"/>
      <c r="AI221" s="107"/>
      <c r="AJ221" s="107"/>
      <c r="AK221" s="107"/>
      <c r="AL221" s="107"/>
      <c r="AM221" s="107"/>
      <c r="AN221" s="107"/>
      <c r="AO221" s="107"/>
      <c r="AP221" s="107"/>
      <c r="AQ221" s="107"/>
      <c r="AR221" s="107"/>
      <c r="AS221" s="107"/>
      <c r="BI221" s="145"/>
      <c r="BJ221" s="145"/>
      <c r="BK221" s="145"/>
      <c r="BL221" s="145"/>
      <c r="BM221" s="145"/>
      <c r="BN221" s="145"/>
      <c r="BO221" s="145"/>
      <c r="BP221" s="145"/>
      <c r="BQ221" s="145"/>
      <c r="BR221" s="145"/>
      <c r="BS221" s="145"/>
      <c r="BT221" s="145"/>
      <c r="BU221" s="145"/>
      <c r="BV221" s="145"/>
      <c r="BW221" s="145"/>
    </row>
    <row r="222" spans="3:75" ht="21" customHeight="1">
      <c r="C222" s="87"/>
      <c r="D222" s="437"/>
      <c r="E222" s="443"/>
      <c r="F222" s="245" t="s">
        <v>246</v>
      </c>
      <c r="G222" s="184"/>
      <c r="H222" s="62" t="s">
        <v>326</v>
      </c>
      <c r="I222" s="62" t="s">
        <v>330</v>
      </c>
      <c r="J222" s="62" t="s">
        <v>2</v>
      </c>
      <c r="K222" s="62" t="s">
        <v>331</v>
      </c>
      <c r="L222" s="62" t="s">
        <v>2</v>
      </c>
      <c r="M222" s="62" t="s">
        <v>580</v>
      </c>
      <c r="N222" s="136" t="s">
        <v>333</v>
      </c>
      <c r="O222" s="136" t="s">
        <v>2</v>
      </c>
      <c r="P222" s="136" t="s">
        <v>721</v>
      </c>
      <c r="Q222" s="136"/>
      <c r="R222" s="136"/>
      <c r="S222" s="136"/>
      <c r="T222" s="136"/>
      <c r="U222" s="228"/>
      <c r="V222" s="162"/>
      <c r="W222" s="163"/>
      <c r="X222" s="164"/>
      <c r="Y222" s="106"/>
      <c r="Z222" s="106"/>
      <c r="AA222" s="107"/>
      <c r="AB222" s="107"/>
      <c r="AC222" s="107"/>
      <c r="AD222" s="107"/>
      <c r="AE222" s="107"/>
      <c r="AF222" s="107"/>
      <c r="AG222" s="107"/>
      <c r="AH222" s="107"/>
      <c r="AI222" s="107"/>
      <c r="AJ222" s="107"/>
      <c r="AK222" s="107"/>
      <c r="AL222" s="107"/>
      <c r="AM222" s="107"/>
      <c r="AN222" s="107"/>
      <c r="AO222" s="107"/>
      <c r="AP222" s="107"/>
      <c r="AQ222" s="107"/>
      <c r="AR222" s="107"/>
      <c r="AS222" s="107"/>
      <c r="BI222" s="145"/>
      <c r="BJ222" s="145"/>
      <c r="BK222" s="145"/>
      <c r="BL222" s="145"/>
      <c r="BM222" s="145"/>
      <c r="BN222" s="145"/>
      <c r="BO222" s="145"/>
      <c r="BP222" s="145"/>
      <c r="BQ222" s="145"/>
      <c r="BR222" s="145"/>
      <c r="BS222" s="145"/>
      <c r="BT222" s="145"/>
      <c r="BU222" s="145"/>
      <c r="BV222" s="145"/>
      <c r="BW222" s="145"/>
    </row>
    <row r="223" spans="3:75" ht="21" customHeight="1">
      <c r="C223" s="87"/>
      <c r="D223" s="437"/>
      <c r="E223" s="443"/>
      <c r="F223" s="245" t="s">
        <v>247</v>
      </c>
      <c r="G223" s="184"/>
      <c r="H223" s="62" t="s">
        <v>326</v>
      </c>
      <c r="I223" s="62" t="s">
        <v>330</v>
      </c>
      <c r="J223" s="62" t="s">
        <v>2</v>
      </c>
      <c r="K223" s="62" t="s">
        <v>331</v>
      </c>
      <c r="L223" s="62" t="s">
        <v>2</v>
      </c>
      <c r="M223" s="62" t="s">
        <v>581</v>
      </c>
      <c r="N223" s="136" t="s">
        <v>333</v>
      </c>
      <c r="O223" s="136" t="s">
        <v>2</v>
      </c>
      <c r="P223" s="136" t="s">
        <v>721</v>
      </c>
      <c r="Q223" s="136"/>
      <c r="R223" s="136"/>
      <c r="S223" s="136"/>
      <c r="T223" s="136"/>
      <c r="U223" s="228"/>
      <c r="V223" s="162"/>
      <c r="W223" s="163"/>
      <c r="X223" s="164"/>
      <c r="Y223" s="106"/>
      <c r="Z223" s="106"/>
      <c r="AA223" s="107"/>
      <c r="AB223" s="107"/>
      <c r="AC223" s="107"/>
      <c r="AD223" s="107"/>
      <c r="AE223" s="107"/>
      <c r="AF223" s="107"/>
      <c r="AG223" s="107"/>
      <c r="AH223" s="107"/>
      <c r="AI223" s="107"/>
      <c r="AJ223" s="107"/>
      <c r="AK223" s="107"/>
      <c r="AL223" s="107"/>
      <c r="AM223" s="107"/>
      <c r="AN223" s="107"/>
      <c r="AO223" s="107"/>
      <c r="AP223" s="107"/>
      <c r="AQ223" s="107"/>
      <c r="AR223" s="107"/>
      <c r="AS223" s="107"/>
      <c r="BI223" s="145"/>
      <c r="BJ223" s="145"/>
      <c r="BK223" s="145"/>
      <c r="BL223" s="145"/>
      <c r="BM223" s="145"/>
      <c r="BN223" s="145"/>
      <c r="BO223" s="145"/>
      <c r="BP223" s="145"/>
      <c r="BQ223" s="145"/>
      <c r="BR223" s="145"/>
      <c r="BS223" s="145"/>
      <c r="BT223" s="145"/>
      <c r="BU223" s="145"/>
      <c r="BV223" s="145"/>
      <c r="BW223" s="145"/>
    </row>
    <row r="224" spans="3:75" ht="21" customHeight="1">
      <c r="C224" s="87"/>
      <c r="D224" s="437"/>
      <c r="E224" s="443"/>
      <c r="F224" s="245" t="s">
        <v>248</v>
      </c>
      <c r="G224" s="184"/>
      <c r="H224" s="62" t="s">
        <v>326</v>
      </c>
      <c r="I224" s="62" t="s">
        <v>330</v>
      </c>
      <c r="J224" s="62" t="s">
        <v>2</v>
      </c>
      <c r="K224" s="62" t="s">
        <v>331</v>
      </c>
      <c r="L224" s="62" t="s">
        <v>2</v>
      </c>
      <c r="M224" s="62" t="s">
        <v>582</v>
      </c>
      <c r="N224" s="136" t="s">
        <v>333</v>
      </c>
      <c r="O224" s="136" t="s">
        <v>2</v>
      </c>
      <c r="P224" s="136" t="s">
        <v>721</v>
      </c>
      <c r="Q224" s="136"/>
      <c r="R224" s="136"/>
      <c r="S224" s="136"/>
      <c r="T224" s="136"/>
      <c r="U224" s="228"/>
      <c r="V224" s="162"/>
      <c r="W224" s="163"/>
      <c r="X224" s="164"/>
      <c r="Y224" s="106"/>
      <c r="Z224" s="106"/>
      <c r="AA224" s="107"/>
      <c r="AB224" s="107"/>
      <c r="AC224" s="107"/>
      <c r="AD224" s="107"/>
      <c r="AE224" s="107"/>
      <c r="AF224" s="107"/>
      <c r="AG224" s="107"/>
      <c r="AH224" s="107"/>
      <c r="AI224" s="107"/>
      <c r="AJ224" s="107"/>
      <c r="AK224" s="107"/>
      <c r="AL224" s="107"/>
      <c r="AM224" s="107"/>
      <c r="AN224" s="107"/>
      <c r="AO224" s="107"/>
      <c r="AP224" s="107"/>
      <c r="AQ224" s="107"/>
      <c r="AR224" s="107"/>
      <c r="AS224" s="107"/>
      <c r="BI224" s="145"/>
      <c r="BJ224" s="145"/>
      <c r="BK224" s="145"/>
      <c r="BL224" s="145"/>
      <c r="BM224" s="145"/>
      <c r="BN224" s="145"/>
      <c r="BO224" s="145"/>
      <c r="BP224" s="145"/>
      <c r="BQ224" s="145"/>
      <c r="BR224" s="145"/>
      <c r="BS224" s="145"/>
      <c r="BT224" s="145"/>
      <c r="BU224" s="145"/>
      <c r="BV224" s="145"/>
      <c r="BW224" s="145"/>
    </row>
    <row r="225" spans="3:75" ht="21" customHeight="1">
      <c r="C225" s="87"/>
      <c r="D225" s="437"/>
      <c r="E225" s="443"/>
      <c r="F225" s="245" t="s">
        <v>249</v>
      </c>
      <c r="G225" s="184"/>
      <c r="H225" s="62" t="s">
        <v>326</v>
      </c>
      <c r="I225" s="62" t="s">
        <v>330</v>
      </c>
      <c r="J225" s="62" t="s">
        <v>2</v>
      </c>
      <c r="K225" s="62" t="s">
        <v>331</v>
      </c>
      <c r="L225" s="62" t="s">
        <v>2</v>
      </c>
      <c r="M225" s="62" t="s">
        <v>583</v>
      </c>
      <c r="N225" s="136" t="s">
        <v>333</v>
      </c>
      <c r="O225" s="136" t="s">
        <v>2</v>
      </c>
      <c r="P225" s="136" t="s">
        <v>721</v>
      </c>
      <c r="Q225" s="136"/>
      <c r="R225" s="136"/>
      <c r="S225" s="136"/>
      <c r="T225" s="136"/>
      <c r="U225" s="228"/>
      <c r="V225" s="162"/>
      <c r="W225" s="163"/>
      <c r="X225" s="164"/>
      <c r="Y225" s="106"/>
      <c r="Z225" s="106"/>
      <c r="AA225" s="107"/>
      <c r="AB225" s="107"/>
      <c r="AC225" s="107"/>
      <c r="AD225" s="107"/>
      <c r="AE225" s="107"/>
      <c r="AF225" s="107"/>
      <c r="AG225" s="107"/>
      <c r="AH225" s="107"/>
      <c r="AI225" s="107"/>
      <c r="AJ225" s="107"/>
      <c r="AK225" s="107"/>
      <c r="AL225" s="107"/>
      <c r="AM225" s="107"/>
      <c r="AN225" s="107"/>
      <c r="AO225" s="107"/>
      <c r="AP225" s="107"/>
      <c r="AQ225" s="107"/>
      <c r="AR225" s="107"/>
      <c r="AS225" s="107"/>
      <c r="BI225" s="145"/>
      <c r="BJ225" s="145"/>
      <c r="BK225" s="145"/>
      <c r="BL225" s="145"/>
      <c r="BM225" s="145"/>
      <c r="BN225" s="145"/>
      <c r="BO225" s="145"/>
      <c r="BP225" s="145"/>
      <c r="BQ225" s="145"/>
      <c r="BR225" s="145"/>
      <c r="BS225" s="145"/>
      <c r="BT225" s="145"/>
      <c r="BU225" s="145"/>
      <c r="BV225" s="145"/>
      <c r="BW225" s="145"/>
    </row>
    <row r="226" spans="3:75" ht="21" customHeight="1">
      <c r="C226" s="87"/>
      <c r="D226" s="437"/>
      <c r="E226" s="443"/>
      <c r="F226" s="245" t="s">
        <v>250</v>
      </c>
      <c r="G226" s="184"/>
      <c r="H226" s="62" t="s">
        <v>326</v>
      </c>
      <c r="I226" s="62" t="s">
        <v>330</v>
      </c>
      <c r="J226" s="62" t="s">
        <v>2</v>
      </c>
      <c r="K226" s="62" t="s">
        <v>331</v>
      </c>
      <c r="L226" s="62" t="s">
        <v>2</v>
      </c>
      <c r="M226" s="62" t="s">
        <v>584</v>
      </c>
      <c r="N226" s="136" t="s">
        <v>333</v>
      </c>
      <c r="O226" s="136" t="s">
        <v>2</v>
      </c>
      <c r="P226" s="136" t="s">
        <v>721</v>
      </c>
      <c r="Q226" s="136"/>
      <c r="R226" s="136"/>
      <c r="S226" s="136"/>
      <c r="T226" s="136"/>
      <c r="U226" s="228"/>
      <c r="V226" s="162"/>
      <c r="W226" s="163"/>
      <c r="X226" s="164"/>
      <c r="Y226" s="106"/>
      <c r="Z226" s="106"/>
      <c r="AA226" s="107"/>
      <c r="AB226" s="107"/>
      <c r="AC226" s="107"/>
      <c r="AD226" s="107"/>
      <c r="AE226" s="107"/>
      <c r="AF226" s="107"/>
      <c r="AG226" s="107"/>
      <c r="AH226" s="107"/>
      <c r="AI226" s="107"/>
      <c r="AJ226" s="107"/>
      <c r="AK226" s="107"/>
      <c r="AL226" s="107"/>
      <c r="AM226" s="107"/>
      <c r="AN226" s="107"/>
      <c r="AO226" s="107"/>
      <c r="AP226" s="107"/>
      <c r="AQ226" s="107"/>
      <c r="AR226" s="107"/>
      <c r="AS226" s="107"/>
      <c r="BI226" s="145"/>
      <c r="BJ226" s="145"/>
      <c r="BK226" s="145"/>
      <c r="BL226" s="145"/>
      <c r="BM226" s="145"/>
      <c r="BN226" s="145"/>
      <c r="BO226" s="145"/>
      <c r="BP226" s="145"/>
      <c r="BQ226" s="145"/>
      <c r="BR226" s="145"/>
      <c r="BS226" s="145"/>
      <c r="BT226" s="145"/>
      <c r="BU226" s="145"/>
      <c r="BV226" s="145"/>
      <c r="BW226" s="145"/>
    </row>
    <row r="227" spans="3:75" ht="21" customHeight="1">
      <c r="C227" s="87"/>
      <c r="D227" s="437"/>
      <c r="E227" s="443"/>
      <c r="F227" s="245" t="s">
        <v>251</v>
      </c>
      <c r="G227" s="184"/>
      <c r="H227" s="62" t="s">
        <v>326</v>
      </c>
      <c r="I227" s="62" t="s">
        <v>330</v>
      </c>
      <c r="J227" s="62" t="s">
        <v>2</v>
      </c>
      <c r="K227" s="62" t="s">
        <v>331</v>
      </c>
      <c r="L227" s="62" t="s">
        <v>2</v>
      </c>
      <c r="M227" s="62" t="s">
        <v>585</v>
      </c>
      <c r="N227" s="136" t="s">
        <v>333</v>
      </c>
      <c r="O227" s="136" t="s">
        <v>2</v>
      </c>
      <c r="P227" s="136" t="s">
        <v>721</v>
      </c>
      <c r="Q227" s="136"/>
      <c r="R227" s="136"/>
      <c r="S227" s="136"/>
      <c r="T227" s="136"/>
      <c r="U227" s="228"/>
      <c r="V227" s="162"/>
      <c r="W227" s="163"/>
      <c r="X227" s="164"/>
      <c r="Y227" s="106"/>
      <c r="Z227" s="106"/>
      <c r="AA227" s="107"/>
      <c r="AB227" s="107"/>
      <c r="AC227" s="107"/>
      <c r="AD227" s="107"/>
      <c r="AE227" s="107"/>
      <c r="AF227" s="107"/>
      <c r="AG227" s="107"/>
      <c r="AH227" s="107"/>
      <c r="AI227" s="107"/>
      <c r="AJ227" s="107"/>
      <c r="AK227" s="107"/>
      <c r="AL227" s="107"/>
      <c r="AM227" s="107"/>
      <c r="AN227" s="107"/>
      <c r="AO227" s="107"/>
      <c r="AP227" s="107"/>
      <c r="AQ227" s="107"/>
      <c r="AR227" s="107"/>
      <c r="AS227" s="107"/>
      <c r="BI227" s="145"/>
      <c r="BJ227" s="145"/>
      <c r="BK227" s="145"/>
      <c r="BL227" s="145"/>
      <c r="BM227" s="145"/>
      <c r="BN227" s="145"/>
      <c r="BO227" s="145"/>
      <c r="BP227" s="145"/>
      <c r="BQ227" s="145"/>
      <c r="BR227" s="145"/>
      <c r="BS227" s="145"/>
      <c r="BT227" s="145"/>
      <c r="BU227" s="145"/>
      <c r="BV227" s="145"/>
      <c r="BW227" s="145"/>
    </row>
    <row r="228" spans="3:75" ht="21" customHeight="1">
      <c r="C228" s="87"/>
      <c r="D228" s="437"/>
      <c r="E228" s="443"/>
      <c r="F228" s="245" t="s">
        <v>252</v>
      </c>
      <c r="G228" s="184"/>
      <c r="H228" s="62" t="s">
        <v>326</v>
      </c>
      <c r="I228" s="62" t="s">
        <v>330</v>
      </c>
      <c r="J228" s="62" t="s">
        <v>2</v>
      </c>
      <c r="K228" s="62" t="s">
        <v>331</v>
      </c>
      <c r="L228" s="62" t="s">
        <v>2</v>
      </c>
      <c r="M228" s="62" t="s">
        <v>586</v>
      </c>
      <c r="N228" s="136" t="s">
        <v>333</v>
      </c>
      <c r="O228" s="136" t="s">
        <v>2</v>
      </c>
      <c r="P228" s="136" t="s">
        <v>721</v>
      </c>
      <c r="Q228" s="136"/>
      <c r="R228" s="136"/>
      <c r="S228" s="136"/>
      <c r="T228" s="136"/>
      <c r="U228" s="228"/>
      <c r="V228" s="162"/>
      <c r="W228" s="163"/>
      <c r="X228" s="164"/>
      <c r="Y228" s="106"/>
      <c r="Z228" s="106"/>
      <c r="AA228" s="107"/>
      <c r="AB228" s="107"/>
      <c r="AC228" s="107"/>
      <c r="AD228" s="107"/>
      <c r="AE228" s="107"/>
      <c r="AF228" s="107"/>
      <c r="AG228" s="107"/>
      <c r="AH228" s="107"/>
      <c r="AI228" s="107"/>
      <c r="AJ228" s="107"/>
      <c r="AK228" s="107"/>
      <c r="AL228" s="107"/>
      <c r="AM228" s="107"/>
      <c r="AN228" s="107"/>
      <c r="AO228" s="107"/>
      <c r="AP228" s="107"/>
      <c r="AQ228" s="107"/>
      <c r="AR228" s="107"/>
      <c r="AS228" s="107"/>
      <c r="BI228" s="145"/>
      <c r="BJ228" s="145"/>
      <c r="BK228" s="145"/>
      <c r="BL228" s="145"/>
      <c r="BM228" s="145"/>
      <c r="BN228" s="145"/>
      <c r="BO228" s="145"/>
      <c r="BP228" s="145"/>
      <c r="BQ228" s="145"/>
      <c r="BR228" s="145"/>
      <c r="BS228" s="145"/>
      <c r="BT228" s="145"/>
      <c r="BU228" s="145"/>
      <c r="BV228" s="145"/>
      <c r="BW228" s="145"/>
    </row>
    <row r="229" spans="3:75" ht="21" customHeight="1">
      <c r="C229" s="87"/>
      <c r="D229" s="437"/>
      <c r="E229" s="443"/>
      <c r="F229" s="245" t="s">
        <v>253</v>
      </c>
      <c r="G229" s="184"/>
      <c r="H229" s="62" t="s">
        <v>326</v>
      </c>
      <c r="I229" s="62" t="s">
        <v>330</v>
      </c>
      <c r="J229" s="62" t="s">
        <v>2</v>
      </c>
      <c r="K229" s="62" t="s">
        <v>331</v>
      </c>
      <c r="L229" s="62" t="s">
        <v>2</v>
      </c>
      <c r="M229" s="62" t="s">
        <v>587</v>
      </c>
      <c r="N229" s="136" t="s">
        <v>333</v>
      </c>
      <c r="O229" s="136" t="s">
        <v>2</v>
      </c>
      <c r="P229" s="136" t="s">
        <v>721</v>
      </c>
      <c r="Q229" s="136"/>
      <c r="R229" s="136"/>
      <c r="S229" s="136"/>
      <c r="T229" s="136"/>
      <c r="U229" s="228"/>
      <c r="V229" s="162"/>
      <c r="W229" s="163"/>
      <c r="X229" s="164"/>
      <c r="Y229" s="106"/>
      <c r="Z229" s="106"/>
      <c r="AA229" s="107"/>
      <c r="AB229" s="107"/>
      <c r="AC229" s="107"/>
      <c r="AD229" s="107"/>
      <c r="AE229" s="107"/>
      <c r="AF229" s="107"/>
      <c r="AG229" s="107"/>
      <c r="AH229" s="107"/>
      <c r="AI229" s="107"/>
      <c r="AJ229" s="107"/>
      <c r="AK229" s="107"/>
      <c r="AL229" s="107"/>
      <c r="AM229" s="107"/>
      <c r="AN229" s="107"/>
      <c r="AO229" s="107"/>
      <c r="AP229" s="107"/>
      <c r="AQ229" s="107"/>
      <c r="AR229" s="107"/>
      <c r="AS229" s="107"/>
      <c r="BI229" s="145"/>
      <c r="BJ229" s="145"/>
      <c r="BK229" s="145"/>
      <c r="BL229" s="145"/>
      <c r="BM229" s="145"/>
      <c r="BN229" s="145"/>
      <c r="BO229" s="145"/>
      <c r="BP229" s="145"/>
      <c r="BQ229" s="145"/>
      <c r="BR229" s="145"/>
      <c r="BS229" s="145"/>
      <c r="BT229" s="145"/>
      <c r="BU229" s="145"/>
      <c r="BV229" s="145"/>
      <c r="BW229" s="145"/>
    </row>
    <row r="230" spans="3:75" ht="21" customHeight="1">
      <c r="C230" s="87"/>
      <c r="D230" s="437"/>
      <c r="E230" s="443"/>
      <c r="F230" s="245" t="s">
        <v>254</v>
      </c>
      <c r="G230" s="184"/>
      <c r="H230" s="62" t="s">
        <v>326</v>
      </c>
      <c r="I230" s="62" t="s">
        <v>330</v>
      </c>
      <c r="J230" s="62" t="s">
        <v>2</v>
      </c>
      <c r="K230" s="62" t="s">
        <v>331</v>
      </c>
      <c r="L230" s="62" t="s">
        <v>2</v>
      </c>
      <c r="M230" s="62" t="s">
        <v>588</v>
      </c>
      <c r="N230" s="136" t="s">
        <v>333</v>
      </c>
      <c r="O230" s="136" t="s">
        <v>2</v>
      </c>
      <c r="P230" s="136" t="s">
        <v>721</v>
      </c>
      <c r="Q230" s="136"/>
      <c r="R230" s="136"/>
      <c r="S230" s="136"/>
      <c r="T230" s="136"/>
      <c r="U230" s="228"/>
      <c r="V230" s="162"/>
      <c r="W230" s="163"/>
      <c r="X230" s="164"/>
      <c r="Y230" s="106"/>
      <c r="Z230" s="106"/>
      <c r="AA230" s="107"/>
      <c r="AB230" s="107"/>
      <c r="AC230" s="107"/>
      <c r="AD230" s="107"/>
      <c r="AE230" s="107"/>
      <c r="AF230" s="107"/>
      <c r="AG230" s="107"/>
      <c r="AH230" s="107"/>
      <c r="AI230" s="107"/>
      <c r="AJ230" s="107"/>
      <c r="AK230" s="107"/>
      <c r="AL230" s="107"/>
      <c r="AM230" s="107"/>
      <c r="AN230" s="107"/>
      <c r="AO230" s="107"/>
      <c r="AP230" s="107"/>
      <c r="AQ230" s="107"/>
      <c r="AR230" s="107"/>
      <c r="AS230" s="107"/>
      <c r="BI230" s="145"/>
      <c r="BJ230" s="145"/>
      <c r="BK230" s="145"/>
      <c r="BL230" s="145"/>
      <c r="BM230" s="145"/>
      <c r="BN230" s="145"/>
      <c r="BO230" s="145"/>
      <c r="BP230" s="145"/>
      <c r="BQ230" s="145"/>
      <c r="BR230" s="145"/>
      <c r="BS230" s="145"/>
      <c r="BT230" s="145"/>
      <c r="BU230" s="145"/>
      <c r="BV230" s="145"/>
      <c r="BW230" s="145"/>
    </row>
    <row r="231" spans="3:75" ht="21" customHeight="1">
      <c r="C231" s="87"/>
      <c r="D231" s="437"/>
      <c r="E231" s="443"/>
      <c r="F231" s="245" t="s">
        <v>255</v>
      </c>
      <c r="G231" s="184"/>
      <c r="H231" s="62" t="s">
        <v>326</v>
      </c>
      <c r="I231" s="62" t="s">
        <v>330</v>
      </c>
      <c r="J231" s="62" t="s">
        <v>2</v>
      </c>
      <c r="K231" s="62" t="s">
        <v>331</v>
      </c>
      <c r="L231" s="62" t="s">
        <v>2</v>
      </c>
      <c r="M231" s="62" t="s">
        <v>589</v>
      </c>
      <c r="N231" s="136" t="s">
        <v>333</v>
      </c>
      <c r="O231" s="136" t="s">
        <v>2</v>
      </c>
      <c r="P231" s="136" t="s">
        <v>721</v>
      </c>
      <c r="Q231" s="136"/>
      <c r="R231" s="136"/>
      <c r="S231" s="136"/>
      <c r="T231" s="136"/>
      <c r="U231" s="228"/>
      <c r="V231" s="162"/>
      <c r="W231" s="163"/>
      <c r="X231" s="164"/>
      <c r="Y231" s="106"/>
      <c r="Z231" s="106"/>
      <c r="AA231" s="107"/>
      <c r="AB231" s="107"/>
      <c r="AC231" s="107"/>
      <c r="AD231" s="107"/>
      <c r="AE231" s="107"/>
      <c r="AF231" s="107"/>
      <c r="AG231" s="107"/>
      <c r="AH231" s="107"/>
      <c r="AI231" s="107"/>
      <c r="AJ231" s="107"/>
      <c r="AK231" s="107"/>
      <c r="AL231" s="107"/>
      <c r="AM231" s="107"/>
      <c r="AN231" s="107"/>
      <c r="AO231" s="107"/>
      <c r="AP231" s="107"/>
      <c r="AQ231" s="107"/>
      <c r="AR231" s="107"/>
      <c r="AS231" s="107"/>
      <c r="BI231" s="145"/>
      <c r="BJ231" s="145"/>
      <c r="BK231" s="145"/>
      <c r="BL231" s="145"/>
      <c r="BM231" s="145"/>
      <c r="BN231" s="145"/>
      <c r="BO231" s="145"/>
      <c r="BP231" s="145"/>
      <c r="BQ231" s="145"/>
      <c r="BR231" s="145"/>
      <c r="BS231" s="145"/>
      <c r="BT231" s="145"/>
      <c r="BU231" s="145"/>
      <c r="BV231" s="145"/>
      <c r="BW231" s="145"/>
    </row>
    <row r="232" spans="3:75" ht="21" customHeight="1">
      <c r="C232" s="87"/>
      <c r="D232" s="437"/>
      <c r="E232" s="443"/>
      <c r="F232" s="245" t="s">
        <v>256</v>
      </c>
      <c r="G232" s="184"/>
      <c r="H232" s="62" t="s">
        <v>326</v>
      </c>
      <c r="I232" s="62" t="s">
        <v>330</v>
      </c>
      <c r="J232" s="62" t="s">
        <v>2</v>
      </c>
      <c r="K232" s="62" t="s">
        <v>331</v>
      </c>
      <c r="L232" s="62" t="s">
        <v>2</v>
      </c>
      <c r="M232" s="62" t="s">
        <v>590</v>
      </c>
      <c r="N232" s="136" t="s">
        <v>333</v>
      </c>
      <c r="O232" s="136" t="s">
        <v>2</v>
      </c>
      <c r="P232" s="136" t="s">
        <v>721</v>
      </c>
      <c r="Q232" s="136"/>
      <c r="R232" s="136"/>
      <c r="S232" s="136"/>
      <c r="T232" s="136"/>
      <c r="U232" s="228"/>
      <c r="V232" s="162"/>
      <c r="W232" s="163"/>
      <c r="X232" s="164"/>
      <c r="Y232" s="106"/>
      <c r="Z232" s="106"/>
      <c r="AA232" s="107"/>
      <c r="AB232" s="107"/>
      <c r="AC232" s="107"/>
      <c r="AD232" s="107"/>
      <c r="AE232" s="107"/>
      <c r="AF232" s="107"/>
      <c r="AG232" s="107"/>
      <c r="AH232" s="107"/>
      <c r="AI232" s="107"/>
      <c r="AJ232" s="107"/>
      <c r="AK232" s="107"/>
      <c r="AL232" s="107"/>
      <c r="AM232" s="107"/>
      <c r="AN232" s="107"/>
      <c r="AO232" s="107"/>
      <c r="AP232" s="107"/>
      <c r="AQ232" s="107"/>
      <c r="AR232" s="107"/>
      <c r="AS232" s="107"/>
      <c r="BI232" s="145"/>
      <c r="BJ232" s="145"/>
      <c r="BK232" s="145"/>
      <c r="BL232" s="145"/>
      <c r="BM232" s="145"/>
      <c r="BN232" s="145"/>
      <c r="BO232" s="145"/>
      <c r="BP232" s="145"/>
      <c r="BQ232" s="145"/>
      <c r="BR232" s="145"/>
      <c r="BS232" s="145"/>
      <c r="BT232" s="145"/>
      <c r="BU232" s="145"/>
      <c r="BV232" s="145"/>
      <c r="BW232" s="145"/>
    </row>
    <row r="233" spans="3:75" ht="21" customHeight="1">
      <c r="C233" s="87"/>
      <c r="D233" s="437"/>
      <c r="E233" s="443"/>
      <c r="F233" s="245" t="s">
        <v>257</v>
      </c>
      <c r="G233" s="184"/>
      <c r="H233" s="62" t="s">
        <v>326</v>
      </c>
      <c r="I233" s="62" t="s">
        <v>330</v>
      </c>
      <c r="J233" s="62" t="s">
        <v>2</v>
      </c>
      <c r="K233" s="62" t="s">
        <v>331</v>
      </c>
      <c r="L233" s="62" t="s">
        <v>2</v>
      </c>
      <c r="M233" s="62" t="s">
        <v>591</v>
      </c>
      <c r="N233" s="136" t="s">
        <v>333</v>
      </c>
      <c r="O233" s="136" t="s">
        <v>2</v>
      </c>
      <c r="P233" s="136" t="s">
        <v>721</v>
      </c>
      <c r="Q233" s="136"/>
      <c r="R233" s="136"/>
      <c r="S233" s="136"/>
      <c r="T233" s="136"/>
      <c r="U233" s="228"/>
      <c r="V233" s="162"/>
      <c r="W233" s="163"/>
      <c r="X233" s="164"/>
      <c r="Y233" s="106"/>
      <c r="Z233" s="106"/>
      <c r="AA233" s="107"/>
      <c r="AB233" s="107"/>
      <c r="AC233" s="107"/>
      <c r="AD233" s="107"/>
      <c r="AE233" s="107"/>
      <c r="AF233" s="107"/>
      <c r="AG233" s="107"/>
      <c r="AH233" s="107"/>
      <c r="AI233" s="107"/>
      <c r="AJ233" s="107"/>
      <c r="AK233" s="107"/>
      <c r="AL233" s="107"/>
      <c r="AM233" s="107"/>
      <c r="AN233" s="107"/>
      <c r="AO233" s="107"/>
      <c r="AP233" s="107"/>
      <c r="AQ233" s="107"/>
      <c r="AR233" s="107"/>
      <c r="AS233" s="107"/>
      <c r="BI233" s="145"/>
      <c r="BJ233" s="145"/>
      <c r="BK233" s="145"/>
      <c r="BL233" s="145"/>
      <c r="BM233" s="145"/>
      <c r="BN233" s="145"/>
      <c r="BO233" s="145"/>
      <c r="BP233" s="145"/>
      <c r="BQ233" s="145"/>
      <c r="BR233" s="145"/>
      <c r="BS233" s="145"/>
      <c r="BT233" s="145"/>
      <c r="BU233" s="145"/>
      <c r="BV233" s="145"/>
      <c r="BW233" s="145"/>
    </row>
    <row r="234" spans="3:75" ht="21" customHeight="1">
      <c r="C234" s="87"/>
      <c r="D234" s="437"/>
      <c r="E234" s="443"/>
      <c r="F234" s="245" t="s">
        <v>258</v>
      </c>
      <c r="G234" s="184"/>
      <c r="H234" s="62" t="s">
        <v>326</v>
      </c>
      <c r="I234" s="62" t="s">
        <v>330</v>
      </c>
      <c r="J234" s="62" t="s">
        <v>2</v>
      </c>
      <c r="K234" s="62" t="s">
        <v>331</v>
      </c>
      <c r="L234" s="62" t="s">
        <v>2</v>
      </c>
      <c r="M234" s="62" t="s">
        <v>592</v>
      </c>
      <c r="N234" s="136" t="s">
        <v>333</v>
      </c>
      <c r="O234" s="136" t="s">
        <v>2</v>
      </c>
      <c r="P234" s="136" t="s">
        <v>721</v>
      </c>
      <c r="Q234" s="136"/>
      <c r="R234" s="136"/>
      <c r="S234" s="136"/>
      <c r="T234" s="136"/>
      <c r="U234" s="228"/>
      <c r="V234" s="162"/>
      <c r="W234" s="163"/>
      <c r="X234" s="164"/>
      <c r="Y234" s="106"/>
      <c r="Z234" s="106"/>
      <c r="AA234" s="107"/>
      <c r="AB234" s="107"/>
      <c r="AC234" s="107"/>
      <c r="AD234" s="107"/>
      <c r="AE234" s="107"/>
      <c r="AF234" s="107"/>
      <c r="AG234" s="107"/>
      <c r="AH234" s="107"/>
      <c r="AI234" s="107"/>
      <c r="AJ234" s="107"/>
      <c r="AK234" s="107"/>
      <c r="AL234" s="107"/>
      <c r="AM234" s="107"/>
      <c r="AN234" s="107"/>
      <c r="AO234" s="107"/>
      <c r="AP234" s="107"/>
      <c r="AQ234" s="107"/>
      <c r="AR234" s="107"/>
      <c r="AS234" s="107"/>
      <c r="BI234" s="145"/>
      <c r="BJ234" s="145"/>
      <c r="BK234" s="145"/>
      <c r="BL234" s="145"/>
      <c r="BM234" s="145"/>
      <c r="BN234" s="145"/>
      <c r="BO234" s="145"/>
      <c r="BP234" s="145"/>
      <c r="BQ234" s="145"/>
      <c r="BR234" s="145"/>
      <c r="BS234" s="145"/>
      <c r="BT234" s="145"/>
      <c r="BU234" s="145"/>
      <c r="BV234" s="145"/>
      <c r="BW234" s="145"/>
    </row>
    <row r="235" spans="3:75" ht="21" customHeight="1">
      <c r="C235" s="87"/>
      <c r="D235" s="437"/>
      <c r="E235" s="443"/>
      <c r="F235" s="245" t="s">
        <v>259</v>
      </c>
      <c r="G235" s="184"/>
      <c r="H235" s="62" t="s">
        <v>326</v>
      </c>
      <c r="I235" s="62" t="s">
        <v>330</v>
      </c>
      <c r="J235" s="62" t="s">
        <v>2</v>
      </c>
      <c r="K235" s="62" t="s">
        <v>331</v>
      </c>
      <c r="L235" s="62" t="s">
        <v>2</v>
      </c>
      <c r="M235" s="62" t="s">
        <v>593</v>
      </c>
      <c r="N235" s="136" t="s">
        <v>333</v>
      </c>
      <c r="O235" s="136" t="s">
        <v>2</v>
      </c>
      <c r="P235" s="136" t="s">
        <v>721</v>
      </c>
      <c r="Q235" s="136"/>
      <c r="R235" s="136"/>
      <c r="S235" s="136"/>
      <c r="T235" s="136"/>
      <c r="U235" s="228"/>
      <c r="V235" s="162"/>
      <c r="W235" s="163"/>
      <c r="X235" s="164"/>
      <c r="Y235" s="106"/>
      <c r="Z235" s="108"/>
      <c r="AA235" s="85"/>
      <c r="AB235" s="85"/>
      <c r="AC235" s="85"/>
      <c r="AD235" s="85"/>
      <c r="AE235" s="85"/>
      <c r="AF235" s="85"/>
      <c r="AG235" s="85"/>
      <c r="AH235" s="85"/>
      <c r="AI235" s="85"/>
      <c r="AJ235" s="85"/>
      <c r="AK235" s="85"/>
      <c r="AL235" s="85"/>
      <c r="AM235" s="85"/>
      <c r="AN235" s="85"/>
      <c r="AO235" s="85"/>
      <c r="AP235" s="85"/>
      <c r="AQ235" s="85"/>
      <c r="AR235" s="85"/>
      <c r="AS235" s="85"/>
      <c r="BI235" s="145"/>
      <c r="BJ235" s="145"/>
      <c r="BK235" s="145"/>
      <c r="BL235" s="145"/>
      <c r="BM235" s="145"/>
      <c r="BN235" s="145"/>
      <c r="BO235" s="145"/>
      <c r="BP235" s="145"/>
      <c r="BQ235" s="145"/>
      <c r="BR235" s="145"/>
      <c r="BS235" s="145"/>
      <c r="BT235" s="145"/>
      <c r="BU235" s="145"/>
      <c r="BV235" s="145"/>
      <c r="BW235" s="145"/>
    </row>
    <row r="236" spans="3:75" ht="21" customHeight="1">
      <c r="C236" s="87"/>
      <c r="D236" s="437"/>
      <c r="E236" s="443"/>
      <c r="F236" s="246" t="s">
        <v>260</v>
      </c>
      <c r="G236" s="184"/>
      <c r="H236" s="62" t="s">
        <v>326</v>
      </c>
      <c r="I236" s="62" t="s">
        <v>330</v>
      </c>
      <c r="J236" s="62" t="s">
        <v>2</v>
      </c>
      <c r="K236" s="62" t="s">
        <v>331</v>
      </c>
      <c r="L236" s="62" t="s">
        <v>2</v>
      </c>
      <c r="M236" s="62" t="s">
        <v>621</v>
      </c>
      <c r="N236" s="136" t="s">
        <v>333</v>
      </c>
      <c r="O236" s="136" t="s">
        <v>2</v>
      </c>
      <c r="P236" s="136" t="s">
        <v>721</v>
      </c>
      <c r="Q236" s="136"/>
      <c r="R236" s="136"/>
      <c r="S236" s="136"/>
      <c r="T236" s="136"/>
      <c r="U236" s="229"/>
      <c r="V236" s="21" t="str">
        <f>IF(OR(SUMPRODUCT(--(V218:V235=""),--(W218:W235=""))&gt;0,COUNTIF(W218:W235,"M")&gt;0,COUNTIF(W218:W235,"X")=18),"",SUM(V218:V235))</f>
        <v/>
      </c>
      <c r="W236" s="22" t="str">
        <f>IF(AND(COUNTIF(W218:W235,"X")=18,SUM(V218:V235)=0,ISNUMBER(V236)),"",IF(COUNTIF(W218:W235,"M")&gt;0,"M",IF(AND(COUNTIF(W218:W235,W218)=18,OR(W218="X",W218="W",W218="Z")),UPPER(W218),"")))</f>
        <v/>
      </c>
      <c r="X236" s="23"/>
      <c r="Y236" s="106"/>
      <c r="Z236" s="106"/>
      <c r="AA236" s="107"/>
      <c r="AB236" s="107"/>
      <c r="AC236" s="107"/>
      <c r="AD236" s="107"/>
      <c r="AE236" s="107"/>
      <c r="AF236" s="107"/>
      <c r="AG236" s="107"/>
      <c r="AH236" s="107"/>
      <c r="AI236" s="107"/>
      <c r="AJ236" s="107"/>
      <c r="AK236" s="107"/>
      <c r="AL236" s="107"/>
      <c r="AM236" s="107"/>
      <c r="AN236" s="107"/>
      <c r="AO236" s="107"/>
      <c r="AP236" s="107"/>
      <c r="AQ236" s="107"/>
      <c r="AR236" s="107"/>
      <c r="AS236" s="107"/>
      <c r="BI236" s="145"/>
      <c r="BJ236" s="145"/>
      <c r="BK236" s="145"/>
      <c r="BL236" s="145"/>
      <c r="BM236" s="145"/>
      <c r="BN236" s="145"/>
      <c r="BO236" s="145"/>
      <c r="BP236" s="145"/>
      <c r="BQ236" s="145"/>
      <c r="BR236" s="145"/>
      <c r="BS236" s="145"/>
      <c r="BT236" s="145"/>
      <c r="BU236" s="145"/>
      <c r="BV236" s="145"/>
      <c r="BW236" s="145"/>
    </row>
    <row r="237" spans="3:75" ht="21" customHeight="1">
      <c r="C237" s="87"/>
      <c r="D237" s="438" t="s">
        <v>4</v>
      </c>
      <c r="E237" s="445" t="s">
        <v>688</v>
      </c>
      <c r="F237" s="445"/>
      <c r="G237" s="184"/>
      <c r="H237" s="62" t="s">
        <v>326</v>
      </c>
      <c r="I237" s="62" t="s">
        <v>330</v>
      </c>
      <c r="J237" s="62" t="s">
        <v>2</v>
      </c>
      <c r="K237" s="62" t="s">
        <v>331</v>
      </c>
      <c r="L237" s="62" t="s">
        <v>2</v>
      </c>
      <c r="M237" s="62" t="s">
        <v>594</v>
      </c>
      <c r="N237" s="136" t="s">
        <v>594</v>
      </c>
      <c r="O237" s="136" t="s">
        <v>2</v>
      </c>
      <c r="P237" s="136" t="s">
        <v>721</v>
      </c>
      <c r="Q237" s="136"/>
      <c r="R237" s="136"/>
      <c r="S237" s="136"/>
      <c r="T237" s="136"/>
      <c r="U237" s="228"/>
      <c r="V237" s="162"/>
      <c r="W237" s="163"/>
      <c r="X237" s="164"/>
      <c r="Y237" s="106"/>
      <c r="Z237" s="106"/>
      <c r="AA237" s="107"/>
      <c r="AB237" s="107"/>
      <c r="AC237" s="107"/>
      <c r="AD237" s="107"/>
      <c r="AE237" s="107"/>
      <c r="AF237" s="107"/>
      <c r="AG237" s="107"/>
      <c r="AH237" s="107"/>
      <c r="AI237" s="107"/>
      <c r="AJ237" s="107"/>
      <c r="AK237" s="107"/>
      <c r="AL237" s="107"/>
      <c r="AM237" s="107"/>
      <c r="AN237" s="107"/>
      <c r="AO237" s="107"/>
      <c r="AP237" s="107"/>
      <c r="AQ237" s="107"/>
      <c r="AR237" s="107"/>
      <c r="AS237" s="107"/>
      <c r="BI237" s="145"/>
      <c r="BJ237" s="145"/>
      <c r="BK237" s="145"/>
      <c r="BL237" s="145"/>
      <c r="BM237" s="145"/>
      <c r="BN237" s="145"/>
      <c r="BO237" s="145"/>
      <c r="BP237" s="145"/>
      <c r="BQ237" s="145"/>
      <c r="BR237" s="145"/>
      <c r="BS237" s="145"/>
      <c r="BT237" s="145"/>
      <c r="BU237" s="145"/>
      <c r="BV237" s="145"/>
      <c r="BW237" s="145"/>
    </row>
    <row r="238" spans="3:75" ht="21" customHeight="1">
      <c r="C238" s="87"/>
      <c r="D238" s="438"/>
      <c r="E238" s="447" t="s">
        <v>29</v>
      </c>
      <c r="F238" s="447"/>
      <c r="G238" s="184"/>
      <c r="H238" s="62" t="s">
        <v>326</v>
      </c>
      <c r="I238" s="62" t="s">
        <v>330</v>
      </c>
      <c r="J238" s="62" t="s">
        <v>2</v>
      </c>
      <c r="K238" s="62" t="s">
        <v>331</v>
      </c>
      <c r="L238" s="62" t="s">
        <v>2</v>
      </c>
      <c r="M238" s="62" t="s">
        <v>599</v>
      </c>
      <c r="N238" s="136" t="s">
        <v>599</v>
      </c>
      <c r="O238" s="136" t="s">
        <v>2</v>
      </c>
      <c r="P238" s="136" t="s">
        <v>721</v>
      </c>
      <c r="Q238" s="136"/>
      <c r="R238" s="136"/>
      <c r="S238" s="136"/>
      <c r="T238" s="136"/>
      <c r="U238" s="228"/>
      <c r="V238" s="21" t="str">
        <f>IF(OR(AND(V69="",W69=""),AND(V74="",W74=""),,AND(V118="",W118=""),AND(V170="",W170=""),AND(V217="",W217=""),AND(V236="",W236=""),AND(V237="",W237=""),AND(W69="X",W74="X",W118="X",W170="X",W217="X",W236="X",W237="X"),OR(W69="M",W74="M",W118="M",W170="M",W217="M",W236="M",W237="M")),"",SUM(V69,V74,V118,V170,V217,V236,V237))</f>
        <v/>
      </c>
      <c r="W238" s="22" t="str">
        <f>IF(AND(AND(W69="X",W74="X",W118="X",W170="X",W217="X",W236="X",W237="X"),SUM(V69,V74,V118,V170,V217,V236,V237)=0,ISNUMBER(V238)),"",IF(OR(W69="M",W74="M",W118="M",W170="M",W217="M",W236="M",W237="M"),"M",IF(AND(W69=W74, W69=W118, W69=W170, W69=W217, W69=W236, W69=W237,OR(W69="X", W69="W", W69="Z")),UPPER(W69),"")))</f>
        <v/>
      </c>
      <c r="X238" s="23"/>
      <c r="Y238" s="88"/>
      <c r="Z238" s="89"/>
      <c r="AA238" s="94"/>
      <c r="AB238" s="94"/>
      <c r="AC238" s="94"/>
      <c r="AD238" s="94"/>
      <c r="AE238" s="94"/>
      <c r="AF238" s="94"/>
      <c r="AG238" s="94"/>
      <c r="AH238" s="94"/>
      <c r="AI238" s="94"/>
      <c r="AJ238" s="94"/>
      <c r="AK238" s="94"/>
      <c r="AL238" s="94"/>
      <c r="AM238" s="94"/>
      <c r="AN238" s="94"/>
      <c r="AO238" s="94"/>
      <c r="AP238" s="94"/>
      <c r="AQ238" s="94"/>
      <c r="AR238" s="94"/>
      <c r="AS238" s="94"/>
      <c r="BI238" s="145"/>
      <c r="BJ238" s="145"/>
      <c r="BK238" s="145"/>
      <c r="BL238" s="145"/>
      <c r="BM238" s="145"/>
      <c r="BN238" s="145"/>
      <c r="BO238" s="145"/>
      <c r="BP238" s="145"/>
      <c r="BQ238" s="145"/>
      <c r="BR238" s="145"/>
      <c r="BS238" s="145"/>
      <c r="BT238" s="145"/>
      <c r="BU238" s="145"/>
      <c r="BV238" s="145"/>
      <c r="BW238" s="145"/>
    </row>
    <row r="239" spans="3:75" ht="3" customHeight="1">
      <c r="C239" s="87"/>
      <c r="D239" s="110"/>
      <c r="E239" s="87"/>
      <c r="F239" s="87"/>
      <c r="G239" s="111"/>
      <c r="H239" s="111"/>
      <c r="I239" s="111"/>
      <c r="J239" s="111"/>
      <c r="K239" s="111"/>
      <c r="L239" s="111"/>
      <c r="M239" s="111"/>
      <c r="N239" s="151"/>
      <c r="O239" s="151"/>
      <c r="P239" s="151"/>
      <c r="Q239" s="151"/>
      <c r="R239" s="151"/>
      <c r="S239" s="151"/>
      <c r="T239" s="151"/>
      <c r="U239" s="151"/>
      <c r="V239" s="87"/>
      <c r="W239" s="87"/>
      <c r="X239" s="87"/>
      <c r="Y239" s="87"/>
      <c r="Z239" s="87"/>
      <c r="BI239" s="145"/>
      <c r="BJ239" s="145"/>
      <c r="BK239" s="145"/>
      <c r="BL239" s="145"/>
      <c r="BM239" s="145"/>
      <c r="BN239" s="145"/>
      <c r="BO239" s="145"/>
      <c r="BP239" s="145"/>
      <c r="BQ239" s="145"/>
      <c r="BR239" s="145"/>
      <c r="BS239" s="145"/>
      <c r="BT239" s="145"/>
      <c r="BU239" s="145"/>
      <c r="BV239" s="145"/>
      <c r="BW239" s="145"/>
    </row>
    <row r="240" spans="3:75" ht="21" customHeight="1">
      <c r="C240" s="87"/>
      <c r="D240" s="437" t="s">
        <v>5</v>
      </c>
      <c r="E240" s="437" t="s">
        <v>37</v>
      </c>
      <c r="F240" s="328" t="s">
        <v>38</v>
      </c>
      <c r="G240" s="184"/>
      <c r="H240" s="62" t="s">
        <v>327</v>
      </c>
      <c r="I240" s="62" t="s">
        <v>330</v>
      </c>
      <c r="J240" s="62" t="s">
        <v>2</v>
      </c>
      <c r="K240" s="62" t="s">
        <v>331</v>
      </c>
      <c r="L240" s="62" t="s">
        <v>2</v>
      </c>
      <c r="M240" s="62" t="s">
        <v>377</v>
      </c>
      <c r="N240" s="136" t="s">
        <v>333</v>
      </c>
      <c r="O240" s="136" t="s">
        <v>2</v>
      </c>
      <c r="P240" s="136" t="s">
        <v>721</v>
      </c>
      <c r="Q240" s="136"/>
      <c r="R240" s="136"/>
      <c r="S240" s="136"/>
      <c r="T240" s="136"/>
      <c r="U240" s="228"/>
      <c r="V240" s="162"/>
      <c r="W240" s="163"/>
      <c r="X240" s="164"/>
      <c r="Y240" s="106"/>
      <c r="Z240" s="109"/>
      <c r="BI240" s="145"/>
      <c r="BJ240" s="145"/>
      <c r="BK240" s="145"/>
      <c r="BL240" s="145"/>
      <c r="BM240" s="145"/>
      <c r="BN240" s="145"/>
      <c r="BO240" s="145"/>
      <c r="BP240" s="145"/>
      <c r="BQ240" s="145"/>
      <c r="BR240" s="145"/>
      <c r="BS240" s="145"/>
      <c r="BT240" s="145"/>
      <c r="BU240" s="145"/>
      <c r="BV240" s="145"/>
      <c r="BW240" s="145"/>
    </row>
    <row r="241" spans="3:75" ht="21" customHeight="1">
      <c r="C241" s="87"/>
      <c r="D241" s="437"/>
      <c r="E241" s="437"/>
      <c r="F241" s="328" t="s">
        <v>39</v>
      </c>
      <c r="G241" s="184"/>
      <c r="H241" s="62" t="s">
        <v>327</v>
      </c>
      <c r="I241" s="62" t="s">
        <v>330</v>
      </c>
      <c r="J241" s="62" t="s">
        <v>2</v>
      </c>
      <c r="K241" s="62" t="s">
        <v>331</v>
      </c>
      <c r="L241" s="62" t="s">
        <v>2</v>
      </c>
      <c r="M241" s="62" t="s">
        <v>378</v>
      </c>
      <c r="N241" s="136" t="s">
        <v>333</v>
      </c>
      <c r="O241" s="136" t="s">
        <v>2</v>
      </c>
      <c r="P241" s="136" t="s">
        <v>721</v>
      </c>
      <c r="Q241" s="136"/>
      <c r="R241" s="136"/>
      <c r="S241" s="136"/>
      <c r="T241" s="136"/>
      <c r="U241" s="228"/>
      <c r="V241" s="162"/>
      <c r="W241" s="163"/>
      <c r="X241" s="164"/>
      <c r="Y241" s="106"/>
      <c r="Z241" s="109"/>
      <c r="BI241" s="145"/>
      <c r="BJ241" s="145"/>
      <c r="BK241" s="145"/>
      <c r="BL241" s="145"/>
      <c r="BM241" s="145"/>
      <c r="BN241" s="145"/>
      <c r="BO241" s="145"/>
      <c r="BP241" s="145"/>
      <c r="BQ241" s="145"/>
      <c r="BR241" s="145"/>
      <c r="BS241" s="145"/>
      <c r="BT241" s="145"/>
      <c r="BU241" s="145"/>
      <c r="BV241" s="145"/>
      <c r="BW241" s="145"/>
    </row>
    <row r="242" spans="3:75" ht="21" customHeight="1">
      <c r="C242" s="87"/>
      <c r="D242" s="437"/>
      <c r="E242" s="437"/>
      <c r="F242" s="328" t="s">
        <v>40</v>
      </c>
      <c r="G242" s="184"/>
      <c r="H242" s="62" t="s">
        <v>327</v>
      </c>
      <c r="I242" s="62" t="s">
        <v>330</v>
      </c>
      <c r="J242" s="62" t="s">
        <v>2</v>
      </c>
      <c r="K242" s="62" t="s">
        <v>331</v>
      </c>
      <c r="L242" s="62" t="s">
        <v>2</v>
      </c>
      <c r="M242" s="62" t="s">
        <v>379</v>
      </c>
      <c r="N242" s="136" t="s">
        <v>333</v>
      </c>
      <c r="O242" s="136" t="s">
        <v>2</v>
      </c>
      <c r="P242" s="136" t="s">
        <v>721</v>
      </c>
      <c r="Q242" s="136"/>
      <c r="R242" s="136"/>
      <c r="S242" s="136"/>
      <c r="T242" s="136"/>
      <c r="U242" s="228"/>
      <c r="V242" s="162"/>
      <c r="W242" s="163"/>
      <c r="X242" s="164"/>
      <c r="Y242" s="106"/>
      <c r="Z242" s="109"/>
      <c r="BI242" s="145"/>
      <c r="BJ242" s="145"/>
      <c r="BK242" s="145"/>
      <c r="BL242" s="145"/>
      <c r="BM242" s="145"/>
      <c r="BN242" s="145"/>
      <c r="BO242" s="145"/>
      <c r="BP242" s="145"/>
      <c r="BQ242" s="145"/>
      <c r="BR242" s="145"/>
      <c r="BS242" s="145"/>
      <c r="BT242" s="145"/>
      <c r="BU242" s="145"/>
      <c r="BV242" s="145"/>
      <c r="BW242" s="145"/>
    </row>
    <row r="243" spans="3:75" ht="21" customHeight="1">
      <c r="C243" s="87"/>
      <c r="D243" s="437"/>
      <c r="E243" s="437"/>
      <c r="F243" s="328" t="s">
        <v>41</v>
      </c>
      <c r="G243" s="184"/>
      <c r="H243" s="62" t="s">
        <v>327</v>
      </c>
      <c r="I243" s="62" t="s">
        <v>330</v>
      </c>
      <c r="J243" s="62" t="s">
        <v>2</v>
      </c>
      <c r="K243" s="62" t="s">
        <v>331</v>
      </c>
      <c r="L243" s="62" t="s">
        <v>2</v>
      </c>
      <c r="M243" s="62" t="s">
        <v>380</v>
      </c>
      <c r="N243" s="136" t="s">
        <v>333</v>
      </c>
      <c r="O243" s="136" t="s">
        <v>2</v>
      </c>
      <c r="P243" s="136" t="s">
        <v>721</v>
      </c>
      <c r="Q243" s="136"/>
      <c r="R243" s="136"/>
      <c r="S243" s="136"/>
      <c r="T243" s="136"/>
      <c r="U243" s="228"/>
      <c r="V243" s="162"/>
      <c r="W243" s="163"/>
      <c r="X243" s="164"/>
      <c r="Y243" s="106"/>
      <c r="Z243" s="109"/>
      <c r="BI243" s="145"/>
      <c r="BJ243" s="145"/>
      <c r="BK243" s="145"/>
      <c r="BL243" s="145"/>
      <c r="BM243" s="145"/>
      <c r="BN243" s="145"/>
      <c r="BO243" s="145"/>
      <c r="BP243" s="145"/>
      <c r="BQ243" s="145"/>
      <c r="BR243" s="145"/>
      <c r="BS243" s="145"/>
      <c r="BT243" s="145"/>
      <c r="BU243" s="145"/>
      <c r="BV243" s="145"/>
      <c r="BW243" s="145"/>
    </row>
    <row r="244" spans="3:75" ht="21" customHeight="1">
      <c r="C244" s="87"/>
      <c r="D244" s="437"/>
      <c r="E244" s="437"/>
      <c r="F244" s="328" t="s">
        <v>42</v>
      </c>
      <c r="G244" s="184"/>
      <c r="H244" s="62" t="s">
        <v>327</v>
      </c>
      <c r="I244" s="62" t="s">
        <v>330</v>
      </c>
      <c r="J244" s="62" t="s">
        <v>2</v>
      </c>
      <c r="K244" s="62" t="s">
        <v>331</v>
      </c>
      <c r="L244" s="62" t="s">
        <v>2</v>
      </c>
      <c r="M244" s="62" t="s">
        <v>381</v>
      </c>
      <c r="N244" s="136" t="s">
        <v>333</v>
      </c>
      <c r="O244" s="136" t="s">
        <v>2</v>
      </c>
      <c r="P244" s="136" t="s">
        <v>721</v>
      </c>
      <c r="Q244" s="136"/>
      <c r="R244" s="136"/>
      <c r="S244" s="136"/>
      <c r="T244" s="136"/>
      <c r="U244" s="228"/>
      <c r="V244" s="162"/>
      <c r="W244" s="163"/>
      <c r="X244" s="164"/>
      <c r="Y244" s="106"/>
      <c r="Z244" s="109"/>
      <c r="BI244" s="145"/>
      <c r="BJ244" s="145"/>
      <c r="BK244" s="145"/>
      <c r="BL244" s="145"/>
      <c r="BM244" s="145"/>
      <c r="BN244" s="145"/>
      <c r="BO244" s="145"/>
      <c r="BP244" s="145"/>
      <c r="BQ244" s="145"/>
      <c r="BR244" s="145"/>
      <c r="BS244" s="145"/>
      <c r="BT244" s="145"/>
      <c r="BU244" s="145"/>
      <c r="BV244" s="145"/>
      <c r="BW244" s="145"/>
    </row>
    <row r="245" spans="3:75" ht="21" customHeight="1">
      <c r="C245" s="87"/>
      <c r="D245" s="437"/>
      <c r="E245" s="437"/>
      <c r="F245" s="328" t="s">
        <v>43</v>
      </c>
      <c r="G245" s="184"/>
      <c r="H245" s="62" t="s">
        <v>327</v>
      </c>
      <c r="I245" s="62" t="s">
        <v>330</v>
      </c>
      <c r="J245" s="62" t="s">
        <v>2</v>
      </c>
      <c r="K245" s="62" t="s">
        <v>331</v>
      </c>
      <c r="L245" s="62" t="s">
        <v>2</v>
      </c>
      <c r="M245" s="62" t="s">
        <v>382</v>
      </c>
      <c r="N245" s="136" t="s">
        <v>333</v>
      </c>
      <c r="O245" s="136" t="s">
        <v>2</v>
      </c>
      <c r="P245" s="136" t="s">
        <v>721</v>
      </c>
      <c r="Q245" s="136"/>
      <c r="R245" s="136"/>
      <c r="S245" s="136"/>
      <c r="T245" s="136"/>
      <c r="U245" s="228"/>
      <c r="V245" s="162"/>
      <c r="W245" s="163"/>
      <c r="X245" s="164"/>
      <c r="Y245" s="106"/>
      <c r="Z245" s="109"/>
      <c r="BI245" s="145"/>
      <c r="BJ245" s="145"/>
      <c r="BK245" s="145"/>
      <c r="BL245" s="145"/>
      <c r="BM245" s="145"/>
      <c r="BN245" s="145"/>
      <c r="BO245" s="145"/>
      <c r="BP245" s="145"/>
      <c r="BQ245" s="145"/>
      <c r="BR245" s="145"/>
      <c r="BS245" s="145"/>
      <c r="BT245" s="145"/>
      <c r="BU245" s="145"/>
      <c r="BV245" s="145"/>
      <c r="BW245" s="145"/>
    </row>
    <row r="246" spans="3:75" ht="21" customHeight="1">
      <c r="C246" s="87"/>
      <c r="D246" s="437"/>
      <c r="E246" s="437"/>
      <c r="F246" s="328" t="s">
        <v>605</v>
      </c>
      <c r="G246" s="184"/>
      <c r="H246" s="62" t="s">
        <v>327</v>
      </c>
      <c r="I246" s="62" t="s">
        <v>330</v>
      </c>
      <c r="J246" s="62" t="s">
        <v>2</v>
      </c>
      <c r="K246" s="62" t="s">
        <v>331</v>
      </c>
      <c r="L246" s="62" t="s">
        <v>2</v>
      </c>
      <c r="M246" s="62" t="s">
        <v>384</v>
      </c>
      <c r="N246" s="136" t="s">
        <v>333</v>
      </c>
      <c r="O246" s="136" t="s">
        <v>2</v>
      </c>
      <c r="P246" s="136" t="s">
        <v>721</v>
      </c>
      <c r="Q246" s="136"/>
      <c r="R246" s="136"/>
      <c r="S246" s="136"/>
      <c r="T246" s="136"/>
      <c r="U246" s="228"/>
      <c r="V246" s="162"/>
      <c r="W246" s="163"/>
      <c r="X246" s="164"/>
      <c r="Y246" s="106"/>
      <c r="Z246" s="109"/>
      <c r="BI246" s="145"/>
      <c r="BJ246" s="145"/>
      <c r="BK246" s="145"/>
      <c r="BL246" s="145"/>
      <c r="BM246" s="145"/>
      <c r="BN246" s="145"/>
      <c r="BO246" s="145"/>
      <c r="BP246" s="145"/>
      <c r="BQ246" s="145"/>
      <c r="BR246" s="145"/>
      <c r="BS246" s="145"/>
      <c r="BT246" s="145"/>
      <c r="BU246" s="145"/>
      <c r="BV246" s="145"/>
      <c r="BW246" s="145"/>
    </row>
    <row r="247" spans="3:75" ht="21" customHeight="1">
      <c r="C247" s="87"/>
      <c r="D247" s="437"/>
      <c r="E247" s="437"/>
      <c r="F247" s="328" t="s">
        <v>44</v>
      </c>
      <c r="G247" s="184"/>
      <c r="H247" s="62" t="s">
        <v>327</v>
      </c>
      <c r="I247" s="62" t="s">
        <v>330</v>
      </c>
      <c r="J247" s="62" t="s">
        <v>2</v>
      </c>
      <c r="K247" s="62" t="s">
        <v>331</v>
      </c>
      <c r="L247" s="62" t="s">
        <v>2</v>
      </c>
      <c r="M247" s="62" t="s">
        <v>383</v>
      </c>
      <c r="N247" s="136" t="s">
        <v>333</v>
      </c>
      <c r="O247" s="136" t="s">
        <v>2</v>
      </c>
      <c r="P247" s="136" t="s">
        <v>721</v>
      </c>
      <c r="Q247" s="136"/>
      <c r="R247" s="136"/>
      <c r="S247" s="136"/>
      <c r="T247" s="136"/>
      <c r="U247" s="228"/>
      <c r="V247" s="162"/>
      <c r="W247" s="163"/>
      <c r="X247" s="164"/>
      <c r="Y247" s="106"/>
      <c r="Z247" s="109"/>
      <c r="BI247" s="145"/>
      <c r="BJ247" s="145"/>
      <c r="BK247" s="145"/>
      <c r="BL247" s="145"/>
      <c r="BM247" s="145"/>
      <c r="BN247" s="145"/>
      <c r="BO247" s="145"/>
      <c r="BP247" s="145"/>
      <c r="BQ247" s="145"/>
      <c r="BR247" s="145"/>
      <c r="BS247" s="145"/>
      <c r="BT247" s="145"/>
      <c r="BU247" s="145"/>
      <c r="BV247" s="145"/>
      <c r="BW247" s="145"/>
    </row>
    <row r="248" spans="3:75" ht="21" customHeight="1">
      <c r="C248" s="87"/>
      <c r="D248" s="437"/>
      <c r="E248" s="437"/>
      <c r="F248" s="328" t="s">
        <v>45</v>
      </c>
      <c r="G248" s="184"/>
      <c r="H248" s="62" t="s">
        <v>327</v>
      </c>
      <c r="I248" s="62" t="s">
        <v>330</v>
      </c>
      <c r="J248" s="62" t="s">
        <v>2</v>
      </c>
      <c r="K248" s="62" t="s">
        <v>331</v>
      </c>
      <c r="L248" s="62" t="s">
        <v>2</v>
      </c>
      <c r="M248" s="62" t="s">
        <v>385</v>
      </c>
      <c r="N248" s="136" t="s">
        <v>333</v>
      </c>
      <c r="O248" s="136" t="s">
        <v>2</v>
      </c>
      <c r="P248" s="136" t="s">
        <v>721</v>
      </c>
      <c r="Q248" s="136"/>
      <c r="R248" s="136"/>
      <c r="S248" s="136"/>
      <c r="T248" s="136"/>
      <c r="U248" s="228"/>
      <c r="V248" s="162"/>
      <c r="W248" s="163"/>
      <c r="X248" s="164"/>
      <c r="Y248" s="106"/>
      <c r="Z248" s="109"/>
      <c r="BI248" s="145"/>
      <c r="BJ248" s="145"/>
      <c r="BK248" s="145"/>
      <c r="BL248" s="145"/>
      <c r="BM248" s="145"/>
      <c r="BN248" s="145"/>
      <c r="BO248" s="145"/>
      <c r="BP248" s="145"/>
      <c r="BQ248" s="145"/>
      <c r="BR248" s="145"/>
      <c r="BS248" s="145"/>
      <c r="BT248" s="145"/>
      <c r="BU248" s="145"/>
      <c r="BV248" s="145"/>
      <c r="BW248" s="145"/>
    </row>
    <row r="249" spans="3:75" ht="21" customHeight="1">
      <c r="C249" s="87"/>
      <c r="D249" s="437"/>
      <c r="E249" s="437"/>
      <c r="F249" s="328" t="s">
        <v>46</v>
      </c>
      <c r="G249" s="184"/>
      <c r="H249" s="62" t="s">
        <v>327</v>
      </c>
      <c r="I249" s="62" t="s">
        <v>330</v>
      </c>
      <c r="J249" s="62" t="s">
        <v>2</v>
      </c>
      <c r="K249" s="62" t="s">
        <v>331</v>
      </c>
      <c r="L249" s="62" t="s">
        <v>2</v>
      </c>
      <c r="M249" s="62" t="s">
        <v>386</v>
      </c>
      <c r="N249" s="136" t="s">
        <v>333</v>
      </c>
      <c r="O249" s="136" t="s">
        <v>2</v>
      </c>
      <c r="P249" s="136" t="s">
        <v>721</v>
      </c>
      <c r="Q249" s="136"/>
      <c r="R249" s="136"/>
      <c r="S249" s="136"/>
      <c r="T249" s="136"/>
      <c r="U249" s="228"/>
      <c r="V249" s="162"/>
      <c r="W249" s="163"/>
      <c r="X249" s="164"/>
      <c r="Y249" s="106"/>
      <c r="Z249" s="109"/>
      <c r="BI249" s="145"/>
      <c r="BJ249" s="145"/>
      <c r="BK249" s="145"/>
      <c r="BL249" s="145"/>
      <c r="BM249" s="145"/>
      <c r="BN249" s="145"/>
      <c r="BO249" s="145"/>
      <c r="BP249" s="145"/>
      <c r="BQ249" s="145"/>
      <c r="BR249" s="145"/>
      <c r="BS249" s="145"/>
      <c r="BT249" s="145"/>
      <c r="BU249" s="145"/>
      <c r="BV249" s="145"/>
      <c r="BW249" s="145"/>
    </row>
    <row r="250" spans="3:75" ht="21" customHeight="1">
      <c r="C250" s="87"/>
      <c r="D250" s="437"/>
      <c r="E250" s="437"/>
      <c r="F250" s="328" t="s">
        <v>47</v>
      </c>
      <c r="G250" s="184"/>
      <c r="H250" s="62" t="s">
        <v>327</v>
      </c>
      <c r="I250" s="62" t="s">
        <v>330</v>
      </c>
      <c r="J250" s="62" t="s">
        <v>2</v>
      </c>
      <c r="K250" s="62" t="s">
        <v>331</v>
      </c>
      <c r="L250" s="62" t="s">
        <v>2</v>
      </c>
      <c r="M250" s="62" t="s">
        <v>387</v>
      </c>
      <c r="N250" s="136" t="s">
        <v>333</v>
      </c>
      <c r="O250" s="136" t="s">
        <v>2</v>
      </c>
      <c r="P250" s="136" t="s">
        <v>721</v>
      </c>
      <c r="Q250" s="136"/>
      <c r="R250" s="136"/>
      <c r="S250" s="136"/>
      <c r="T250" s="136"/>
      <c r="U250" s="228"/>
      <c r="V250" s="162"/>
      <c r="W250" s="163"/>
      <c r="X250" s="164"/>
      <c r="Y250" s="106"/>
      <c r="Z250" s="109"/>
      <c r="BI250" s="145"/>
      <c r="BJ250" s="145"/>
      <c r="BK250" s="145"/>
      <c r="BL250" s="145"/>
      <c r="BM250" s="145"/>
      <c r="BN250" s="145"/>
      <c r="BO250" s="145"/>
      <c r="BP250" s="145"/>
      <c r="BQ250" s="145"/>
      <c r="BR250" s="145"/>
      <c r="BS250" s="145"/>
      <c r="BT250" s="145"/>
      <c r="BU250" s="145"/>
      <c r="BV250" s="145"/>
      <c r="BW250" s="145"/>
    </row>
    <row r="251" spans="3:75" ht="21" customHeight="1">
      <c r="C251" s="87"/>
      <c r="D251" s="437"/>
      <c r="E251" s="437"/>
      <c r="F251" s="328" t="s">
        <v>48</v>
      </c>
      <c r="G251" s="184"/>
      <c r="H251" s="62" t="s">
        <v>327</v>
      </c>
      <c r="I251" s="62" t="s">
        <v>330</v>
      </c>
      <c r="J251" s="62" t="s">
        <v>2</v>
      </c>
      <c r="K251" s="62" t="s">
        <v>331</v>
      </c>
      <c r="L251" s="62" t="s">
        <v>2</v>
      </c>
      <c r="M251" s="62" t="s">
        <v>388</v>
      </c>
      <c r="N251" s="136" t="s">
        <v>333</v>
      </c>
      <c r="O251" s="136" t="s">
        <v>2</v>
      </c>
      <c r="P251" s="136" t="s">
        <v>721</v>
      </c>
      <c r="Q251" s="136"/>
      <c r="R251" s="136"/>
      <c r="S251" s="136"/>
      <c r="T251" s="136"/>
      <c r="U251" s="228"/>
      <c r="V251" s="162"/>
      <c r="W251" s="163"/>
      <c r="X251" s="164"/>
      <c r="Y251" s="106"/>
      <c r="Z251" s="109"/>
      <c r="BI251" s="145"/>
      <c r="BJ251" s="145"/>
      <c r="BK251" s="145"/>
      <c r="BL251" s="145"/>
      <c r="BM251" s="145"/>
      <c r="BN251" s="145"/>
      <c r="BO251" s="145"/>
      <c r="BP251" s="145"/>
      <c r="BQ251" s="145"/>
      <c r="BR251" s="145"/>
      <c r="BS251" s="145"/>
      <c r="BT251" s="145"/>
      <c r="BU251" s="145"/>
      <c r="BV251" s="145"/>
      <c r="BW251" s="145"/>
    </row>
    <row r="252" spans="3:75" ht="21" customHeight="1">
      <c r="C252" s="87"/>
      <c r="D252" s="437"/>
      <c r="E252" s="437"/>
      <c r="F252" s="328" t="s">
        <v>49</v>
      </c>
      <c r="G252" s="184"/>
      <c r="H252" s="62" t="s">
        <v>327</v>
      </c>
      <c r="I252" s="62" t="s">
        <v>330</v>
      </c>
      <c r="J252" s="62" t="s">
        <v>2</v>
      </c>
      <c r="K252" s="62" t="s">
        <v>331</v>
      </c>
      <c r="L252" s="62" t="s">
        <v>2</v>
      </c>
      <c r="M252" s="62" t="s">
        <v>389</v>
      </c>
      <c r="N252" s="136" t="s">
        <v>333</v>
      </c>
      <c r="O252" s="136" t="s">
        <v>2</v>
      </c>
      <c r="P252" s="136" t="s">
        <v>721</v>
      </c>
      <c r="Q252" s="136"/>
      <c r="R252" s="136"/>
      <c r="S252" s="136"/>
      <c r="T252" s="136"/>
      <c r="U252" s="228"/>
      <c r="V252" s="162"/>
      <c r="W252" s="163"/>
      <c r="X252" s="164"/>
      <c r="Y252" s="106"/>
      <c r="Z252" s="109"/>
      <c r="BI252" s="145"/>
      <c r="BJ252" s="145"/>
      <c r="BK252" s="145"/>
      <c r="BL252" s="145"/>
      <c r="BM252" s="145"/>
      <c r="BN252" s="145"/>
      <c r="BO252" s="145"/>
      <c r="BP252" s="145"/>
      <c r="BQ252" s="145"/>
      <c r="BR252" s="145"/>
      <c r="BS252" s="145"/>
      <c r="BT252" s="145"/>
      <c r="BU252" s="145"/>
      <c r="BV252" s="145"/>
      <c r="BW252" s="145"/>
    </row>
    <row r="253" spans="3:75" ht="21" customHeight="1">
      <c r="C253" s="87"/>
      <c r="D253" s="437"/>
      <c r="E253" s="437"/>
      <c r="F253" s="328" t="s">
        <v>50</v>
      </c>
      <c r="G253" s="184"/>
      <c r="H253" s="62" t="s">
        <v>327</v>
      </c>
      <c r="I253" s="62" t="s">
        <v>330</v>
      </c>
      <c r="J253" s="62" t="s">
        <v>2</v>
      </c>
      <c r="K253" s="62" t="s">
        <v>331</v>
      </c>
      <c r="L253" s="62" t="s">
        <v>2</v>
      </c>
      <c r="M253" s="62" t="s">
        <v>606</v>
      </c>
      <c r="N253" s="136" t="s">
        <v>333</v>
      </c>
      <c r="O253" s="136" t="s">
        <v>2</v>
      </c>
      <c r="P253" s="136" t="s">
        <v>721</v>
      </c>
      <c r="Q253" s="136"/>
      <c r="R253" s="136"/>
      <c r="S253" s="136"/>
      <c r="T253" s="136"/>
      <c r="U253" s="228"/>
      <c r="V253" s="162"/>
      <c r="W253" s="163"/>
      <c r="X253" s="164"/>
      <c r="Y253" s="106"/>
      <c r="Z253" s="109"/>
      <c r="BI253" s="145"/>
      <c r="BJ253" s="145"/>
      <c r="BK253" s="145"/>
      <c r="BL253" s="145"/>
      <c r="BM253" s="145"/>
      <c r="BN253" s="145"/>
      <c r="BO253" s="145"/>
      <c r="BP253" s="145"/>
      <c r="BQ253" s="145"/>
      <c r="BR253" s="145"/>
      <c r="BS253" s="145"/>
      <c r="BT253" s="145"/>
      <c r="BU253" s="145"/>
      <c r="BV253" s="145"/>
      <c r="BW253" s="145"/>
    </row>
    <row r="254" spans="3:75" ht="21" customHeight="1">
      <c r="C254" s="87"/>
      <c r="D254" s="437"/>
      <c r="E254" s="437"/>
      <c r="F254" s="328" t="s">
        <v>51</v>
      </c>
      <c r="G254" s="184"/>
      <c r="H254" s="62" t="s">
        <v>327</v>
      </c>
      <c r="I254" s="62" t="s">
        <v>330</v>
      </c>
      <c r="J254" s="62" t="s">
        <v>2</v>
      </c>
      <c r="K254" s="62" t="s">
        <v>331</v>
      </c>
      <c r="L254" s="62" t="s">
        <v>2</v>
      </c>
      <c r="M254" s="62" t="s">
        <v>390</v>
      </c>
      <c r="N254" s="136" t="s">
        <v>333</v>
      </c>
      <c r="O254" s="136" t="s">
        <v>2</v>
      </c>
      <c r="P254" s="136" t="s">
        <v>721</v>
      </c>
      <c r="Q254" s="136"/>
      <c r="R254" s="136"/>
      <c r="S254" s="136"/>
      <c r="T254" s="136"/>
      <c r="U254" s="228"/>
      <c r="V254" s="162"/>
      <c r="W254" s="163"/>
      <c r="X254" s="164"/>
      <c r="Y254" s="106"/>
      <c r="Z254" s="109"/>
      <c r="BI254" s="145"/>
      <c r="BJ254" s="145"/>
      <c r="BK254" s="145"/>
      <c r="BL254" s="145"/>
      <c r="BM254" s="145"/>
      <c r="BN254" s="145"/>
      <c r="BO254" s="145"/>
      <c r="BP254" s="145"/>
      <c r="BQ254" s="145"/>
      <c r="BR254" s="145"/>
      <c r="BS254" s="145"/>
      <c r="BT254" s="145"/>
      <c r="BU254" s="145"/>
      <c r="BV254" s="145"/>
      <c r="BW254" s="145"/>
    </row>
    <row r="255" spans="3:75" ht="21" customHeight="1">
      <c r="C255" s="87"/>
      <c r="D255" s="437"/>
      <c r="E255" s="437"/>
      <c r="F255" s="328" t="s">
        <v>52</v>
      </c>
      <c r="G255" s="184"/>
      <c r="H255" s="62" t="s">
        <v>327</v>
      </c>
      <c r="I255" s="62" t="s">
        <v>330</v>
      </c>
      <c r="J255" s="62" t="s">
        <v>2</v>
      </c>
      <c r="K255" s="62" t="s">
        <v>331</v>
      </c>
      <c r="L255" s="62" t="s">
        <v>2</v>
      </c>
      <c r="M255" s="62" t="s">
        <v>391</v>
      </c>
      <c r="N255" s="136" t="s">
        <v>333</v>
      </c>
      <c r="O255" s="136" t="s">
        <v>2</v>
      </c>
      <c r="P255" s="136" t="s">
        <v>721</v>
      </c>
      <c r="Q255" s="136"/>
      <c r="R255" s="136"/>
      <c r="S255" s="136"/>
      <c r="T255" s="136"/>
      <c r="U255" s="228"/>
      <c r="V255" s="162"/>
      <c r="W255" s="163"/>
      <c r="X255" s="164"/>
      <c r="Y255" s="106"/>
      <c r="Z255" s="109"/>
      <c r="BI255" s="145"/>
      <c r="BJ255" s="145"/>
      <c r="BK255" s="145"/>
      <c r="BL255" s="145"/>
      <c r="BM255" s="145"/>
      <c r="BN255" s="145"/>
      <c r="BO255" s="145"/>
      <c r="BP255" s="145"/>
      <c r="BQ255" s="145"/>
      <c r="BR255" s="145"/>
      <c r="BS255" s="145"/>
      <c r="BT255" s="145"/>
      <c r="BU255" s="145"/>
      <c r="BV255" s="145"/>
      <c r="BW255" s="145"/>
    </row>
    <row r="256" spans="3:75" ht="21" customHeight="1">
      <c r="C256" s="87"/>
      <c r="D256" s="437"/>
      <c r="E256" s="437"/>
      <c r="F256" s="328" t="s">
        <v>53</v>
      </c>
      <c r="G256" s="184"/>
      <c r="H256" s="62" t="s">
        <v>327</v>
      </c>
      <c r="I256" s="62" t="s">
        <v>330</v>
      </c>
      <c r="J256" s="62" t="s">
        <v>2</v>
      </c>
      <c r="K256" s="62" t="s">
        <v>331</v>
      </c>
      <c r="L256" s="62" t="s">
        <v>2</v>
      </c>
      <c r="M256" s="62" t="s">
        <v>392</v>
      </c>
      <c r="N256" s="136" t="s">
        <v>333</v>
      </c>
      <c r="O256" s="136" t="s">
        <v>2</v>
      </c>
      <c r="P256" s="136" t="s">
        <v>721</v>
      </c>
      <c r="Q256" s="136"/>
      <c r="R256" s="136"/>
      <c r="S256" s="136"/>
      <c r="T256" s="136"/>
      <c r="U256" s="228"/>
      <c r="V256" s="162"/>
      <c r="W256" s="163"/>
      <c r="X256" s="164"/>
      <c r="Y256" s="106"/>
      <c r="Z256" s="109"/>
      <c r="BI256" s="145"/>
      <c r="BJ256" s="145"/>
      <c r="BK256" s="145"/>
      <c r="BL256" s="145"/>
      <c r="BM256" s="145"/>
      <c r="BN256" s="145"/>
      <c r="BO256" s="145"/>
      <c r="BP256" s="145"/>
      <c r="BQ256" s="145"/>
      <c r="BR256" s="145"/>
      <c r="BS256" s="145"/>
      <c r="BT256" s="145"/>
      <c r="BU256" s="145"/>
      <c r="BV256" s="145"/>
      <c r="BW256" s="145"/>
    </row>
    <row r="257" spans="3:75" ht="21" customHeight="1">
      <c r="C257" s="87"/>
      <c r="D257" s="437"/>
      <c r="E257" s="437"/>
      <c r="F257" s="328" t="s">
        <v>54</v>
      </c>
      <c r="G257" s="184"/>
      <c r="H257" s="62" t="s">
        <v>327</v>
      </c>
      <c r="I257" s="62" t="s">
        <v>330</v>
      </c>
      <c r="J257" s="62" t="s">
        <v>2</v>
      </c>
      <c r="K257" s="62" t="s">
        <v>331</v>
      </c>
      <c r="L257" s="62" t="s">
        <v>2</v>
      </c>
      <c r="M257" s="62" t="s">
        <v>393</v>
      </c>
      <c r="N257" s="136" t="s">
        <v>333</v>
      </c>
      <c r="O257" s="136" t="s">
        <v>2</v>
      </c>
      <c r="P257" s="136" t="s">
        <v>721</v>
      </c>
      <c r="Q257" s="136"/>
      <c r="R257" s="136"/>
      <c r="S257" s="136"/>
      <c r="T257" s="136"/>
      <c r="U257" s="228"/>
      <c r="V257" s="162"/>
      <c r="W257" s="163"/>
      <c r="X257" s="164"/>
      <c r="Y257" s="106"/>
      <c r="Z257" s="109"/>
      <c r="BI257" s="145"/>
      <c r="BJ257" s="145"/>
      <c r="BK257" s="145"/>
      <c r="BL257" s="145"/>
      <c r="BM257" s="145"/>
      <c r="BN257" s="145"/>
      <c r="BO257" s="145"/>
      <c r="BP257" s="145"/>
      <c r="BQ257" s="145"/>
      <c r="BR257" s="145"/>
      <c r="BS257" s="145"/>
      <c r="BT257" s="145"/>
      <c r="BU257" s="145"/>
      <c r="BV257" s="145"/>
      <c r="BW257" s="145"/>
    </row>
    <row r="258" spans="3:75" ht="21" customHeight="1">
      <c r="C258" s="87"/>
      <c r="D258" s="437"/>
      <c r="E258" s="437"/>
      <c r="F258" s="329" t="s">
        <v>2602</v>
      </c>
      <c r="G258" s="184"/>
      <c r="H258" s="62" t="s">
        <v>327</v>
      </c>
      <c r="I258" s="62" t="s">
        <v>330</v>
      </c>
      <c r="J258" s="62" t="s">
        <v>2</v>
      </c>
      <c r="K258" s="62" t="s">
        <v>331</v>
      </c>
      <c r="L258" s="62" t="s">
        <v>2</v>
      </c>
      <c r="M258" s="62" t="s">
        <v>423</v>
      </c>
      <c r="N258" s="136" t="s">
        <v>333</v>
      </c>
      <c r="O258" s="136" t="s">
        <v>2</v>
      </c>
      <c r="P258" s="136" t="s">
        <v>721</v>
      </c>
      <c r="Q258" s="136"/>
      <c r="R258" s="136"/>
      <c r="S258" s="136"/>
      <c r="T258" s="136"/>
      <c r="U258" s="228"/>
      <c r="V258" s="162"/>
      <c r="W258" s="163"/>
      <c r="X258" s="164"/>
      <c r="Y258" s="106"/>
      <c r="Z258" s="109"/>
      <c r="BI258" s="145"/>
      <c r="BJ258" s="145"/>
      <c r="BK258" s="145"/>
      <c r="BL258" s="145"/>
      <c r="BM258" s="145"/>
      <c r="BN258" s="145"/>
      <c r="BO258" s="145"/>
      <c r="BP258" s="145"/>
      <c r="BQ258" s="145"/>
      <c r="BR258" s="145"/>
      <c r="BS258" s="145"/>
      <c r="BT258" s="145"/>
      <c r="BU258" s="145"/>
      <c r="BV258" s="145"/>
      <c r="BW258" s="145"/>
    </row>
    <row r="259" spans="3:75" ht="21" customHeight="1">
      <c r="C259" s="87"/>
      <c r="D259" s="437"/>
      <c r="E259" s="437"/>
      <c r="F259" s="328" t="s">
        <v>55</v>
      </c>
      <c r="G259" s="184"/>
      <c r="H259" s="62" t="s">
        <v>327</v>
      </c>
      <c r="I259" s="62" t="s">
        <v>330</v>
      </c>
      <c r="J259" s="62" t="s">
        <v>2</v>
      </c>
      <c r="K259" s="62" t="s">
        <v>331</v>
      </c>
      <c r="L259" s="62" t="s">
        <v>2</v>
      </c>
      <c r="M259" s="62" t="s">
        <v>394</v>
      </c>
      <c r="N259" s="136" t="s">
        <v>333</v>
      </c>
      <c r="O259" s="136" t="s">
        <v>2</v>
      </c>
      <c r="P259" s="136" t="s">
        <v>721</v>
      </c>
      <c r="Q259" s="136"/>
      <c r="R259" s="136"/>
      <c r="S259" s="136"/>
      <c r="T259" s="136"/>
      <c r="U259" s="228"/>
      <c r="V259" s="162"/>
      <c r="W259" s="163"/>
      <c r="X259" s="164"/>
      <c r="Y259" s="106"/>
      <c r="Z259" s="109"/>
      <c r="BI259" s="145"/>
      <c r="BJ259" s="145"/>
      <c r="BK259" s="145"/>
      <c r="BL259" s="145"/>
      <c r="BM259" s="145"/>
      <c r="BN259" s="145"/>
      <c r="BO259" s="145"/>
      <c r="BP259" s="145"/>
      <c r="BQ259" s="145"/>
      <c r="BR259" s="145"/>
      <c r="BS259" s="145"/>
      <c r="BT259" s="145"/>
      <c r="BU259" s="145"/>
      <c r="BV259" s="145"/>
      <c r="BW259" s="145"/>
    </row>
    <row r="260" spans="3:75" ht="21" customHeight="1">
      <c r="C260" s="87"/>
      <c r="D260" s="437"/>
      <c r="E260" s="437"/>
      <c r="F260" s="328" t="s">
        <v>56</v>
      </c>
      <c r="G260" s="184"/>
      <c r="H260" s="62" t="s">
        <v>327</v>
      </c>
      <c r="I260" s="62" t="s">
        <v>330</v>
      </c>
      <c r="J260" s="62" t="s">
        <v>2</v>
      </c>
      <c r="K260" s="62" t="s">
        <v>331</v>
      </c>
      <c r="L260" s="62" t="s">
        <v>2</v>
      </c>
      <c r="M260" s="62" t="s">
        <v>395</v>
      </c>
      <c r="N260" s="136" t="s">
        <v>333</v>
      </c>
      <c r="O260" s="136" t="s">
        <v>2</v>
      </c>
      <c r="P260" s="136" t="s">
        <v>721</v>
      </c>
      <c r="Q260" s="136"/>
      <c r="R260" s="136"/>
      <c r="S260" s="136"/>
      <c r="T260" s="136"/>
      <c r="U260" s="228"/>
      <c r="V260" s="162"/>
      <c r="W260" s="163"/>
      <c r="X260" s="164"/>
      <c r="Y260" s="106"/>
      <c r="Z260" s="109"/>
      <c r="BI260" s="145"/>
      <c r="BJ260" s="145"/>
      <c r="BK260" s="145"/>
      <c r="BL260" s="145"/>
      <c r="BM260" s="145"/>
      <c r="BN260" s="145"/>
      <c r="BO260" s="145"/>
      <c r="BP260" s="145"/>
      <c r="BQ260" s="145"/>
      <c r="BR260" s="145"/>
      <c r="BS260" s="145"/>
      <c r="BT260" s="145"/>
      <c r="BU260" s="145"/>
      <c r="BV260" s="145"/>
      <c r="BW260" s="145"/>
    </row>
    <row r="261" spans="3:75" ht="21" customHeight="1">
      <c r="C261" s="87"/>
      <c r="D261" s="437"/>
      <c r="E261" s="437"/>
      <c r="F261" s="328" t="s">
        <v>57</v>
      </c>
      <c r="G261" s="184"/>
      <c r="H261" s="62" t="s">
        <v>327</v>
      </c>
      <c r="I261" s="62" t="s">
        <v>330</v>
      </c>
      <c r="J261" s="62" t="s">
        <v>2</v>
      </c>
      <c r="K261" s="62" t="s">
        <v>331</v>
      </c>
      <c r="L261" s="62" t="s">
        <v>2</v>
      </c>
      <c r="M261" s="62" t="s">
        <v>396</v>
      </c>
      <c r="N261" s="136" t="s">
        <v>333</v>
      </c>
      <c r="O261" s="136" t="s">
        <v>2</v>
      </c>
      <c r="P261" s="136" t="s">
        <v>721</v>
      </c>
      <c r="Q261" s="136"/>
      <c r="R261" s="136"/>
      <c r="S261" s="136"/>
      <c r="T261" s="136"/>
      <c r="U261" s="228"/>
      <c r="V261" s="162"/>
      <c r="W261" s="163"/>
      <c r="X261" s="164"/>
      <c r="Y261" s="106"/>
      <c r="Z261" s="109"/>
      <c r="BI261" s="145"/>
      <c r="BJ261" s="145"/>
      <c r="BK261" s="145"/>
      <c r="BL261" s="145"/>
      <c r="BM261" s="145"/>
      <c r="BN261" s="145"/>
      <c r="BO261" s="145"/>
      <c r="BP261" s="145"/>
      <c r="BQ261" s="145"/>
      <c r="BR261" s="145"/>
      <c r="BS261" s="145"/>
      <c r="BT261" s="145"/>
      <c r="BU261" s="145"/>
      <c r="BV261" s="145"/>
      <c r="BW261" s="145"/>
    </row>
    <row r="262" spans="3:75" ht="21" customHeight="1">
      <c r="C262" s="87"/>
      <c r="D262" s="437"/>
      <c r="E262" s="437"/>
      <c r="F262" s="328" t="s">
        <v>58</v>
      </c>
      <c r="G262" s="184"/>
      <c r="H262" s="62" t="s">
        <v>327</v>
      </c>
      <c r="I262" s="62" t="s">
        <v>330</v>
      </c>
      <c r="J262" s="62" t="s">
        <v>2</v>
      </c>
      <c r="K262" s="62" t="s">
        <v>331</v>
      </c>
      <c r="L262" s="62" t="s">
        <v>2</v>
      </c>
      <c r="M262" s="62" t="s">
        <v>397</v>
      </c>
      <c r="N262" s="136" t="s">
        <v>333</v>
      </c>
      <c r="O262" s="136" t="s">
        <v>2</v>
      </c>
      <c r="P262" s="136" t="s">
        <v>721</v>
      </c>
      <c r="Q262" s="136"/>
      <c r="R262" s="136"/>
      <c r="S262" s="136"/>
      <c r="T262" s="136"/>
      <c r="U262" s="228"/>
      <c r="V262" s="162"/>
      <c r="W262" s="163"/>
      <c r="X262" s="164"/>
      <c r="Y262" s="106"/>
      <c r="Z262" s="109"/>
      <c r="BI262" s="145"/>
      <c r="BJ262" s="145"/>
      <c r="BK262" s="145"/>
      <c r="BL262" s="145"/>
      <c r="BM262" s="145"/>
      <c r="BN262" s="145"/>
      <c r="BO262" s="145"/>
      <c r="BP262" s="145"/>
      <c r="BQ262" s="145"/>
      <c r="BR262" s="145"/>
      <c r="BS262" s="145"/>
      <c r="BT262" s="145"/>
      <c r="BU262" s="145"/>
      <c r="BV262" s="145"/>
      <c r="BW262" s="145"/>
    </row>
    <row r="263" spans="3:75" ht="21" customHeight="1">
      <c r="C263" s="87"/>
      <c r="D263" s="437"/>
      <c r="E263" s="437"/>
      <c r="F263" s="328" t="s">
        <v>59</v>
      </c>
      <c r="G263" s="184"/>
      <c r="H263" s="62" t="s">
        <v>327</v>
      </c>
      <c r="I263" s="62" t="s">
        <v>330</v>
      </c>
      <c r="J263" s="62" t="s">
        <v>2</v>
      </c>
      <c r="K263" s="62" t="s">
        <v>331</v>
      </c>
      <c r="L263" s="62" t="s">
        <v>2</v>
      </c>
      <c r="M263" s="62" t="s">
        <v>398</v>
      </c>
      <c r="N263" s="136" t="s">
        <v>333</v>
      </c>
      <c r="O263" s="136" t="s">
        <v>2</v>
      </c>
      <c r="P263" s="136" t="s">
        <v>721</v>
      </c>
      <c r="Q263" s="136"/>
      <c r="R263" s="136"/>
      <c r="S263" s="136"/>
      <c r="T263" s="136"/>
      <c r="U263" s="228"/>
      <c r="V263" s="162"/>
      <c r="W263" s="163"/>
      <c r="X263" s="164"/>
      <c r="Y263" s="106"/>
      <c r="Z263" s="109"/>
      <c r="BI263" s="145"/>
      <c r="BJ263" s="145"/>
      <c r="BK263" s="145"/>
      <c r="BL263" s="145"/>
      <c r="BM263" s="145"/>
      <c r="BN263" s="145"/>
      <c r="BO263" s="145"/>
      <c r="BP263" s="145"/>
      <c r="BQ263" s="145"/>
      <c r="BR263" s="145"/>
      <c r="BS263" s="145"/>
      <c r="BT263" s="145"/>
      <c r="BU263" s="145"/>
      <c r="BV263" s="145"/>
      <c r="BW263" s="145"/>
    </row>
    <row r="264" spans="3:75" ht="21" customHeight="1">
      <c r="C264" s="87"/>
      <c r="D264" s="437"/>
      <c r="E264" s="437"/>
      <c r="F264" s="328" t="s">
        <v>60</v>
      </c>
      <c r="G264" s="184"/>
      <c r="H264" s="62" t="s">
        <v>327</v>
      </c>
      <c r="I264" s="62" t="s">
        <v>330</v>
      </c>
      <c r="J264" s="62" t="s">
        <v>2</v>
      </c>
      <c r="K264" s="62" t="s">
        <v>331</v>
      </c>
      <c r="L264" s="62" t="s">
        <v>2</v>
      </c>
      <c r="M264" s="62" t="s">
        <v>399</v>
      </c>
      <c r="N264" s="136" t="s">
        <v>333</v>
      </c>
      <c r="O264" s="136" t="s">
        <v>2</v>
      </c>
      <c r="P264" s="136" t="s">
        <v>721</v>
      </c>
      <c r="Q264" s="136"/>
      <c r="R264" s="136"/>
      <c r="S264" s="136"/>
      <c r="T264" s="136"/>
      <c r="U264" s="228"/>
      <c r="V264" s="162"/>
      <c r="W264" s="163"/>
      <c r="X264" s="164"/>
      <c r="Y264" s="106"/>
      <c r="Z264" s="109"/>
      <c r="BI264" s="145"/>
      <c r="BJ264" s="145"/>
      <c r="BK264" s="145"/>
      <c r="BL264" s="145"/>
      <c r="BM264" s="145"/>
      <c r="BN264" s="145"/>
      <c r="BO264" s="145"/>
      <c r="BP264" s="145"/>
      <c r="BQ264" s="145"/>
      <c r="BR264" s="145"/>
      <c r="BS264" s="145"/>
      <c r="BT264" s="145"/>
      <c r="BU264" s="145"/>
      <c r="BV264" s="145"/>
      <c r="BW264" s="145"/>
    </row>
    <row r="265" spans="3:75" ht="21" customHeight="1">
      <c r="C265" s="87"/>
      <c r="D265" s="437"/>
      <c r="E265" s="437"/>
      <c r="F265" s="328" t="s">
        <v>61</v>
      </c>
      <c r="G265" s="184"/>
      <c r="H265" s="62" t="s">
        <v>327</v>
      </c>
      <c r="I265" s="62" t="s">
        <v>330</v>
      </c>
      <c r="J265" s="62" t="s">
        <v>2</v>
      </c>
      <c r="K265" s="62" t="s">
        <v>331</v>
      </c>
      <c r="L265" s="62" t="s">
        <v>2</v>
      </c>
      <c r="M265" s="62" t="s">
        <v>400</v>
      </c>
      <c r="N265" s="136" t="s">
        <v>333</v>
      </c>
      <c r="O265" s="136" t="s">
        <v>2</v>
      </c>
      <c r="P265" s="136" t="s">
        <v>721</v>
      </c>
      <c r="Q265" s="136"/>
      <c r="R265" s="136"/>
      <c r="S265" s="136"/>
      <c r="T265" s="136"/>
      <c r="U265" s="228"/>
      <c r="V265" s="162"/>
      <c r="W265" s="163"/>
      <c r="X265" s="164"/>
      <c r="Y265" s="106"/>
      <c r="Z265" s="109"/>
      <c r="BI265" s="145"/>
      <c r="BJ265" s="145"/>
      <c r="BK265" s="145"/>
      <c r="BL265" s="145"/>
      <c r="BM265" s="145"/>
      <c r="BN265" s="145"/>
      <c r="BO265" s="145"/>
      <c r="BP265" s="145"/>
      <c r="BQ265" s="145"/>
      <c r="BR265" s="145"/>
      <c r="BS265" s="145"/>
      <c r="BT265" s="145"/>
      <c r="BU265" s="145"/>
      <c r="BV265" s="145"/>
      <c r="BW265" s="145"/>
    </row>
    <row r="266" spans="3:75" ht="21" customHeight="1">
      <c r="C266" s="87"/>
      <c r="D266" s="437"/>
      <c r="E266" s="437"/>
      <c r="F266" s="328" t="s">
        <v>62</v>
      </c>
      <c r="G266" s="184"/>
      <c r="H266" s="62" t="s">
        <v>327</v>
      </c>
      <c r="I266" s="62" t="s">
        <v>330</v>
      </c>
      <c r="J266" s="62" t="s">
        <v>2</v>
      </c>
      <c r="K266" s="62" t="s">
        <v>331</v>
      </c>
      <c r="L266" s="62" t="s">
        <v>2</v>
      </c>
      <c r="M266" s="62" t="s">
        <v>401</v>
      </c>
      <c r="N266" s="136" t="s">
        <v>333</v>
      </c>
      <c r="O266" s="136" t="s">
        <v>2</v>
      </c>
      <c r="P266" s="136" t="s">
        <v>721</v>
      </c>
      <c r="Q266" s="136"/>
      <c r="R266" s="136"/>
      <c r="S266" s="136"/>
      <c r="T266" s="136"/>
      <c r="U266" s="228"/>
      <c r="V266" s="162"/>
      <c r="W266" s="163"/>
      <c r="X266" s="164"/>
      <c r="Y266" s="106"/>
      <c r="Z266" s="109"/>
      <c r="BI266" s="145"/>
      <c r="BJ266" s="145"/>
      <c r="BK266" s="145"/>
      <c r="BL266" s="145"/>
      <c r="BM266" s="145"/>
      <c r="BN266" s="145"/>
      <c r="BO266" s="145"/>
      <c r="BP266" s="145"/>
      <c r="BQ266" s="145"/>
      <c r="BR266" s="145"/>
      <c r="BS266" s="145"/>
      <c r="BT266" s="145"/>
      <c r="BU266" s="145"/>
      <c r="BV266" s="145"/>
      <c r="BW266" s="145"/>
    </row>
    <row r="267" spans="3:75" ht="21" customHeight="1">
      <c r="C267" s="87"/>
      <c r="D267" s="437"/>
      <c r="E267" s="437"/>
      <c r="F267" s="328" t="s">
        <v>63</v>
      </c>
      <c r="G267" s="184"/>
      <c r="H267" s="62" t="s">
        <v>327</v>
      </c>
      <c r="I267" s="62" t="s">
        <v>330</v>
      </c>
      <c r="J267" s="62" t="s">
        <v>2</v>
      </c>
      <c r="K267" s="62" t="s">
        <v>331</v>
      </c>
      <c r="L267" s="62" t="s">
        <v>2</v>
      </c>
      <c r="M267" s="62" t="s">
        <v>402</v>
      </c>
      <c r="N267" s="136" t="s">
        <v>333</v>
      </c>
      <c r="O267" s="136" t="s">
        <v>2</v>
      </c>
      <c r="P267" s="136" t="s">
        <v>721</v>
      </c>
      <c r="Q267" s="136"/>
      <c r="R267" s="136"/>
      <c r="S267" s="136"/>
      <c r="T267" s="136"/>
      <c r="U267" s="228"/>
      <c r="V267" s="162"/>
      <c r="W267" s="163"/>
      <c r="X267" s="164"/>
      <c r="Y267" s="106"/>
      <c r="Z267" s="109"/>
      <c r="BI267" s="145"/>
      <c r="BJ267" s="145"/>
      <c r="BK267" s="145"/>
      <c r="BL267" s="145"/>
      <c r="BM267" s="145"/>
      <c r="BN267" s="145"/>
      <c r="BO267" s="145"/>
      <c r="BP267" s="145"/>
      <c r="BQ267" s="145"/>
      <c r="BR267" s="145"/>
      <c r="BS267" s="145"/>
      <c r="BT267" s="145"/>
      <c r="BU267" s="145"/>
      <c r="BV267" s="145"/>
      <c r="BW267" s="145"/>
    </row>
    <row r="268" spans="3:75" ht="21" customHeight="1">
      <c r="C268" s="87"/>
      <c r="D268" s="437"/>
      <c r="E268" s="437"/>
      <c r="F268" s="328" t="s">
        <v>64</v>
      </c>
      <c r="G268" s="184"/>
      <c r="H268" s="62" t="s">
        <v>327</v>
      </c>
      <c r="I268" s="62" t="s">
        <v>330</v>
      </c>
      <c r="J268" s="62" t="s">
        <v>2</v>
      </c>
      <c r="K268" s="62" t="s">
        <v>331</v>
      </c>
      <c r="L268" s="62" t="s">
        <v>2</v>
      </c>
      <c r="M268" s="62" t="s">
        <v>403</v>
      </c>
      <c r="N268" s="136" t="s">
        <v>333</v>
      </c>
      <c r="O268" s="136" t="s">
        <v>2</v>
      </c>
      <c r="P268" s="136" t="s">
        <v>721</v>
      </c>
      <c r="Q268" s="136"/>
      <c r="R268" s="136"/>
      <c r="S268" s="136"/>
      <c r="T268" s="136"/>
      <c r="U268" s="228"/>
      <c r="V268" s="162"/>
      <c r="W268" s="163"/>
      <c r="X268" s="164"/>
      <c r="Y268" s="106"/>
      <c r="Z268" s="109"/>
      <c r="BI268" s="145"/>
      <c r="BJ268" s="145"/>
      <c r="BK268" s="145"/>
      <c r="BL268" s="145"/>
      <c r="BM268" s="145"/>
      <c r="BN268" s="145"/>
      <c r="BO268" s="145"/>
      <c r="BP268" s="145"/>
      <c r="BQ268" s="145"/>
      <c r="BR268" s="145"/>
      <c r="BS268" s="145"/>
      <c r="BT268" s="145"/>
      <c r="BU268" s="145"/>
      <c r="BV268" s="145"/>
      <c r="BW268" s="145"/>
    </row>
    <row r="269" spans="3:75" ht="21" customHeight="1">
      <c r="C269" s="87"/>
      <c r="D269" s="437"/>
      <c r="E269" s="437"/>
      <c r="F269" s="328" t="s">
        <v>65</v>
      </c>
      <c r="G269" s="184"/>
      <c r="H269" s="62" t="s">
        <v>327</v>
      </c>
      <c r="I269" s="62" t="s">
        <v>330</v>
      </c>
      <c r="J269" s="62" t="s">
        <v>2</v>
      </c>
      <c r="K269" s="62" t="s">
        <v>331</v>
      </c>
      <c r="L269" s="62" t="s">
        <v>2</v>
      </c>
      <c r="M269" s="62" t="s">
        <v>404</v>
      </c>
      <c r="N269" s="136" t="s">
        <v>333</v>
      </c>
      <c r="O269" s="136" t="s">
        <v>2</v>
      </c>
      <c r="P269" s="136" t="s">
        <v>721</v>
      </c>
      <c r="Q269" s="136"/>
      <c r="R269" s="136"/>
      <c r="S269" s="136"/>
      <c r="T269" s="136"/>
      <c r="U269" s="228"/>
      <c r="V269" s="162"/>
      <c r="W269" s="163"/>
      <c r="X269" s="164"/>
      <c r="Y269" s="106"/>
      <c r="Z269" s="109"/>
      <c r="BI269" s="145"/>
      <c r="BJ269" s="145"/>
      <c r="BK269" s="145"/>
      <c r="BL269" s="145"/>
      <c r="BM269" s="145"/>
      <c r="BN269" s="145"/>
      <c r="BO269" s="145"/>
      <c r="BP269" s="145"/>
      <c r="BQ269" s="145"/>
      <c r="BR269" s="145"/>
      <c r="BS269" s="145"/>
      <c r="BT269" s="145"/>
      <c r="BU269" s="145"/>
      <c r="BV269" s="145"/>
      <c r="BW269" s="145"/>
    </row>
    <row r="270" spans="3:75" ht="21" customHeight="1">
      <c r="C270" s="87"/>
      <c r="D270" s="437"/>
      <c r="E270" s="437"/>
      <c r="F270" s="328" t="s">
        <v>66</v>
      </c>
      <c r="G270" s="184"/>
      <c r="H270" s="62" t="s">
        <v>327</v>
      </c>
      <c r="I270" s="62" t="s">
        <v>330</v>
      </c>
      <c r="J270" s="62" t="s">
        <v>2</v>
      </c>
      <c r="K270" s="62" t="s">
        <v>331</v>
      </c>
      <c r="L270" s="62" t="s">
        <v>2</v>
      </c>
      <c r="M270" s="62" t="s">
        <v>405</v>
      </c>
      <c r="N270" s="136" t="s">
        <v>333</v>
      </c>
      <c r="O270" s="136" t="s">
        <v>2</v>
      </c>
      <c r="P270" s="136" t="s">
        <v>721</v>
      </c>
      <c r="Q270" s="136"/>
      <c r="R270" s="136"/>
      <c r="S270" s="136"/>
      <c r="T270" s="136"/>
      <c r="U270" s="228"/>
      <c r="V270" s="162"/>
      <c r="W270" s="163"/>
      <c r="X270" s="164"/>
      <c r="Y270" s="106"/>
      <c r="Z270" s="109"/>
      <c r="BI270" s="145"/>
      <c r="BJ270" s="145"/>
      <c r="BK270" s="145"/>
      <c r="BL270" s="145"/>
      <c r="BM270" s="145"/>
      <c r="BN270" s="145"/>
      <c r="BO270" s="145"/>
      <c r="BP270" s="145"/>
      <c r="BQ270" s="145"/>
      <c r="BR270" s="145"/>
      <c r="BS270" s="145"/>
      <c r="BT270" s="145"/>
      <c r="BU270" s="145"/>
      <c r="BV270" s="145"/>
      <c r="BW270" s="145"/>
    </row>
    <row r="271" spans="3:75" ht="21" customHeight="1">
      <c r="C271" s="87"/>
      <c r="D271" s="437"/>
      <c r="E271" s="437"/>
      <c r="F271" s="328" t="s">
        <v>67</v>
      </c>
      <c r="G271" s="184"/>
      <c r="H271" s="62" t="s">
        <v>327</v>
      </c>
      <c r="I271" s="62" t="s">
        <v>330</v>
      </c>
      <c r="J271" s="62" t="s">
        <v>2</v>
      </c>
      <c r="K271" s="62" t="s">
        <v>331</v>
      </c>
      <c r="L271" s="62" t="s">
        <v>2</v>
      </c>
      <c r="M271" s="62" t="s">
        <v>406</v>
      </c>
      <c r="N271" s="136" t="s">
        <v>333</v>
      </c>
      <c r="O271" s="136" t="s">
        <v>2</v>
      </c>
      <c r="P271" s="136" t="s">
        <v>721</v>
      </c>
      <c r="Q271" s="136"/>
      <c r="R271" s="136"/>
      <c r="S271" s="136"/>
      <c r="T271" s="136"/>
      <c r="U271" s="228"/>
      <c r="V271" s="162"/>
      <c r="W271" s="163"/>
      <c r="X271" s="164"/>
      <c r="Y271" s="106"/>
      <c r="Z271" s="109"/>
      <c r="BI271" s="145"/>
      <c r="BJ271" s="145"/>
      <c r="BK271" s="145"/>
      <c r="BL271" s="145"/>
      <c r="BM271" s="145"/>
      <c r="BN271" s="145"/>
      <c r="BO271" s="145"/>
      <c r="BP271" s="145"/>
      <c r="BQ271" s="145"/>
      <c r="BR271" s="145"/>
      <c r="BS271" s="145"/>
      <c r="BT271" s="145"/>
      <c r="BU271" s="145"/>
      <c r="BV271" s="145"/>
      <c r="BW271" s="145"/>
    </row>
    <row r="272" spans="3:75" ht="21" customHeight="1">
      <c r="C272" s="87"/>
      <c r="D272" s="437"/>
      <c r="E272" s="437"/>
      <c r="F272" s="328" t="s">
        <v>68</v>
      </c>
      <c r="G272" s="184"/>
      <c r="H272" s="62" t="s">
        <v>327</v>
      </c>
      <c r="I272" s="62" t="s">
        <v>330</v>
      </c>
      <c r="J272" s="62" t="s">
        <v>2</v>
      </c>
      <c r="K272" s="62" t="s">
        <v>331</v>
      </c>
      <c r="L272" s="62" t="s">
        <v>2</v>
      </c>
      <c r="M272" s="62" t="s">
        <v>407</v>
      </c>
      <c r="N272" s="136" t="s">
        <v>333</v>
      </c>
      <c r="O272" s="136" t="s">
        <v>2</v>
      </c>
      <c r="P272" s="136" t="s">
        <v>721</v>
      </c>
      <c r="Q272" s="136"/>
      <c r="R272" s="136"/>
      <c r="S272" s="136"/>
      <c r="T272" s="136"/>
      <c r="U272" s="228"/>
      <c r="V272" s="162"/>
      <c r="W272" s="163"/>
      <c r="X272" s="164"/>
      <c r="Y272" s="106"/>
      <c r="Z272" s="106"/>
      <c r="AA272" s="107"/>
      <c r="AB272" s="107"/>
      <c r="AC272" s="107"/>
      <c r="AD272" s="107"/>
      <c r="AE272" s="107"/>
      <c r="AF272" s="107"/>
      <c r="AG272" s="107"/>
      <c r="AH272" s="107"/>
      <c r="AI272" s="107"/>
      <c r="AJ272" s="107"/>
      <c r="AK272" s="107"/>
      <c r="AL272" s="107"/>
      <c r="AM272" s="107"/>
      <c r="AN272" s="107"/>
      <c r="AO272" s="107"/>
      <c r="AP272" s="107"/>
      <c r="AQ272" s="107"/>
      <c r="AR272" s="107"/>
      <c r="AS272" s="107"/>
      <c r="BI272" s="145"/>
      <c r="BJ272" s="145"/>
      <c r="BK272" s="145"/>
      <c r="BL272" s="145"/>
      <c r="BM272" s="145"/>
      <c r="BN272" s="145"/>
      <c r="BO272" s="145"/>
      <c r="BP272" s="145"/>
      <c r="BQ272" s="145"/>
      <c r="BR272" s="145"/>
      <c r="BS272" s="145"/>
      <c r="BT272" s="145"/>
      <c r="BU272" s="145"/>
      <c r="BV272" s="145"/>
      <c r="BW272" s="145"/>
    </row>
    <row r="273" spans="3:75" ht="21" customHeight="1">
      <c r="C273" s="87"/>
      <c r="D273" s="437"/>
      <c r="E273" s="437"/>
      <c r="F273" s="328" t="s">
        <v>69</v>
      </c>
      <c r="G273" s="184"/>
      <c r="H273" s="62" t="s">
        <v>327</v>
      </c>
      <c r="I273" s="62" t="s">
        <v>330</v>
      </c>
      <c r="J273" s="62" t="s">
        <v>2</v>
      </c>
      <c r="K273" s="62" t="s">
        <v>331</v>
      </c>
      <c r="L273" s="62" t="s">
        <v>2</v>
      </c>
      <c r="M273" s="62" t="s">
        <v>408</v>
      </c>
      <c r="N273" s="136" t="s">
        <v>333</v>
      </c>
      <c r="O273" s="136" t="s">
        <v>2</v>
      </c>
      <c r="P273" s="136" t="s">
        <v>721</v>
      </c>
      <c r="Q273" s="136"/>
      <c r="R273" s="136"/>
      <c r="S273" s="136"/>
      <c r="T273" s="136"/>
      <c r="U273" s="228"/>
      <c r="V273" s="162"/>
      <c r="W273" s="163"/>
      <c r="X273" s="164"/>
      <c r="Y273" s="106"/>
      <c r="Z273" s="106"/>
      <c r="AA273" s="107"/>
      <c r="AB273" s="107"/>
      <c r="AC273" s="107"/>
      <c r="AD273" s="107"/>
      <c r="AE273" s="107"/>
      <c r="AF273" s="107"/>
      <c r="AG273" s="107"/>
      <c r="AH273" s="107"/>
      <c r="AI273" s="107"/>
      <c r="AJ273" s="107"/>
      <c r="AK273" s="107"/>
      <c r="AL273" s="107"/>
      <c r="AM273" s="107"/>
      <c r="AN273" s="107"/>
      <c r="AO273" s="107"/>
      <c r="AP273" s="107"/>
      <c r="AQ273" s="107"/>
      <c r="AR273" s="107"/>
      <c r="AS273" s="107"/>
      <c r="BI273" s="145"/>
      <c r="BJ273" s="145"/>
      <c r="BK273" s="145"/>
      <c r="BL273" s="145"/>
      <c r="BM273" s="145"/>
      <c r="BN273" s="145"/>
      <c r="BO273" s="145"/>
      <c r="BP273" s="145"/>
      <c r="BQ273" s="145"/>
      <c r="BR273" s="145"/>
      <c r="BS273" s="145"/>
      <c r="BT273" s="145"/>
      <c r="BU273" s="145"/>
      <c r="BV273" s="145"/>
      <c r="BW273" s="145"/>
    </row>
    <row r="274" spans="3:75" ht="21" customHeight="1">
      <c r="C274" s="87"/>
      <c r="D274" s="437"/>
      <c r="E274" s="437"/>
      <c r="F274" s="328" t="s">
        <v>70</v>
      </c>
      <c r="G274" s="184"/>
      <c r="H274" s="62" t="s">
        <v>327</v>
      </c>
      <c r="I274" s="62" t="s">
        <v>330</v>
      </c>
      <c r="J274" s="62" t="s">
        <v>2</v>
      </c>
      <c r="K274" s="62" t="s">
        <v>331</v>
      </c>
      <c r="L274" s="62" t="s">
        <v>2</v>
      </c>
      <c r="M274" s="62" t="s">
        <v>409</v>
      </c>
      <c r="N274" s="136" t="s">
        <v>333</v>
      </c>
      <c r="O274" s="136" t="s">
        <v>2</v>
      </c>
      <c r="P274" s="136" t="s">
        <v>721</v>
      </c>
      <c r="Q274" s="136"/>
      <c r="R274" s="136"/>
      <c r="S274" s="136"/>
      <c r="T274" s="136"/>
      <c r="U274" s="228"/>
      <c r="V274" s="162"/>
      <c r="W274" s="163"/>
      <c r="X274" s="164"/>
      <c r="Y274" s="106"/>
      <c r="Z274" s="106"/>
      <c r="AA274" s="107"/>
      <c r="AB274" s="107"/>
      <c r="AC274" s="107"/>
      <c r="AD274" s="107"/>
      <c r="AE274" s="107"/>
      <c r="AF274" s="107"/>
      <c r="AG274" s="107"/>
      <c r="AH274" s="107"/>
      <c r="AI274" s="107"/>
      <c r="AJ274" s="107"/>
      <c r="AK274" s="107"/>
      <c r="AL274" s="107"/>
      <c r="AM274" s="107"/>
      <c r="AN274" s="107"/>
      <c r="AO274" s="107"/>
      <c r="AP274" s="107"/>
      <c r="AQ274" s="107"/>
      <c r="AR274" s="107"/>
      <c r="AS274" s="107"/>
      <c r="BI274" s="145"/>
      <c r="BJ274" s="145"/>
      <c r="BK274" s="145"/>
      <c r="BL274" s="145"/>
      <c r="BM274" s="145"/>
      <c r="BN274" s="145"/>
      <c r="BO274" s="145"/>
      <c r="BP274" s="145"/>
      <c r="BQ274" s="145"/>
      <c r="BR274" s="145"/>
      <c r="BS274" s="145"/>
      <c r="BT274" s="145"/>
      <c r="BU274" s="145"/>
      <c r="BV274" s="145"/>
      <c r="BW274" s="145"/>
    </row>
    <row r="275" spans="3:75" ht="21" customHeight="1">
      <c r="C275" s="87"/>
      <c r="D275" s="437"/>
      <c r="E275" s="437"/>
      <c r="F275" s="328" t="s">
        <v>71</v>
      </c>
      <c r="G275" s="184"/>
      <c r="H275" s="62" t="s">
        <v>327</v>
      </c>
      <c r="I275" s="62" t="s">
        <v>330</v>
      </c>
      <c r="J275" s="62" t="s">
        <v>2</v>
      </c>
      <c r="K275" s="62" t="s">
        <v>331</v>
      </c>
      <c r="L275" s="62" t="s">
        <v>2</v>
      </c>
      <c r="M275" s="62" t="s">
        <v>410</v>
      </c>
      <c r="N275" s="136" t="s">
        <v>333</v>
      </c>
      <c r="O275" s="136" t="s">
        <v>2</v>
      </c>
      <c r="P275" s="136" t="s">
        <v>721</v>
      </c>
      <c r="Q275" s="136"/>
      <c r="R275" s="136"/>
      <c r="S275" s="136"/>
      <c r="T275" s="136"/>
      <c r="U275" s="228"/>
      <c r="V275" s="162"/>
      <c r="W275" s="163"/>
      <c r="X275" s="164"/>
      <c r="Y275" s="106"/>
      <c r="Z275" s="106"/>
      <c r="AA275" s="107"/>
      <c r="AB275" s="107"/>
      <c r="AC275" s="107"/>
      <c r="AD275" s="107"/>
      <c r="AE275" s="107"/>
      <c r="AF275" s="107"/>
      <c r="AG275" s="107"/>
      <c r="AH275" s="107"/>
      <c r="AI275" s="107"/>
      <c r="AJ275" s="107"/>
      <c r="AK275" s="107"/>
      <c r="AL275" s="107"/>
      <c r="AM275" s="107"/>
      <c r="AN275" s="107"/>
      <c r="AO275" s="107"/>
      <c r="AP275" s="107"/>
      <c r="AQ275" s="107"/>
      <c r="AR275" s="107"/>
      <c r="AS275" s="107"/>
      <c r="BI275" s="145"/>
      <c r="BJ275" s="145"/>
      <c r="BK275" s="145"/>
      <c r="BL275" s="145"/>
      <c r="BM275" s="145"/>
      <c r="BN275" s="145"/>
      <c r="BO275" s="145"/>
      <c r="BP275" s="145"/>
      <c r="BQ275" s="145"/>
      <c r="BR275" s="145"/>
      <c r="BS275" s="145"/>
      <c r="BT275" s="145"/>
      <c r="BU275" s="145"/>
      <c r="BV275" s="145"/>
      <c r="BW275" s="145"/>
    </row>
    <row r="276" spans="3:75" ht="21" customHeight="1">
      <c r="C276" s="87"/>
      <c r="D276" s="437"/>
      <c r="E276" s="437"/>
      <c r="F276" s="328" t="s">
        <v>72</v>
      </c>
      <c r="G276" s="184"/>
      <c r="H276" s="62" t="s">
        <v>327</v>
      </c>
      <c r="I276" s="62" t="s">
        <v>330</v>
      </c>
      <c r="J276" s="62" t="s">
        <v>2</v>
      </c>
      <c r="K276" s="62" t="s">
        <v>331</v>
      </c>
      <c r="L276" s="62" t="s">
        <v>2</v>
      </c>
      <c r="M276" s="62" t="s">
        <v>411</v>
      </c>
      <c r="N276" s="136" t="s">
        <v>333</v>
      </c>
      <c r="O276" s="136" t="s">
        <v>2</v>
      </c>
      <c r="P276" s="136" t="s">
        <v>721</v>
      </c>
      <c r="Q276" s="136"/>
      <c r="R276" s="136"/>
      <c r="S276" s="136"/>
      <c r="T276" s="136"/>
      <c r="U276" s="228"/>
      <c r="V276" s="162"/>
      <c r="W276" s="163"/>
      <c r="X276" s="164"/>
      <c r="Y276" s="106"/>
      <c r="Z276" s="106"/>
      <c r="AA276" s="107"/>
      <c r="AB276" s="107"/>
      <c r="AC276" s="107"/>
      <c r="AD276" s="107"/>
      <c r="AE276" s="107"/>
      <c r="AF276" s="107"/>
      <c r="AG276" s="107"/>
      <c r="AH276" s="107"/>
      <c r="AI276" s="107"/>
      <c r="AJ276" s="107"/>
      <c r="AK276" s="107"/>
      <c r="AL276" s="107"/>
      <c r="AM276" s="107"/>
      <c r="AN276" s="107"/>
      <c r="AO276" s="107"/>
      <c r="AP276" s="107"/>
      <c r="AQ276" s="107"/>
      <c r="AR276" s="107"/>
      <c r="AS276" s="107"/>
      <c r="BI276" s="145"/>
      <c r="BJ276" s="145"/>
      <c r="BK276" s="145"/>
      <c r="BL276" s="145"/>
      <c r="BM276" s="145"/>
      <c r="BN276" s="145"/>
      <c r="BO276" s="145"/>
      <c r="BP276" s="145"/>
      <c r="BQ276" s="145"/>
      <c r="BR276" s="145"/>
      <c r="BS276" s="145"/>
      <c r="BT276" s="145"/>
      <c r="BU276" s="145"/>
      <c r="BV276" s="145"/>
      <c r="BW276" s="145"/>
    </row>
    <row r="277" spans="3:75" ht="21" customHeight="1">
      <c r="C277" s="87"/>
      <c r="D277" s="437"/>
      <c r="E277" s="437"/>
      <c r="F277" s="328" t="s">
        <v>73</v>
      </c>
      <c r="G277" s="184"/>
      <c r="H277" s="62" t="s">
        <v>327</v>
      </c>
      <c r="I277" s="62" t="s">
        <v>330</v>
      </c>
      <c r="J277" s="62" t="s">
        <v>2</v>
      </c>
      <c r="K277" s="62" t="s">
        <v>331</v>
      </c>
      <c r="L277" s="62" t="s">
        <v>2</v>
      </c>
      <c r="M277" s="62" t="s">
        <v>412</v>
      </c>
      <c r="N277" s="136" t="s">
        <v>333</v>
      </c>
      <c r="O277" s="136" t="s">
        <v>2</v>
      </c>
      <c r="P277" s="136" t="s">
        <v>721</v>
      </c>
      <c r="Q277" s="136"/>
      <c r="R277" s="136"/>
      <c r="S277" s="136"/>
      <c r="T277" s="136"/>
      <c r="U277" s="228"/>
      <c r="V277" s="162"/>
      <c r="W277" s="163"/>
      <c r="X277" s="164"/>
      <c r="Y277" s="106"/>
      <c r="Z277" s="106"/>
      <c r="AA277" s="107"/>
      <c r="AB277" s="107"/>
      <c r="AC277" s="107"/>
      <c r="AD277" s="107"/>
      <c r="AE277" s="107"/>
      <c r="AF277" s="107"/>
      <c r="AG277" s="107"/>
      <c r="AH277" s="107"/>
      <c r="AI277" s="107"/>
      <c r="AJ277" s="107"/>
      <c r="AK277" s="107"/>
      <c r="AL277" s="107"/>
      <c r="AM277" s="107"/>
      <c r="AN277" s="107"/>
      <c r="AO277" s="107"/>
      <c r="AP277" s="107"/>
      <c r="AQ277" s="107"/>
      <c r="AR277" s="107"/>
      <c r="AS277" s="107"/>
      <c r="BI277" s="145"/>
      <c r="BJ277" s="145"/>
      <c r="BK277" s="145"/>
      <c r="BL277" s="145"/>
      <c r="BM277" s="145"/>
      <c r="BN277" s="145"/>
      <c r="BO277" s="145"/>
      <c r="BP277" s="145"/>
      <c r="BQ277" s="145"/>
      <c r="BR277" s="145"/>
      <c r="BS277" s="145"/>
      <c r="BT277" s="145"/>
      <c r="BU277" s="145"/>
      <c r="BV277" s="145"/>
      <c r="BW277" s="145"/>
    </row>
    <row r="278" spans="3:75" ht="21" customHeight="1">
      <c r="C278" s="87"/>
      <c r="D278" s="437"/>
      <c r="E278" s="437"/>
      <c r="F278" s="328" t="s">
        <v>74</v>
      </c>
      <c r="G278" s="184"/>
      <c r="H278" s="62" t="s">
        <v>327</v>
      </c>
      <c r="I278" s="62" t="s">
        <v>330</v>
      </c>
      <c r="J278" s="62" t="s">
        <v>2</v>
      </c>
      <c r="K278" s="62" t="s">
        <v>331</v>
      </c>
      <c r="L278" s="62" t="s">
        <v>2</v>
      </c>
      <c r="M278" s="62" t="s">
        <v>413</v>
      </c>
      <c r="N278" s="136" t="s">
        <v>333</v>
      </c>
      <c r="O278" s="136" t="s">
        <v>2</v>
      </c>
      <c r="P278" s="136" t="s">
        <v>721</v>
      </c>
      <c r="Q278" s="136"/>
      <c r="R278" s="136"/>
      <c r="S278" s="136"/>
      <c r="T278" s="136"/>
      <c r="U278" s="228"/>
      <c r="V278" s="162"/>
      <c r="W278" s="163"/>
      <c r="X278" s="164"/>
      <c r="Y278" s="106"/>
      <c r="Z278" s="106"/>
      <c r="AA278" s="107"/>
      <c r="AB278" s="107"/>
      <c r="AC278" s="107"/>
      <c r="AD278" s="107"/>
      <c r="AE278" s="107"/>
      <c r="AF278" s="107"/>
      <c r="AG278" s="107"/>
      <c r="AH278" s="107"/>
      <c r="AI278" s="107"/>
      <c r="AJ278" s="107"/>
      <c r="AK278" s="107"/>
      <c r="AL278" s="107"/>
      <c r="AM278" s="107"/>
      <c r="AN278" s="107"/>
      <c r="AO278" s="107"/>
      <c r="AP278" s="107"/>
      <c r="AQ278" s="107"/>
      <c r="AR278" s="107"/>
      <c r="AS278" s="107"/>
      <c r="BI278" s="145"/>
      <c r="BJ278" s="145"/>
      <c r="BK278" s="145"/>
      <c r="BL278" s="145"/>
      <c r="BM278" s="145"/>
      <c r="BN278" s="145"/>
      <c r="BO278" s="145"/>
      <c r="BP278" s="145"/>
      <c r="BQ278" s="145"/>
      <c r="BR278" s="145"/>
      <c r="BS278" s="145"/>
      <c r="BT278" s="145"/>
      <c r="BU278" s="145"/>
      <c r="BV278" s="145"/>
      <c r="BW278" s="145"/>
    </row>
    <row r="279" spans="3:75" ht="21" customHeight="1">
      <c r="C279" s="87"/>
      <c r="D279" s="437"/>
      <c r="E279" s="437"/>
      <c r="F279" s="328" t="s">
        <v>75</v>
      </c>
      <c r="G279" s="184"/>
      <c r="H279" s="62" t="s">
        <v>327</v>
      </c>
      <c r="I279" s="62" t="s">
        <v>330</v>
      </c>
      <c r="J279" s="62" t="s">
        <v>2</v>
      </c>
      <c r="K279" s="62" t="s">
        <v>331</v>
      </c>
      <c r="L279" s="62" t="s">
        <v>2</v>
      </c>
      <c r="M279" s="62" t="s">
        <v>414</v>
      </c>
      <c r="N279" s="136" t="s">
        <v>333</v>
      </c>
      <c r="O279" s="136" t="s">
        <v>2</v>
      </c>
      <c r="P279" s="136" t="s">
        <v>721</v>
      </c>
      <c r="Q279" s="136"/>
      <c r="R279" s="136"/>
      <c r="S279" s="136"/>
      <c r="T279" s="136"/>
      <c r="U279" s="228"/>
      <c r="V279" s="162"/>
      <c r="W279" s="163"/>
      <c r="X279" s="164"/>
      <c r="Y279" s="106"/>
      <c r="Z279" s="106"/>
      <c r="AA279" s="107"/>
      <c r="AB279" s="107"/>
      <c r="AC279" s="107"/>
      <c r="AD279" s="107"/>
      <c r="AE279" s="107"/>
      <c r="AF279" s="107"/>
      <c r="AG279" s="107"/>
      <c r="AH279" s="107"/>
      <c r="AI279" s="107"/>
      <c r="AJ279" s="107"/>
      <c r="AK279" s="107"/>
      <c r="AL279" s="107"/>
      <c r="AM279" s="107"/>
      <c r="AN279" s="107"/>
      <c r="AO279" s="107"/>
      <c r="AP279" s="107"/>
      <c r="AQ279" s="107"/>
      <c r="AR279" s="107"/>
      <c r="AS279" s="107"/>
      <c r="BI279" s="145"/>
      <c r="BJ279" s="145"/>
      <c r="BK279" s="145"/>
      <c r="BL279" s="145"/>
      <c r="BM279" s="145"/>
      <c r="BN279" s="145"/>
      <c r="BO279" s="145"/>
      <c r="BP279" s="145"/>
      <c r="BQ279" s="145"/>
      <c r="BR279" s="145"/>
      <c r="BS279" s="145"/>
      <c r="BT279" s="145"/>
      <c r="BU279" s="145"/>
      <c r="BV279" s="145"/>
      <c r="BW279" s="145"/>
    </row>
    <row r="280" spans="3:75" ht="21" customHeight="1">
      <c r="C280" s="87"/>
      <c r="D280" s="437"/>
      <c r="E280" s="437"/>
      <c r="F280" s="328" t="s">
        <v>76</v>
      </c>
      <c r="G280" s="184"/>
      <c r="H280" s="62" t="s">
        <v>327</v>
      </c>
      <c r="I280" s="62" t="s">
        <v>330</v>
      </c>
      <c r="J280" s="62" t="s">
        <v>2</v>
      </c>
      <c r="K280" s="62" t="s">
        <v>331</v>
      </c>
      <c r="L280" s="62" t="s">
        <v>2</v>
      </c>
      <c r="M280" s="62" t="s">
        <v>415</v>
      </c>
      <c r="N280" s="136" t="s">
        <v>333</v>
      </c>
      <c r="O280" s="136" t="s">
        <v>2</v>
      </c>
      <c r="P280" s="136" t="s">
        <v>721</v>
      </c>
      <c r="Q280" s="136"/>
      <c r="R280" s="136"/>
      <c r="S280" s="136"/>
      <c r="T280" s="136"/>
      <c r="U280" s="228"/>
      <c r="V280" s="162"/>
      <c r="W280" s="163"/>
      <c r="X280" s="164"/>
      <c r="Y280" s="106"/>
      <c r="Z280" s="106"/>
      <c r="AA280" s="107"/>
      <c r="AB280" s="107"/>
      <c r="AC280" s="107"/>
      <c r="AD280" s="107"/>
      <c r="AE280" s="107"/>
      <c r="AF280" s="107"/>
      <c r="AG280" s="107"/>
      <c r="AH280" s="107"/>
      <c r="AI280" s="107"/>
      <c r="AJ280" s="107"/>
      <c r="AK280" s="107"/>
      <c r="AL280" s="107"/>
      <c r="AM280" s="107"/>
      <c r="AN280" s="107"/>
      <c r="AO280" s="107"/>
      <c r="AP280" s="107"/>
      <c r="AQ280" s="107"/>
      <c r="AR280" s="107"/>
      <c r="AS280" s="107"/>
      <c r="BI280" s="145"/>
      <c r="BJ280" s="145"/>
      <c r="BK280" s="145"/>
      <c r="BL280" s="145"/>
      <c r="BM280" s="145"/>
      <c r="BN280" s="145"/>
      <c r="BO280" s="145"/>
      <c r="BP280" s="145"/>
      <c r="BQ280" s="145"/>
      <c r="BR280" s="145"/>
      <c r="BS280" s="145"/>
      <c r="BT280" s="145"/>
      <c r="BU280" s="145"/>
      <c r="BV280" s="145"/>
      <c r="BW280" s="145"/>
    </row>
    <row r="281" spans="3:75" ht="21" customHeight="1">
      <c r="C281" s="87"/>
      <c r="D281" s="437"/>
      <c r="E281" s="437"/>
      <c r="F281" s="328" t="s">
        <v>77</v>
      </c>
      <c r="G281" s="184"/>
      <c r="H281" s="62" t="s">
        <v>327</v>
      </c>
      <c r="I281" s="62" t="s">
        <v>330</v>
      </c>
      <c r="J281" s="62" t="s">
        <v>2</v>
      </c>
      <c r="K281" s="62" t="s">
        <v>331</v>
      </c>
      <c r="L281" s="62" t="s">
        <v>2</v>
      </c>
      <c r="M281" s="62" t="s">
        <v>416</v>
      </c>
      <c r="N281" s="136" t="s">
        <v>333</v>
      </c>
      <c r="O281" s="136" t="s">
        <v>2</v>
      </c>
      <c r="P281" s="136" t="s">
        <v>721</v>
      </c>
      <c r="Q281" s="136"/>
      <c r="R281" s="136"/>
      <c r="S281" s="136"/>
      <c r="T281" s="136"/>
      <c r="U281" s="228"/>
      <c r="V281" s="162"/>
      <c r="W281" s="163"/>
      <c r="X281" s="164"/>
      <c r="Y281" s="106"/>
      <c r="Z281" s="106"/>
      <c r="AA281" s="107"/>
      <c r="AB281" s="107"/>
      <c r="AC281" s="107"/>
      <c r="AD281" s="107"/>
      <c r="AE281" s="107"/>
      <c r="AF281" s="107"/>
      <c r="AG281" s="107"/>
      <c r="AH281" s="107"/>
      <c r="AI281" s="107"/>
      <c r="AJ281" s="107"/>
      <c r="AK281" s="107"/>
      <c r="AL281" s="107"/>
      <c r="AM281" s="107"/>
      <c r="AN281" s="107"/>
      <c r="AO281" s="107"/>
      <c r="AP281" s="107"/>
      <c r="AQ281" s="107"/>
      <c r="AR281" s="107"/>
      <c r="AS281" s="107"/>
      <c r="BI281" s="145"/>
      <c r="BJ281" s="145"/>
      <c r="BK281" s="145"/>
      <c r="BL281" s="145"/>
      <c r="BM281" s="145"/>
      <c r="BN281" s="145"/>
      <c r="BO281" s="145"/>
      <c r="BP281" s="145"/>
      <c r="BQ281" s="145"/>
      <c r="BR281" s="145"/>
      <c r="BS281" s="145"/>
      <c r="BT281" s="145"/>
      <c r="BU281" s="145"/>
      <c r="BV281" s="145"/>
      <c r="BW281" s="145"/>
    </row>
    <row r="282" spans="3:75" ht="21" customHeight="1">
      <c r="C282" s="87"/>
      <c r="D282" s="437"/>
      <c r="E282" s="437"/>
      <c r="F282" s="328" t="s">
        <v>78</v>
      </c>
      <c r="G282" s="184"/>
      <c r="H282" s="62" t="s">
        <v>327</v>
      </c>
      <c r="I282" s="62" t="s">
        <v>330</v>
      </c>
      <c r="J282" s="62" t="s">
        <v>2</v>
      </c>
      <c r="K282" s="62" t="s">
        <v>331</v>
      </c>
      <c r="L282" s="62" t="s">
        <v>2</v>
      </c>
      <c r="M282" s="62" t="s">
        <v>417</v>
      </c>
      <c r="N282" s="136" t="s">
        <v>333</v>
      </c>
      <c r="O282" s="136" t="s">
        <v>2</v>
      </c>
      <c r="P282" s="136" t="s">
        <v>721</v>
      </c>
      <c r="Q282" s="136"/>
      <c r="R282" s="136"/>
      <c r="S282" s="136"/>
      <c r="T282" s="136"/>
      <c r="U282" s="228"/>
      <c r="V282" s="162"/>
      <c r="W282" s="163"/>
      <c r="X282" s="164"/>
      <c r="Y282" s="106"/>
      <c r="Z282" s="106"/>
      <c r="AA282" s="107"/>
      <c r="AB282" s="107"/>
      <c r="AC282" s="107"/>
      <c r="AD282" s="107"/>
      <c r="AE282" s="107"/>
      <c r="AF282" s="107"/>
      <c r="AG282" s="107"/>
      <c r="AH282" s="107"/>
      <c r="AI282" s="107"/>
      <c r="AJ282" s="107"/>
      <c r="AK282" s="107"/>
      <c r="AL282" s="107"/>
      <c r="AM282" s="107"/>
      <c r="AN282" s="107"/>
      <c r="AO282" s="107"/>
      <c r="AP282" s="107"/>
      <c r="AQ282" s="107"/>
      <c r="AR282" s="107"/>
      <c r="AS282" s="107"/>
      <c r="BI282" s="145"/>
      <c r="BJ282" s="145"/>
      <c r="BK282" s="145"/>
      <c r="BL282" s="145"/>
      <c r="BM282" s="145"/>
      <c r="BN282" s="145"/>
      <c r="BO282" s="145"/>
      <c r="BP282" s="145"/>
      <c r="BQ282" s="145"/>
      <c r="BR282" s="145"/>
      <c r="BS282" s="145"/>
      <c r="BT282" s="145"/>
      <c r="BU282" s="145"/>
      <c r="BV282" s="145"/>
      <c r="BW282" s="145"/>
    </row>
    <row r="283" spans="3:75" ht="21" customHeight="1">
      <c r="C283" s="87"/>
      <c r="D283" s="437"/>
      <c r="E283" s="437"/>
      <c r="F283" s="328" t="s">
        <v>79</v>
      </c>
      <c r="G283" s="184"/>
      <c r="H283" s="62" t="s">
        <v>327</v>
      </c>
      <c r="I283" s="62" t="s">
        <v>330</v>
      </c>
      <c r="J283" s="62" t="s">
        <v>2</v>
      </c>
      <c r="K283" s="62" t="s">
        <v>331</v>
      </c>
      <c r="L283" s="62" t="s">
        <v>2</v>
      </c>
      <c r="M283" s="62" t="s">
        <v>418</v>
      </c>
      <c r="N283" s="136" t="s">
        <v>333</v>
      </c>
      <c r="O283" s="136" t="s">
        <v>2</v>
      </c>
      <c r="P283" s="136" t="s">
        <v>721</v>
      </c>
      <c r="Q283" s="136"/>
      <c r="R283" s="136"/>
      <c r="S283" s="136"/>
      <c r="T283" s="136"/>
      <c r="U283" s="228"/>
      <c r="V283" s="162"/>
      <c r="W283" s="163"/>
      <c r="X283" s="164"/>
      <c r="Y283" s="106"/>
      <c r="Z283" s="106"/>
      <c r="AA283" s="107"/>
      <c r="AB283" s="107"/>
      <c r="AC283" s="107"/>
      <c r="AD283" s="107"/>
      <c r="AE283" s="107"/>
      <c r="AF283" s="107"/>
      <c r="AG283" s="107"/>
      <c r="AH283" s="107"/>
      <c r="AI283" s="107"/>
      <c r="AJ283" s="107"/>
      <c r="AK283" s="107"/>
      <c r="AL283" s="107"/>
      <c r="AM283" s="107"/>
      <c r="AN283" s="107"/>
      <c r="AO283" s="107"/>
      <c r="AP283" s="107"/>
      <c r="AQ283" s="107"/>
      <c r="AR283" s="107"/>
      <c r="AS283" s="107"/>
      <c r="BI283" s="145"/>
      <c r="BJ283" s="145"/>
      <c r="BK283" s="145"/>
      <c r="BL283" s="145"/>
      <c r="BM283" s="145"/>
      <c r="BN283" s="145"/>
      <c r="BO283" s="145"/>
      <c r="BP283" s="145"/>
      <c r="BQ283" s="145"/>
      <c r="BR283" s="145"/>
      <c r="BS283" s="145"/>
      <c r="BT283" s="145"/>
      <c r="BU283" s="145"/>
      <c r="BV283" s="145"/>
      <c r="BW283" s="145"/>
    </row>
    <row r="284" spans="3:75" ht="21" customHeight="1">
      <c r="C284" s="87"/>
      <c r="D284" s="437"/>
      <c r="E284" s="437"/>
      <c r="F284" s="328" t="s">
        <v>80</v>
      </c>
      <c r="G284" s="184"/>
      <c r="H284" s="62" t="s">
        <v>327</v>
      </c>
      <c r="I284" s="62" t="s">
        <v>330</v>
      </c>
      <c r="J284" s="62" t="s">
        <v>2</v>
      </c>
      <c r="K284" s="62" t="s">
        <v>331</v>
      </c>
      <c r="L284" s="62" t="s">
        <v>2</v>
      </c>
      <c r="M284" s="62" t="s">
        <v>419</v>
      </c>
      <c r="N284" s="136" t="s">
        <v>333</v>
      </c>
      <c r="O284" s="136" t="s">
        <v>2</v>
      </c>
      <c r="P284" s="136" t="s">
        <v>721</v>
      </c>
      <c r="Q284" s="136"/>
      <c r="R284" s="136"/>
      <c r="S284" s="136"/>
      <c r="T284" s="136"/>
      <c r="U284" s="228"/>
      <c r="V284" s="162"/>
      <c r="W284" s="163"/>
      <c r="X284" s="164"/>
      <c r="Y284" s="106"/>
      <c r="Z284" s="106"/>
      <c r="AA284" s="107"/>
      <c r="AB284" s="107"/>
      <c r="AC284" s="107"/>
      <c r="AD284" s="107"/>
      <c r="AE284" s="107"/>
      <c r="AF284" s="107"/>
      <c r="AG284" s="107"/>
      <c r="AH284" s="107"/>
      <c r="AI284" s="107"/>
      <c r="AJ284" s="107"/>
      <c r="AK284" s="107"/>
      <c r="AL284" s="107"/>
      <c r="AM284" s="107"/>
      <c r="AN284" s="107"/>
      <c r="AO284" s="107"/>
      <c r="AP284" s="107"/>
      <c r="AQ284" s="107"/>
      <c r="AR284" s="107"/>
      <c r="AS284" s="107"/>
      <c r="BI284" s="145"/>
      <c r="BJ284" s="145"/>
      <c r="BK284" s="145"/>
      <c r="BL284" s="145"/>
      <c r="BM284" s="145"/>
      <c r="BN284" s="145"/>
      <c r="BO284" s="145"/>
      <c r="BP284" s="145"/>
      <c r="BQ284" s="145"/>
      <c r="BR284" s="145"/>
      <c r="BS284" s="145"/>
      <c r="BT284" s="145"/>
      <c r="BU284" s="145"/>
      <c r="BV284" s="145"/>
      <c r="BW284" s="145"/>
    </row>
    <row r="285" spans="3:75" ht="21" customHeight="1">
      <c r="C285" s="87"/>
      <c r="D285" s="437"/>
      <c r="E285" s="437"/>
      <c r="F285" s="328" t="s">
        <v>81</v>
      </c>
      <c r="G285" s="184"/>
      <c r="H285" s="62" t="s">
        <v>327</v>
      </c>
      <c r="I285" s="62" t="s">
        <v>330</v>
      </c>
      <c r="J285" s="62" t="s">
        <v>2</v>
      </c>
      <c r="K285" s="62" t="s">
        <v>331</v>
      </c>
      <c r="L285" s="62" t="s">
        <v>2</v>
      </c>
      <c r="M285" s="62" t="s">
        <v>420</v>
      </c>
      <c r="N285" s="136" t="s">
        <v>333</v>
      </c>
      <c r="O285" s="136" t="s">
        <v>2</v>
      </c>
      <c r="P285" s="136" t="s">
        <v>721</v>
      </c>
      <c r="Q285" s="136"/>
      <c r="R285" s="136"/>
      <c r="S285" s="136"/>
      <c r="T285" s="136"/>
      <c r="U285" s="228"/>
      <c r="V285" s="162"/>
      <c r="W285" s="163"/>
      <c r="X285" s="164"/>
      <c r="Y285" s="106"/>
      <c r="Z285" s="108"/>
      <c r="AA285" s="85"/>
      <c r="AB285" s="85"/>
      <c r="AC285" s="85"/>
      <c r="AD285" s="85"/>
      <c r="AE285" s="85"/>
      <c r="AF285" s="85"/>
      <c r="AG285" s="85"/>
      <c r="AH285" s="85"/>
      <c r="AI285" s="85"/>
      <c r="AJ285" s="85"/>
      <c r="AK285" s="85"/>
      <c r="AL285" s="85"/>
      <c r="AM285" s="85"/>
      <c r="AN285" s="85"/>
      <c r="AO285" s="85"/>
      <c r="AP285" s="85"/>
      <c r="AQ285" s="85"/>
      <c r="AR285" s="85"/>
      <c r="AS285" s="85"/>
      <c r="BI285" s="145"/>
      <c r="BJ285" s="145"/>
      <c r="BK285" s="145"/>
      <c r="BL285" s="145"/>
      <c r="BM285" s="145"/>
      <c r="BN285" s="145"/>
      <c r="BO285" s="145"/>
      <c r="BP285" s="145"/>
      <c r="BQ285" s="145"/>
      <c r="BR285" s="145"/>
      <c r="BS285" s="145"/>
      <c r="BT285" s="145"/>
      <c r="BU285" s="145"/>
      <c r="BV285" s="145"/>
      <c r="BW285" s="145"/>
    </row>
    <row r="286" spans="3:75" ht="21" customHeight="1">
      <c r="C286" s="87"/>
      <c r="D286" s="437"/>
      <c r="E286" s="437"/>
      <c r="F286" s="328" t="s">
        <v>82</v>
      </c>
      <c r="G286" s="184"/>
      <c r="H286" s="62" t="s">
        <v>327</v>
      </c>
      <c r="I286" s="62" t="s">
        <v>330</v>
      </c>
      <c r="J286" s="62" t="s">
        <v>2</v>
      </c>
      <c r="K286" s="62" t="s">
        <v>331</v>
      </c>
      <c r="L286" s="62" t="s">
        <v>2</v>
      </c>
      <c r="M286" s="62" t="s">
        <v>421</v>
      </c>
      <c r="N286" s="136" t="s">
        <v>333</v>
      </c>
      <c r="O286" s="136" t="s">
        <v>2</v>
      </c>
      <c r="P286" s="136" t="s">
        <v>721</v>
      </c>
      <c r="Q286" s="136"/>
      <c r="R286" s="136"/>
      <c r="S286" s="136"/>
      <c r="T286" s="136"/>
      <c r="U286" s="228"/>
      <c r="V286" s="162"/>
      <c r="W286" s="163"/>
      <c r="X286" s="164"/>
      <c r="Y286" s="106"/>
      <c r="Z286" s="106"/>
      <c r="AA286" s="107"/>
      <c r="AB286" s="107"/>
      <c r="AC286" s="107"/>
      <c r="AD286" s="107"/>
      <c r="AE286" s="107"/>
      <c r="AF286" s="107"/>
      <c r="AG286" s="107"/>
      <c r="AH286" s="107"/>
      <c r="AI286" s="107"/>
      <c r="AJ286" s="107"/>
      <c r="AK286" s="107"/>
      <c r="AL286" s="107"/>
      <c r="AM286" s="107"/>
      <c r="AN286" s="107"/>
      <c r="AO286" s="107"/>
      <c r="AP286" s="107"/>
      <c r="AQ286" s="107"/>
      <c r="AR286" s="107"/>
      <c r="AS286" s="107"/>
      <c r="BI286" s="145"/>
      <c r="BJ286" s="145"/>
      <c r="BK286" s="145"/>
      <c r="BL286" s="145"/>
      <c r="BM286" s="145"/>
      <c r="BN286" s="145"/>
      <c r="BO286" s="145"/>
      <c r="BP286" s="145"/>
      <c r="BQ286" s="145"/>
      <c r="BR286" s="145"/>
      <c r="BS286" s="145"/>
      <c r="BT286" s="145"/>
      <c r="BU286" s="145"/>
      <c r="BV286" s="145"/>
      <c r="BW286" s="145"/>
    </row>
    <row r="287" spans="3:75" ht="21" customHeight="1">
      <c r="C287" s="87"/>
      <c r="D287" s="437"/>
      <c r="E287" s="437"/>
      <c r="F287" s="328" t="s">
        <v>83</v>
      </c>
      <c r="G287" s="184"/>
      <c r="H287" s="62" t="s">
        <v>327</v>
      </c>
      <c r="I287" s="62" t="s">
        <v>330</v>
      </c>
      <c r="J287" s="62" t="s">
        <v>2</v>
      </c>
      <c r="K287" s="62" t="s">
        <v>331</v>
      </c>
      <c r="L287" s="62" t="s">
        <v>2</v>
      </c>
      <c r="M287" s="62" t="s">
        <v>422</v>
      </c>
      <c r="N287" s="136" t="s">
        <v>333</v>
      </c>
      <c r="O287" s="136" t="s">
        <v>2</v>
      </c>
      <c r="P287" s="136" t="s">
        <v>721</v>
      </c>
      <c r="Q287" s="136"/>
      <c r="R287" s="136"/>
      <c r="S287" s="136"/>
      <c r="T287" s="136"/>
      <c r="U287" s="228"/>
      <c r="V287" s="162"/>
      <c r="W287" s="163"/>
      <c r="X287" s="164"/>
      <c r="Y287" s="106"/>
      <c r="Z287" s="106"/>
      <c r="AA287" s="107"/>
      <c r="AB287" s="107"/>
      <c r="AC287" s="107"/>
      <c r="AD287" s="107"/>
      <c r="AE287" s="107"/>
      <c r="AF287" s="107"/>
      <c r="AG287" s="107"/>
      <c r="AH287" s="107"/>
      <c r="AI287" s="107"/>
      <c r="AJ287" s="107"/>
      <c r="AK287" s="107"/>
      <c r="AL287" s="107"/>
      <c r="AM287" s="107"/>
      <c r="AN287" s="107"/>
      <c r="AO287" s="107"/>
      <c r="AP287" s="107"/>
      <c r="AQ287" s="107"/>
      <c r="AR287" s="107"/>
      <c r="AS287" s="107"/>
      <c r="BI287" s="145"/>
      <c r="BJ287" s="145"/>
      <c r="BK287" s="145"/>
      <c r="BL287" s="145"/>
      <c r="BM287" s="145"/>
      <c r="BN287" s="145"/>
      <c r="BO287" s="145"/>
      <c r="BP287" s="145"/>
      <c r="BQ287" s="145"/>
      <c r="BR287" s="145"/>
      <c r="BS287" s="145"/>
      <c r="BT287" s="145"/>
      <c r="BU287" s="145"/>
      <c r="BV287" s="145"/>
      <c r="BW287" s="145"/>
    </row>
    <row r="288" spans="3:75" ht="21" customHeight="1">
      <c r="C288" s="87"/>
      <c r="D288" s="437"/>
      <c r="E288" s="437"/>
      <c r="F288" s="328" t="s">
        <v>84</v>
      </c>
      <c r="G288" s="184"/>
      <c r="H288" s="62" t="s">
        <v>327</v>
      </c>
      <c r="I288" s="62" t="s">
        <v>330</v>
      </c>
      <c r="J288" s="62" t="s">
        <v>2</v>
      </c>
      <c r="K288" s="62" t="s">
        <v>331</v>
      </c>
      <c r="L288" s="62" t="s">
        <v>2</v>
      </c>
      <c r="M288" s="62" t="s">
        <v>424</v>
      </c>
      <c r="N288" s="136" t="s">
        <v>333</v>
      </c>
      <c r="O288" s="136" t="s">
        <v>2</v>
      </c>
      <c r="P288" s="136" t="s">
        <v>721</v>
      </c>
      <c r="Q288" s="136"/>
      <c r="R288" s="136"/>
      <c r="S288" s="136"/>
      <c r="T288" s="136"/>
      <c r="U288" s="228"/>
      <c r="V288" s="162"/>
      <c r="W288" s="163"/>
      <c r="X288" s="164"/>
      <c r="Y288" s="106"/>
      <c r="Z288" s="106"/>
      <c r="AA288" s="107"/>
      <c r="AB288" s="107"/>
      <c r="AC288" s="107"/>
      <c r="AD288" s="107"/>
      <c r="AE288" s="107"/>
      <c r="AF288" s="107"/>
      <c r="AG288" s="107"/>
      <c r="AH288" s="107"/>
      <c r="AI288" s="107"/>
      <c r="AJ288" s="107"/>
      <c r="AK288" s="107"/>
      <c r="AL288" s="107"/>
      <c r="AM288" s="107"/>
      <c r="AN288" s="107"/>
      <c r="AO288" s="107"/>
      <c r="AP288" s="107"/>
      <c r="AQ288" s="107"/>
      <c r="AR288" s="107"/>
      <c r="AS288" s="107"/>
      <c r="BI288" s="145"/>
      <c r="BJ288" s="145"/>
      <c r="BK288" s="145"/>
      <c r="BL288" s="145"/>
      <c r="BM288" s="145"/>
      <c r="BN288" s="145"/>
      <c r="BO288" s="145"/>
      <c r="BP288" s="145"/>
      <c r="BQ288" s="145"/>
      <c r="BR288" s="145"/>
      <c r="BS288" s="145"/>
      <c r="BT288" s="145"/>
      <c r="BU288" s="145"/>
      <c r="BV288" s="145"/>
      <c r="BW288" s="145"/>
    </row>
    <row r="289" spans="3:75" ht="21" customHeight="1">
      <c r="C289" s="87"/>
      <c r="D289" s="437"/>
      <c r="E289" s="437"/>
      <c r="F289" s="328" t="s">
        <v>85</v>
      </c>
      <c r="G289" s="184"/>
      <c r="H289" s="62" t="s">
        <v>327</v>
      </c>
      <c r="I289" s="62" t="s">
        <v>330</v>
      </c>
      <c r="J289" s="62" t="s">
        <v>2</v>
      </c>
      <c r="K289" s="62" t="s">
        <v>331</v>
      </c>
      <c r="L289" s="62" t="s">
        <v>2</v>
      </c>
      <c r="M289" s="62" t="s">
        <v>425</v>
      </c>
      <c r="N289" s="136" t="s">
        <v>333</v>
      </c>
      <c r="O289" s="136" t="s">
        <v>2</v>
      </c>
      <c r="P289" s="136" t="s">
        <v>721</v>
      </c>
      <c r="Q289" s="136"/>
      <c r="R289" s="136"/>
      <c r="S289" s="136"/>
      <c r="T289" s="136"/>
      <c r="U289" s="228"/>
      <c r="V289" s="162"/>
      <c r="W289" s="163"/>
      <c r="X289" s="164"/>
      <c r="Y289" s="106"/>
      <c r="Z289" s="106"/>
      <c r="AA289" s="107"/>
      <c r="AB289" s="107"/>
      <c r="AC289" s="107"/>
      <c r="AD289" s="107"/>
      <c r="AE289" s="107"/>
      <c r="AF289" s="107"/>
      <c r="AG289" s="107"/>
      <c r="AH289" s="107"/>
      <c r="AI289" s="107"/>
      <c r="AJ289" s="107"/>
      <c r="AK289" s="107"/>
      <c r="AL289" s="107"/>
      <c r="AM289" s="107"/>
      <c r="AN289" s="107"/>
      <c r="AO289" s="107"/>
      <c r="AP289" s="107"/>
      <c r="AQ289" s="107"/>
      <c r="AR289" s="107"/>
      <c r="AS289" s="107"/>
      <c r="BI289" s="145"/>
      <c r="BJ289" s="145"/>
      <c r="BK289" s="145"/>
      <c r="BL289" s="145"/>
      <c r="BM289" s="145"/>
      <c r="BN289" s="145"/>
      <c r="BO289" s="145"/>
      <c r="BP289" s="145"/>
      <c r="BQ289" s="145"/>
      <c r="BR289" s="145"/>
      <c r="BS289" s="145"/>
      <c r="BT289" s="145"/>
      <c r="BU289" s="145"/>
      <c r="BV289" s="145"/>
      <c r="BW289" s="145"/>
    </row>
    <row r="290" spans="3:75" ht="21" customHeight="1">
      <c r="C290" s="87"/>
      <c r="D290" s="437"/>
      <c r="E290" s="437"/>
      <c r="F290" s="328" t="s">
        <v>86</v>
      </c>
      <c r="G290" s="184"/>
      <c r="H290" s="62" t="s">
        <v>327</v>
      </c>
      <c r="I290" s="62" t="s">
        <v>330</v>
      </c>
      <c r="J290" s="62" t="s">
        <v>2</v>
      </c>
      <c r="K290" s="62" t="s">
        <v>331</v>
      </c>
      <c r="L290" s="62" t="s">
        <v>2</v>
      </c>
      <c r="M290" s="62" t="s">
        <v>426</v>
      </c>
      <c r="N290" s="136" t="s">
        <v>333</v>
      </c>
      <c r="O290" s="136" t="s">
        <v>2</v>
      </c>
      <c r="P290" s="136" t="s">
        <v>721</v>
      </c>
      <c r="Q290" s="136"/>
      <c r="R290" s="136"/>
      <c r="S290" s="136"/>
      <c r="T290" s="136"/>
      <c r="U290" s="228"/>
      <c r="V290" s="162"/>
      <c r="W290" s="163"/>
      <c r="X290" s="164"/>
      <c r="Y290" s="106"/>
      <c r="Z290" s="106"/>
      <c r="AA290" s="107"/>
      <c r="AB290" s="107"/>
      <c r="AC290" s="107"/>
      <c r="AD290" s="107"/>
      <c r="AE290" s="107"/>
      <c r="AF290" s="107"/>
      <c r="AG290" s="107"/>
      <c r="AH290" s="107"/>
      <c r="AI290" s="107"/>
      <c r="AJ290" s="107"/>
      <c r="AK290" s="107"/>
      <c r="AL290" s="107"/>
      <c r="AM290" s="107"/>
      <c r="AN290" s="107"/>
      <c r="AO290" s="107"/>
      <c r="AP290" s="107"/>
      <c r="AQ290" s="107"/>
      <c r="AR290" s="107"/>
      <c r="AS290" s="107"/>
      <c r="BI290" s="145"/>
      <c r="BJ290" s="145"/>
      <c r="BK290" s="145"/>
      <c r="BL290" s="145"/>
      <c r="BM290" s="145"/>
      <c r="BN290" s="145"/>
      <c r="BO290" s="145"/>
      <c r="BP290" s="145"/>
      <c r="BQ290" s="145"/>
      <c r="BR290" s="145"/>
      <c r="BS290" s="145"/>
      <c r="BT290" s="145"/>
      <c r="BU290" s="145"/>
      <c r="BV290" s="145"/>
      <c r="BW290" s="145"/>
    </row>
    <row r="291" spans="3:75" ht="21" customHeight="1">
      <c r="C291" s="87"/>
      <c r="D291" s="437"/>
      <c r="E291" s="437"/>
      <c r="F291" s="328" t="s">
        <v>87</v>
      </c>
      <c r="G291" s="184"/>
      <c r="H291" s="62" t="s">
        <v>327</v>
      </c>
      <c r="I291" s="62" t="s">
        <v>330</v>
      </c>
      <c r="J291" s="62" t="s">
        <v>2</v>
      </c>
      <c r="K291" s="62" t="s">
        <v>331</v>
      </c>
      <c r="L291" s="62" t="s">
        <v>2</v>
      </c>
      <c r="M291" s="62" t="s">
        <v>427</v>
      </c>
      <c r="N291" s="136" t="s">
        <v>333</v>
      </c>
      <c r="O291" s="136" t="s">
        <v>2</v>
      </c>
      <c r="P291" s="136" t="s">
        <v>721</v>
      </c>
      <c r="Q291" s="136"/>
      <c r="R291" s="136"/>
      <c r="S291" s="136"/>
      <c r="T291" s="136"/>
      <c r="U291" s="228"/>
      <c r="V291" s="162"/>
      <c r="W291" s="163"/>
      <c r="X291" s="164"/>
      <c r="Y291" s="106"/>
      <c r="Z291" s="106"/>
      <c r="AA291" s="107"/>
      <c r="AB291" s="107"/>
      <c r="AC291" s="107"/>
      <c r="AD291" s="107"/>
      <c r="AE291" s="107"/>
      <c r="AF291" s="107"/>
      <c r="AG291" s="107"/>
      <c r="AH291" s="107"/>
      <c r="AI291" s="107"/>
      <c r="AJ291" s="107"/>
      <c r="AK291" s="107"/>
      <c r="AL291" s="107"/>
      <c r="AM291" s="107"/>
      <c r="AN291" s="107"/>
      <c r="AO291" s="107"/>
      <c r="AP291" s="107"/>
      <c r="AQ291" s="107"/>
      <c r="AR291" s="107"/>
      <c r="AS291" s="107"/>
      <c r="BI291" s="145"/>
      <c r="BJ291" s="145"/>
      <c r="BK291" s="145"/>
      <c r="BL291" s="145"/>
      <c r="BM291" s="145"/>
      <c r="BN291" s="145"/>
      <c r="BO291" s="145"/>
      <c r="BP291" s="145"/>
      <c r="BQ291" s="145"/>
      <c r="BR291" s="145"/>
      <c r="BS291" s="145"/>
      <c r="BT291" s="145"/>
      <c r="BU291" s="145"/>
      <c r="BV291" s="145"/>
      <c r="BW291" s="145"/>
    </row>
    <row r="292" spans="3:75" ht="21" customHeight="1">
      <c r="C292" s="87"/>
      <c r="D292" s="437"/>
      <c r="E292" s="437"/>
      <c r="F292" s="328" t="s">
        <v>88</v>
      </c>
      <c r="G292" s="184"/>
      <c r="H292" s="62" t="s">
        <v>327</v>
      </c>
      <c r="I292" s="62" t="s">
        <v>330</v>
      </c>
      <c r="J292" s="62" t="s">
        <v>2</v>
      </c>
      <c r="K292" s="62" t="s">
        <v>331</v>
      </c>
      <c r="L292" s="62" t="s">
        <v>2</v>
      </c>
      <c r="M292" s="62" t="s">
        <v>428</v>
      </c>
      <c r="N292" s="136" t="s">
        <v>333</v>
      </c>
      <c r="O292" s="136" t="s">
        <v>2</v>
      </c>
      <c r="P292" s="136" t="s">
        <v>721</v>
      </c>
      <c r="Q292" s="136"/>
      <c r="R292" s="136"/>
      <c r="S292" s="136"/>
      <c r="T292" s="136"/>
      <c r="U292" s="228"/>
      <c r="V292" s="162"/>
      <c r="W292" s="163"/>
      <c r="X292" s="164"/>
      <c r="Y292" s="106"/>
      <c r="Z292" s="106"/>
      <c r="AA292" s="107"/>
      <c r="AB292" s="107"/>
      <c r="AC292" s="107"/>
      <c r="AD292" s="107"/>
      <c r="AE292" s="107"/>
      <c r="AF292" s="107"/>
      <c r="AG292" s="107"/>
      <c r="AH292" s="107"/>
      <c r="AI292" s="107"/>
      <c r="AJ292" s="107"/>
      <c r="AK292" s="107"/>
      <c r="AL292" s="107"/>
      <c r="AM292" s="107"/>
      <c r="AN292" s="107"/>
      <c r="AO292" s="107"/>
      <c r="AP292" s="107"/>
      <c r="AQ292" s="107"/>
      <c r="AR292" s="107"/>
      <c r="AS292" s="107"/>
      <c r="BI292" s="145"/>
      <c r="BJ292" s="145"/>
      <c r="BK292" s="145"/>
      <c r="BL292" s="145"/>
      <c r="BM292" s="145"/>
      <c r="BN292" s="145"/>
      <c r="BO292" s="145"/>
      <c r="BP292" s="145"/>
      <c r="BQ292" s="145"/>
      <c r="BR292" s="145"/>
      <c r="BS292" s="145"/>
      <c r="BT292" s="145"/>
      <c r="BU292" s="145"/>
      <c r="BV292" s="145"/>
      <c r="BW292" s="145"/>
    </row>
    <row r="293" spans="3:75" ht="21" customHeight="1">
      <c r="C293" s="87"/>
      <c r="D293" s="437"/>
      <c r="E293" s="437"/>
      <c r="F293" s="328" t="s">
        <v>89</v>
      </c>
      <c r="G293" s="184"/>
      <c r="H293" s="62" t="s">
        <v>327</v>
      </c>
      <c r="I293" s="62" t="s">
        <v>330</v>
      </c>
      <c r="J293" s="62" t="s">
        <v>2</v>
      </c>
      <c r="K293" s="62" t="s">
        <v>331</v>
      </c>
      <c r="L293" s="62" t="s">
        <v>2</v>
      </c>
      <c r="M293" s="62" t="s">
        <v>429</v>
      </c>
      <c r="N293" s="136" t="s">
        <v>333</v>
      </c>
      <c r="O293" s="136" t="s">
        <v>2</v>
      </c>
      <c r="P293" s="136" t="s">
        <v>721</v>
      </c>
      <c r="Q293" s="136"/>
      <c r="R293" s="136"/>
      <c r="S293" s="136"/>
      <c r="T293" s="136"/>
      <c r="U293" s="228"/>
      <c r="V293" s="162"/>
      <c r="W293" s="163"/>
      <c r="X293" s="164"/>
      <c r="Y293" s="106"/>
      <c r="Z293" s="106"/>
      <c r="AA293" s="107"/>
      <c r="AB293" s="107"/>
      <c r="AC293" s="107"/>
      <c r="AD293" s="107"/>
      <c r="AE293" s="107"/>
      <c r="AF293" s="107"/>
      <c r="AG293" s="107"/>
      <c r="AH293" s="107"/>
      <c r="AI293" s="107"/>
      <c r="AJ293" s="107"/>
      <c r="AK293" s="107"/>
      <c r="AL293" s="107"/>
      <c r="AM293" s="107"/>
      <c r="AN293" s="107"/>
      <c r="AO293" s="107"/>
      <c r="AP293" s="107"/>
      <c r="AQ293" s="107"/>
      <c r="AR293" s="107"/>
      <c r="AS293" s="107"/>
      <c r="BI293" s="145"/>
      <c r="BJ293" s="145"/>
      <c r="BK293" s="145"/>
      <c r="BL293" s="145"/>
      <c r="BM293" s="145"/>
      <c r="BN293" s="145"/>
      <c r="BO293" s="145"/>
      <c r="BP293" s="145"/>
      <c r="BQ293" s="145"/>
      <c r="BR293" s="145"/>
      <c r="BS293" s="145"/>
      <c r="BT293" s="145"/>
      <c r="BU293" s="145"/>
      <c r="BV293" s="145"/>
      <c r="BW293" s="145"/>
    </row>
    <row r="294" spans="3:75" ht="21" customHeight="1">
      <c r="C294" s="87"/>
      <c r="D294" s="437"/>
      <c r="E294" s="437"/>
      <c r="F294" s="328" t="s">
        <v>90</v>
      </c>
      <c r="G294" s="184"/>
      <c r="H294" s="62" t="s">
        <v>327</v>
      </c>
      <c r="I294" s="62" t="s">
        <v>330</v>
      </c>
      <c r="J294" s="62" t="s">
        <v>2</v>
      </c>
      <c r="K294" s="62" t="s">
        <v>331</v>
      </c>
      <c r="L294" s="62" t="s">
        <v>2</v>
      </c>
      <c r="M294" s="62" t="s">
        <v>430</v>
      </c>
      <c r="N294" s="136" t="s">
        <v>333</v>
      </c>
      <c r="O294" s="136" t="s">
        <v>2</v>
      </c>
      <c r="P294" s="136" t="s">
        <v>721</v>
      </c>
      <c r="Q294" s="136"/>
      <c r="R294" s="136"/>
      <c r="S294" s="136"/>
      <c r="T294" s="136"/>
      <c r="U294" s="228"/>
      <c r="V294" s="162"/>
      <c r="W294" s="163"/>
      <c r="X294" s="164"/>
      <c r="Y294" s="106"/>
      <c r="Z294" s="106"/>
      <c r="AA294" s="107"/>
      <c r="AB294" s="107"/>
      <c r="AC294" s="107"/>
      <c r="AD294" s="107"/>
      <c r="AE294" s="107"/>
      <c r="AF294" s="107"/>
      <c r="AG294" s="107"/>
      <c r="AH294" s="107"/>
      <c r="AI294" s="107"/>
      <c r="AJ294" s="107"/>
      <c r="AK294" s="107"/>
      <c r="AL294" s="107"/>
      <c r="AM294" s="107"/>
      <c r="AN294" s="107"/>
      <c r="AO294" s="107"/>
      <c r="AP294" s="107"/>
      <c r="AQ294" s="107"/>
      <c r="AR294" s="107"/>
      <c r="AS294" s="107"/>
      <c r="BI294" s="145"/>
      <c r="BJ294" s="145"/>
      <c r="BK294" s="145"/>
      <c r="BL294" s="145"/>
      <c r="BM294" s="145"/>
      <c r="BN294" s="145"/>
      <c r="BO294" s="145"/>
      <c r="BP294" s="145"/>
      <c r="BQ294" s="145"/>
      <c r="BR294" s="145"/>
      <c r="BS294" s="145"/>
      <c r="BT294" s="145"/>
      <c r="BU294" s="145"/>
      <c r="BV294" s="145"/>
      <c r="BW294" s="145"/>
    </row>
    <row r="295" spans="3:75" ht="21" customHeight="1">
      <c r="C295" s="87"/>
      <c r="D295" s="437"/>
      <c r="E295" s="437"/>
      <c r="F295" s="246" t="s">
        <v>91</v>
      </c>
      <c r="G295" s="184"/>
      <c r="H295" s="62" t="s">
        <v>327</v>
      </c>
      <c r="I295" s="62" t="s">
        <v>330</v>
      </c>
      <c r="J295" s="62" t="s">
        <v>2</v>
      </c>
      <c r="K295" s="62" t="s">
        <v>331</v>
      </c>
      <c r="L295" s="62" t="s">
        <v>2</v>
      </c>
      <c r="M295" s="62" t="s">
        <v>431</v>
      </c>
      <c r="N295" s="136" t="s">
        <v>333</v>
      </c>
      <c r="O295" s="136" t="s">
        <v>2</v>
      </c>
      <c r="P295" s="136" t="s">
        <v>721</v>
      </c>
      <c r="Q295" s="136"/>
      <c r="R295" s="136"/>
      <c r="S295" s="136"/>
      <c r="T295" s="136"/>
      <c r="U295" s="227"/>
      <c r="V295" s="21" t="str">
        <f>IF(OR(SUMPRODUCT(--(V240:V294=""),--(W240:W294=""))&gt;0,COUNTIF(W240:W294,"M")&gt;0,COUNTIF(W240:W294,"X")=55),"",SUM(V240:V294))</f>
        <v/>
      </c>
      <c r="W295" s="22" t="str">
        <f>IF(AND(COUNTIF(W240:W294,"X")=55,SUM(V240:V294)=0,ISNUMBER(V295)),"",IF(COUNTIF(W240:W294,"M")&gt;0,"M",IF(AND(COUNTIF(W240:W294,W240)=55,OR(W240="X",W240="W",W240="Z")),UPPER(W240),"")))</f>
        <v/>
      </c>
      <c r="X295" s="23"/>
      <c r="Y295" s="88"/>
      <c r="Z295" s="89"/>
      <c r="AA295" s="94"/>
      <c r="AB295" s="94"/>
      <c r="AC295" s="94"/>
      <c r="AD295" s="94"/>
      <c r="AE295" s="94"/>
      <c r="AF295" s="94"/>
      <c r="AG295" s="94"/>
      <c r="AH295" s="94"/>
      <c r="AI295" s="94"/>
      <c r="AJ295" s="94"/>
      <c r="AK295" s="94"/>
      <c r="AL295" s="94"/>
      <c r="AM295" s="94"/>
      <c r="AN295" s="94"/>
      <c r="AO295" s="94"/>
      <c r="AP295" s="94"/>
      <c r="AQ295" s="94"/>
      <c r="AR295" s="94"/>
      <c r="AS295" s="94"/>
      <c r="BI295" s="145"/>
      <c r="BJ295" s="145"/>
      <c r="BK295" s="145"/>
      <c r="BL295" s="145"/>
      <c r="BM295" s="145"/>
      <c r="BN295" s="145"/>
      <c r="BO295" s="145"/>
      <c r="BP295" s="145"/>
      <c r="BQ295" s="145"/>
      <c r="BR295" s="145"/>
      <c r="BS295" s="145"/>
      <c r="BT295" s="145"/>
      <c r="BU295" s="145"/>
      <c r="BV295" s="145"/>
      <c r="BW295" s="145"/>
    </row>
    <row r="296" spans="3:75" ht="21" customHeight="1">
      <c r="C296" s="87"/>
      <c r="D296" s="437" t="s">
        <v>5</v>
      </c>
      <c r="E296" s="437" t="s">
        <v>92</v>
      </c>
      <c r="F296" s="245" t="s">
        <v>93</v>
      </c>
      <c r="G296" s="184"/>
      <c r="H296" s="62" t="s">
        <v>327</v>
      </c>
      <c r="I296" s="62" t="s">
        <v>330</v>
      </c>
      <c r="J296" s="62" t="s">
        <v>2</v>
      </c>
      <c r="K296" s="62" t="s">
        <v>331</v>
      </c>
      <c r="L296" s="62" t="s">
        <v>2</v>
      </c>
      <c r="M296" s="62" t="s">
        <v>432</v>
      </c>
      <c r="N296" s="136" t="s">
        <v>333</v>
      </c>
      <c r="O296" s="136" t="s">
        <v>2</v>
      </c>
      <c r="P296" s="136" t="s">
        <v>721</v>
      </c>
      <c r="Q296" s="136"/>
      <c r="R296" s="136"/>
      <c r="S296" s="136"/>
      <c r="T296" s="136"/>
      <c r="U296" s="213"/>
      <c r="V296" s="162"/>
      <c r="W296" s="163"/>
      <c r="X296" s="164"/>
      <c r="Y296" s="106"/>
      <c r="Z296" s="106"/>
      <c r="AA296" s="107"/>
      <c r="AB296" s="107"/>
      <c r="AC296" s="107"/>
      <c r="AD296" s="107"/>
      <c r="AE296" s="107"/>
      <c r="AF296" s="107"/>
      <c r="AG296" s="107"/>
      <c r="AH296" s="107"/>
      <c r="AI296" s="107"/>
      <c r="AJ296" s="107"/>
      <c r="AK296" s="107"/>
      <c r="AL296" s="107"/>
      <c r="AM296" s="107"/>
      <c r="AN296" s="107"/>
      <c r="AO296" s="107"/>
      <c r="AP296" s="107"/>
      <c r="AQ296" s="107"/>
      <c r="AR296" s="107"/>
      <c r="AS296" s="107"/>
      <c r="BI296" s="145"/>
      <c r="BJ296" s="145"/>
      <c r="BK296" s="145"/>
      <c r="BL296" s="145"/>
      <c r="BM296" s="145"/>
      <c r="BN296" s="145"/>
      <c r="BO296" s="145"/>
      <c r="BP296" s="145"/>
      <c r="BQ296" s="145"/>
      <c r="BR296" s="145"/>
      <c r="BS296" s="145"/>
      <c r="BT296" s="145"/>
      <c r="BU296" s="145"/>
      <c r="BV296" s="145"/>
      <c r="BW296" s="145"/>
    </row>
    <row r="297" spans="3:75" ht="21" customHeight="1">
      <c r="C297" s="87"/>
      <c r="D297" s="437"/>
      <c r="E297" s="437"/>
      <c r="F297" s="245" t="s">
        <v>94</v>
      </c>
      <c r="G297" s="184"/>
      <c r="H297" s="62" t="s">
        <v>327</v>
      </c>
      <c r="I297" s="62" t="s">
        <v>330</v>
      </c>
      <c r="J297" s="62" t="s">
        <v>2</v>
      </c>
      <c r="K297" s="62" t="s">
        <v>331</v>
      </c>
      <c r="L297" s="62" t="s">
        <v>2</v>
      </c>
      <c r="M297" s="62" t="s">
        <v>433</v>
      </c>
      <c r="N297" s="136" t="s">
        <v>333</v>
      </c>
      <c r="O297" s="136" t="s">
        <v>2</v>
      </c>
      <c r="P297" s="136" t="s">
        <v>721</v>
      </c>
      <c r="Q297" s="136"/>
      <c r="R297" s="136"/>
      <c r="S297" s="136"/>
      <c r="T297" s="136"/>
      <c r="U297" s="213"/>
      <c r="V297" s="162"/>
      <c r="W297" s="163"/>
      <c r="X297" s="164"/>
      <c r="Y297" s="106"/>
      <c r="Z297" s="106"/>
      <c r="AA297" s="107"/>
      <c r="AB297" s="107"/>
      <c r="AC297" s="107"/>
      <c r="AD297" s="107"/>
      <c r="AE297" s="107"/>
      <c r="AF297" s="107"/>
      <c r="AG297" s="107"/>
      <c r="AH297" s="107"/>
      <c r="AI297" s="107"/>
      <c r="AJ297" s="107"/>
      <c r="AK297" s="107"/>
      <c r="AL297" s="107"/>
      <c r="AM297" s="107"/>
      <c r="AN297" s="107"/>
      <c r="AO297" s="107"/>
      <c r="AP297" s="107"/>
      <c r="AQ297" s="107"/>
      <c r="AR297" s="107"/>
      <c r="AS297" s="107"/>
      <c r="BI297" s="145"/>
      <c r="BJ297" s="145"/>
      <c r="BK297" s="145"/>
      <c r="BL297" s="145"/>
      <c r="BM297" s="145"/>
      <c r="BN297" s="145"/>
      <c r="BO297" s="145"/>
      <c r="BP297" s="145"/>
      <c r="BQ297" s="145"/>
      <c r="BR297" s="145"/>
      <c r="BS297" s="145"/>
      <c r="BT297" s="145"/>
      <c r="BU297" s="145"/>
      <c r="BV297" s="145"/>
      <c r="BW297" s="145"/>
    </row>
    <row r="298" spans="3:75" ht="21" customHeight="1">
      <c r="C298" s="87"/>
      <c r="D298" s="437"/>
      <c r="E298" s="437"/>
      <c r="F298" s="245" t="s">
        <v>95</v>
      </c>
      <c r="G298" s="184"/>
      <c r="H298" s="62" t="s">
        <v>327</v>
      </c>
      <c r="I298" s="62" t="s">
        <v>330</v>
      </c>
      <c r="J298" s="62" t="s">
        <v>2</v>
      </c>
      <c r="K298" s="62" t="s">
        <v>331</v>
      </c>
      <c r="L298" s="62" t="s">
        <v>2</v>
      </c>
      <c r="M298" s="62" t="s">
        <v>434</v>
      </c>
      <c r="N298" s="136" t="s">
        <v>333</v>
      </c>
      <c r="O298" s="136" t="s">
        <v>2</v>
      </c>
      <c r="P298" s="136" t="s">
        <v>721</v>
      </c>
      <c r="Q298" s="136"/>
      <c r="R298" s="136"/>
      <c r="S298" s="136"/>
      <c r="T298" s="136"/>
      <c r="U298" s="213"/>
      <c r="V298" s="162"/>
      <c r="W298" s="163"/>
      <c r="X298" s="164"/>
      <c r="Y298" s="106"/>
      <c r="Z298" s="106"/>
      <c r="AA298" s="107"/>
      <c r="AB298" s="107"/>
      <c r="AC298" s="107"/>
      <c r="AD298" s="107"/>
      <c r="AE298" s="107"/>
      <c r="AF298" s="107"/>
      <c r="AG298" s="107"/>
      <c r="AH298" s="107"/>
      <c r="AI298" s="107"/>
      <c r="AJ298" s="107"/>
      <c r="AK298" s="107"/>
      <c r="AL298" s="107"/>
      <c r="AM298" s="107"/>
      <c r="AN298" s="107"/>
      <c r="AO298" s="107"/>
      <c r="AP298" s="107"/>
      <c r="AQ298" s="107"/>
      <c r="AR298" s="107"/>
      <c r="AS298" s="107"/>
      <c r="BI298" s="145"/>
      <c r="BJ298" s="145"/>
      <c r="BK298" s="145"/>
      <c r="BL298" s="145"/>
      <c r="BM298" s="145"/>
      <c r="BN298" s="145"/>
      <c r="BO298" s="145"/>
      <c r="BP298" s="145"/>
      <c r="BQ298" s="145"/>
      <c r="BR298" s="145"/>
      <c r="BS298" s="145"/>
      <c r="BT298" s="145"/>
      <c r="BU298" s="145"/>
      <c r="BV298" s="145"/>
      <c r="BW298" s="145"/>
    </row>
    <row r="299" spans="3:75" ht="21" customHeight="1">
      <c r="C299" s="87"/>
      <c r="D299" s="437"/>
      <c r="E299" s="437"/>
      <c r="F299" s="245" t="s">
        <v>96</v>
      </c>
      <c r="G299" s="184"/>
      <c r="H299" s="62" t="s">
        <v>327</v>
      </c>
      <c r="I299" s="62" t="s">
        <v>330</v>
      </c>
      <c r="J299" s="62" t="s">
        <v>2</v>
      </c>
      <c r="K299" s="62" t="s">
        <v>331</v>
      </c>
      <c r="L299" s="62" t="s">
        <v>2</v>
      </c>
      <c r="M299" s="62" t="s">
        <v>435</v>
      </c>
      <c r="N299" s="136" t="s">
        <v>333</v>
      </c>
      <c r="O299" s="136" t="s">
        <v>2</v>
      </c>
      <c r="P299" s="136" t="s">
        <v>721</v>
      </c>
      <c r="Q299" s="136"/>
      <c r="R299" s="136"/>
      <c r="S299" s="136"/>
      <c r="T299" s="136"/>
      <c r="U299" s="213"/>
      <c r="V299" s="162"/>
      <c r="W299" s="163"/>
      <c r="X299" s="164"/>
      <c r="Y299" s="106"/>
      <c r="Z299" s="106"/>
      <c r="AA299" s="107"/>
      <c r="AB299" s="107"/>
      <c r="AC299" s="107"/>
      <c r="AD299" s="107"/>
      <c r="AE299" s="107"/>
      <c r="AF299" s="107"/>
      <c r="AG299" s="107"/>
      <c r="AH299" s="107"/>
      <c r="AI299" s="107"/>
      <c r="AJ299" s="107"/>
      <c r="AK299" s="107"/>
      <c r="AL299" s="107"/>
      <c r="AM299" s="107"/>
      <c r="AN299" s="107"/>
      <c r="AO299" s="107"/>
      <c r="AP299" s="107"/>
      <c r="AQ299" s="107"/>
      <c r="AR299" s="107"/>
      <c r="AS299" s="107"/>
      <c r="BI299" s="145"/>
      <c r="BJ299" s="145"/>
      <c r="BK299" s="145"/>
      <c r="BL299" s="145"/>
      <c r="BM299" s="145"/>
      <c r="BN299" s="145"/>
      <c r="BO299" s="145"/>
      <c r="BP299" s="145"/>
      <c r="BQ299" s="145"/>
      <c r="BR299" s="145"/>
      <c r="BS299" s="145"/>
      <c r="BT299" s="145"/>
      <c r="BU299" s="145"/>
      <c r="BV299" s="145"/>
      <c r="BW299" s="145"/>
    </row>
    <row r="300" spans="3:75" ht="21" customHeight="1">
      <c r="C300" s="87"/>
      <c r="D300" s="437"/>
      <c r="E300" s="437"/>
      <c r="F300" s="246" t="s">
        <v>97</v>
      </c>
      <c r="G300" s="184"/>
      <c r="H300" s="62" t="s">
        <v>327</v>
      </c>
      <c r="I300" s="62" t="s">
        <v>330</v>
      </c>
      <c r="J300" s="62" t="s">
        <v>2</v>
      </c>
      <c r="K300" s="62" t="s">
        <v>331</v>
      </c>
      <c r="L300" s="62" t="s">
        <v>2</v>
      </c>
      <c r="M300" s="62" t="s">
        <v>340</v>
      </c>
      <c r="N300" s="136" t="s">
        <v>333</v>
      </c>
      <c r="O300" s="136" t="s">
        <v>2</v>
      </c>
      <c r="P300" s="136" t="s">
        <v>721</v>
      </c>
      <c r="Q300" s="136"/>
      <c r="R300" s="136"/>
      <c r="S300" s="136"/>
      <c r="T300" s="136"/>
      <c r="U300" s="227"/>
      <c r="V300" s="21" t="str">
        <f>IF(OR(SUMPRODUCT(--(V296:V299=""),--(W296:W299=""))&gt;0,COUNTIF(W296:W299,"M")&gt;0,COUNTIF(W296:W299,"X")=4),"",SUM(V296:V299))</f>
        <v/>
      </c>
      <c r="W300" s="22" t="str">
        <f>IF(AND(COUNTIF(W296:W299,"X")=4,SUM(V296:V299)=0,ISNUMBER(V300)),"",IF(COUNTIF(W296:W299,"M")&gt;0,"M",IF(AND(COUNTIF(W296:W299,W296)=4,OR(W296="X",W296="W",W296="Z")),UPPER(W296),"")))</f>
        <v/>
      </c>
      <c r="X300" s="23"/>
      <c r="Y300" s="106"/>
      <c r="Z300" s="108"/>
      <c r="AA300" s="85"/>
      <c r="AB300" s="85"/>
      <c r="AC300" s="85"/>
      <c r="AD300" s="85"/>
      <c r="AE300" s="85"/>
      <c r="AF300" s="85"/>
      <c r="AG300" s="85"/>
      <c r="AH300" s="85"/>
      <c r="AI300" s="85"/>
      <c r="AJ300" s="85"/>
      <c r="AK300" s="85"/>
      <c r="AL300" s="85"/>
      <c r="AM300" s="85"/>
      <c r="AN300" s="85"/>
      <c r="AO300" s="85"/>
      <c r="AP300" s="85"/>
      <c r="AQ300" s="85"/>
      <c r="AR300" s="85"/>
      <c r="AS300" s="85"/>
      <c r="BI300" s="145"/>
      <c r="BJ300" s="145"/>
      <c r="BK300" s="145"/>
      <c r="BL300" s="145"/>
      <c r="BM300" s="145"/>
      <c r="BN300" s="145"/>
      <c r="BO300" s="145"/>
      <c r="BP300" s="145"/>
      <c r="BQ300" s="145"/>
      <c r="BR300" s="145"/>
      <c r="BS300" s="145"/>
      <c r="BT300" s="145"/>
      <c r="BU300" s="145"/>
      <c r="BV300" s="145"/>
      <c r="BW300" s="145"/>
    </row>
    <row r="301" spans="3:75" ht="21" customHeight="1">
      <c r="C301" s="87"/>
      <c r="D301" s="437" t="s">
        <v>5</v>
      </c>
      <c r="E301" s="437" t="s">
        <v>98</v>
      </c>
      <c r="F301" s="245" t="s">
        <v>99</v>
      </c>
      <c r="G301" s="184"/>
      <c r="H301" s="62" t="s">
        <v>327</v>
      </c>
      <c r="I301" s="62" t="s">
        <v>330</v>
      </c>
      <c r="J301" s="62" t="s">
        <v>2</v>
      </c>
      <c r="K301" s="62" t="s">
        <v>331</v>
      </c>
      <c r="L301" s="62" t="s">
        <v>2</v>
      </c>
      <c r="M301" s="62" t="s">
        <v>436</v>
      </c>
      <c r="N301" s="136" t="s">
        <v>333</v>
      </c>
      <c r="O301" s="136" t="s">
        <v>2</v>
      </c>
      <c r="P301" s="136" t="s">
        <v>721</v>
      </c>
      <c r="Q301" s="136"/>
      <c r="R301" s="136"/>
      <c r="S301" s="136"/>
      <c r="T301" s="136"/>
      <c r="U301" s="213"/>
      <c r="V301" s="162"/>
      <c r="W301" s="163"/>
      <c r="X301" s="164"/>
      <c r="Y301" s="106"/>
      <c r="Z301" s="106"/>
      <c r="AA301" s="107"/>
      <c r="AB301" s="107"/>
      <c r="AC301" s="107"/>
      <c r="AD301" s="107"/>
      <c r="AE301" s="107"/>
      <c r="AF301" s="107"/>
      <c r="AG301" s="107"/>
      <c r="AH301" s="107"/>
      <c r="AI301" s="107"/>
      <c r="AJ301" s="107"/>
      <c r="AK301" s="107"/>
      <c r="AL301" s="107"/>
      <c r="AM301" s="107"/>
      <c r="AN301" s="107"/>
      <c r="AO301" s="107"/>
      <c r="AP301" s="107"/>
      <c r="AQ301" s="107"/>
      <c r="AR301" s="107"/>
      <c r="AS301" s="107"/>
      <c r="BI301" s="145"/>
      <c r="BJ301" s="145"/>
      <c r="BK301" s="145"/>
      <c r="BL301" s="145"/>
      <c r="BM301" s="145"/>
      <c r="BN301" s="145"/>
      <c r="BO301" s="145"/>
      <c r="BP301" s="145"/>
      <c r="BQ301" s="145"/>
      <c r="BR301" s="145"/>
      <c r="BS301" s="145"/>
      <c r="BT301" s="145"/>
      <c r="BU301" s="145"/>
      <c r="BV301" s="145"/>
      <c r="BW301" s="145"/>
    </row>
    <row r="302" spans="3:75" ht="21" customHeight="1">
      <c r="C302" s="87"/>
      <c r="D302" s="437"/>
      <c r="E302" s="437"/>
      <c r="F302" s="245" t="s">
        <v>100</v>
      </c>
      <c r="G302" s="184"/>
      <c r="H302" s="62" t="s">
        <v>327</v>
      </c>
      <c r="I302" s="62" t="s">
        <v>330</v>
      </c>
      <c r="J302" s="62" t="s">
        <v>2</v>
      </c>
      <c r="K302" s="62" t="s">
        <v>331</v>
      </c>
      <c r="L302" s="62" t="s">
        <v>2</v>
      </c>
      <c r="M302" s="62" t="s">
        <v>437</v>
      </c>
      <c r="N302" s="136" t="s">
        <v>333</v>
      </c>
      <c r="O302" s="136" t="s">
        <v>2</v>
      </c>
      <c r="P302" s="136" t="s">
        <v>721</v>
      </c>
      <c r="Q302" s="136"/>
      <c r="R302" s="136"/>
      <c r="S302" s="136"/>
      <c r="T302" s="136"/>
      <c r="U302" s="213"/>
      <c r="V302" s="162"/>
      <c r="W302" s="163"/>
      <c r="X302" s="164"/>
      <c r="Y302" s="106"/>
      <c r="Z302" s="106"/>
      <c r="AA302" s="107"/>
      <c r="AB302" s="107"/>
      <c r="AC302" s="107"/>
      <c r="AD302" s="107"/>
      <c r="AE302" s="107"/>
      <c r="AF302" s="107"/>
      <c r="AG302" s="107"/>
      <c r="AH302" s="107"/>
      <c r="AI302" s="107"/>
      <c r="AJ302" s="107"/>
      <c r="AK302" s="107"/>
      <c r="AL302" s="107"/>
      <c r="AM302" s="107"/>
      <c r="AN302" s="107"/>
      <c r="AO302" s="107"/>
      <c r="AP302" s="107"/>
      <c r="AQ302" s="107"/>
      <c r="AR302" s="107"/>
      <c r="AS302" s="107"/>
      <c r="BI302" s="145"/>
      <c r="BJ302" s="145"/>
      <c r="BK302" s="145"/>
      <c r="BL302" s="145"/>
      <c r="BM302" s="145"/>
      <c r="BN302" s="145"/>
      <c r="BO302" s="145"/>
      <c r="BP302" s="145"/>
      <c r="BQ302" s="145"/>
      <c r="BR302" s="145"/>
      <c r="BS302" s="145"/>
      <c r="BT302" s="145"/>
      <c r="BU302" s="145"/>
      <c r="BV302" s="145"/>
      <c r="BW302" s="145"/>
    </row>
    <row r="303" spans="3:75" ht="21" customHeight="1">
      <c r="C303" s="87"/>
      <c r="D303" s="437"/>
      <c r="E303" s="437"/>
      <c r="F303" s="245" t="s">
        <v>101</v>
      </c>
      <c r="G303" s="184"/>
      <c r="H303" s="62" t="s">
        <v>327</v>
      </c>
      <c r="I303" s="62" t="s">
        <v>330</v>
      </c>
      <c r="J303" s="62" t="s">
        <v>2</v>
      </c>
      <c r="K303" s="62" t="s">
        <v>331</v>
      </c>
      <c r="L303" s="62" t="s">
        <v>2</v>
      </c>
      <c r="M303" s="62" t="s">
        <v>438</v>
      </c>
      <c r="N303" s="136" t="s">
        <v>333</v>
      </c>
      <c r="O303" s="136" t="s">
        <v>2</v>
      </c>
      <c r="P303" s="136" t="s">
        <v>721</v>
      </c>
      <c r="Q303" s="136"/>
      <c r="R303" s="136"/>
      <c r="S303" s="136"/>
      <c r="T303" s="136"/>
      <c r="U303" s="213"/>
      <c r="V303" s="162"/>
      <c r="W303" s="163"/>
      <c r="X303" s="164"/>
      <c r="Y303" s="106"/>
      <c r="Z303" s="106"/>
      <c r="AA303" s="107"/>
      <c r="AB303" s="107"/>
      <c r="AC303" s="107"/>
      <c r="AD303" s="107"/>
      <c r="AE303" s="107"/>
      <c r="AF303" s="107"/>
      <c r="AG303" s="107"/>
      <c r="AH303" s="107"/>
      <c r="AI303" s="107"/>
      <c r="AJ303" s="107"/>
      <c r="AK303" s="107"/>
      <c r="AL303" s="107"/>
      <c r="AM303" s="107"/>
      <c r="AN303" s="107"/>
      <c r="AO303" s="107"/>
      <c r="AP303" s="107"/>
      <c r="AQ303" s="107"/>
      <c r="AR303" s="107"/>
      <c r="AS303" s="107"/>
      <c r="BI303" s="145"/>
      <c r="BJ303" s="145"/>
      <c r="BK303" s="145"/>
      <c r="BL303" s="145"/>
      <c r="BM303" s="145"/>
      <c r="BN303" s="145"/>
      <c r="BO303" s="145"/>
      <c r="BP303" s="145"/>
      <c r="BQ303" s="145"/>
      <c r="BR303" s="145"/>
      <c r="BS303" s="145"/>
      <c r="BT303" s="145"/>
      <c r="BU303" s="145"/>
      <c r="BV303" s="145"/>
      <c r="BW303" s="145"/>
    </row>
    <row r="304" spans="3:75" ht="21" customHeight="1">
      <c r="C304" s="87"/>
      <c r="D304" s="437"/>
      <c r="E304" s="437"/>
      <c r="F304" s="245" t="s">
        <v>102</v>
      </c>
      <c r="G304" s="184"/>
      <c r="H304" s="62" t="s">
        <v>327</v>
      </c>
      <c r="I304" s="62" t="s">
        <v>330</v>
      </c>
      <c r="J304" s="62" t="s">
        <v>2</v>
      </c>
      <c r="K304" s="62" t="s">
        <v>331</v>
      </c>
      <c r="L304" s="62" t="s">
        <v>2</v>
      </c>
      <c r="M304" s="62" t="s">
        <v>439</v>
      </c>
      <c r="N304" s="136" t="s">
        <v>333</v>
      </c>
      <c r="O304" s="136" t="s">
        <v>2</v>
      </c>
      <c r="P304" s="136" t="s">
        <v>721</v>
      </c>
      <c r="Q304" s="136"/>
      <c r="R304" s="136"/>
      <c r="S304" s="136"/>
      <c r="T304" s="136"/>
      <c r="U304" s="213"/>
      <c r="V304" s="162"/>
      <c r="W304" s="163"/>
      <c r="X304" s="164"/>
      <c r="Y304" s="106"/>
      <c r="Z304" s="109"/>
      <c r="BI304" s="145"/>
      <c r="BJ304" s="145"/>
      <c r="BK304" s="145"/>
      <c r="BL304" s="145"/>
      <c r="BM304" s="145"/>
      <c r="BN304" s="145"/>
      <c r="BO304" s="145"/>
      <c r="BP304" s="145"/>
      <c r="BQ304" s="145"/>
      <c r="BR304" s="145"/>
      <c r="BS304" s="145"/>
      <c r="BT304" s="145"/>
      <c r="BU304" s="145"/>
      <c r="BV304" s="145"/>
      <c r="BW304" s="145"/>
    </row>
    <row r="305" spans="3:75" ht="21" customHeight="1">
      <c r="C305" s="87"/>
      <c r="D305" s="437"/>
      <c r="E305" s="437"/>
      <c r="F305" s="245" t="s">
        <v>103</v>
      </c>
      <c r="G305" s="184"/>
      <c r="H305" s="62" t="s">
        <v>327</v>
      </c>
      <c r="I305" s="62" t="s">
        <v>330</v>
      </c>
      <c r="J305" s="62" t="s">
        <v>2</v>
      </c>
      <c r="K305" s="62" t="s">
        <v>331</v>
      </c>
      <c r="L305" s="62" t="s">
        <v>2</v>
      </c>
      <c r="M305" s="62" t="s">
        <v>440</v>
      </c>
      <c r="N305" s="136" t="s">
        <v>333</v>
      </c>
      <c r="O305" s="136" t="s">
        <v>2</v>
      </c>
      <c r="P305" s="136" t="s">
        <v>721</v>
      </c>
      <c r="Q305" s="136"/>
      <c r="R305" s="136"/>
      <c r="S305" s="136"/>
      <c r="T305" s="136"/>
      <c r="U305" s="213"/>
      <c r="V305" s="162"/>
      <c r="W305" s="163"/>
      <c r="X305" s="164"/>
      <c r="Y305" s="106"/>
      <c r="Z305" s="109"/>
      <c r="BI305" s="145"/>
      <c r="BJ305" s="145"/>
      <c r="BK305" s="145"/>
      <c r="BL305" s="145"/>
      <c r="BM305" s="145"/>
      <c r="BN305" s="145"/>
      <c r="BO305" s="145"/>
      <c r="BP305" s="145"/>
      <c r="BQ305" s="145"/>
      <c r="BR305" s="145"/>
      <c r="BS305" s="145"/>
      <c r="BT305" s="145"/>
      <c r="BU305" s="145"/>
      <c r="BV305" s="145"/>
      <c r="BW305" s="145"/>
    </row>
    <row r="306" spans="3:75" ht="21" customHeight="1">
      <c r="C306" s="87"/>
      <c r="D306" s="437"/>
      <c r="E306" s="437"/>
      <c r="F306" s="245" t="s">
        <v>104</v>
      </c>
      <c r="G306" s="184"/>
      <c r="H306" s="62" t="s">
        <v>327</v>
      </c>
      <c r="I306" s="62" t="s">
        <v>330</v>
      </c>
      <c r="J306" s="62" t="s">
        <v>2</v>
      </c>
      <c r="K306" s="62" t="s">
        <v>331</v>
      </c>
      <c r="L306" s="62" t="s">
        <v>2</v>
      </c>
      <c r="M306" s="62" t="s">
        <v>441</v>
      </c>
      <c r="N306" s="136" t="s">
        <v>333</v>
      </c>
      <c r="O306" s="136" t="s">
        <v>2</v>
      </c>
      <c r="P306" s="136" t="s">
        <v>721</v>
      </c>
      <c r="Q306" s="136"/>
      <c r="R306" s="136"/>
      <c r="S306" s="136"/>
      <c r="T306" s="136"/>
      <c r="U306" s="213"/>
      <c r="V306" s="162"/>
      <c r="W306" s="163"/>
      <c r="X306" s="164"/>
      <c r="Y306" s="106"/>
      <c r="Z306" s="109"/>
      <c r="BI306" s="145"/>
      <c r="BJ306" s="145"/>
      <c r="BK306" s="145"/>
      <c r="BL306" s="145"/>
      <c r="BM306" s="145"/>
      <c r="BN306" s="145"/>
      <c r="BO306" s="145"/>
      <c r="BP306" s="145"/>
      <c r="BQ306" s="145"/>
      <c r="BR306" s="145"/>
      <c r="BS306" s="145"/>
      <c r="BT306" s="145"/>
      <c r="BU306" s="145"/>
      <c r="BV306" s="145"/>
      <c r="BW306" s="145"/>
    </row>
    <row r="307" spans="3:75" ht="21" customHeight="1">
      <c r="C307" s="87"/>
      <c r="D307" s="437"/>
      <c r="E307" s="437"/>
      <c r="F307" s="245" t="s">
        <v>105</v>
      </c>
      <c r="G307" s="184"/>
      <c r="H307" s="62" t="s">
        <v>327</v>
      </c>
      <c r="I307" s="62" t="s">
        <v>330</v>
      </c>
      <c r="J307" s="62" t="s">
        <v>2</v>
      </c>
      <c r="K307" s="62" t="s">
        <v>331</v>
      </c>
      <c r="L307" s="62" t="s">
        <v>2</v>
      </c>
      <c r="M307" s="62" t="s">
        <v>442</v>
      </c>
      <c r="N307" s="136" t="s">
        <v>333</v>
      </c>
      <c r="O307" s="136" t="s">
        <v>2</v>
      </c>
      <c r="P307" s="136" t="s">
        <v>721</v>
      </c>
      <c r="Q307" s="136"/>
      <c r="R307" s="136"/>
      <c r="S307" s="136"/>
      <c r="T307" s="136"/>
      <c r="U307" s="213"/>
      <c r="V307" s="162"/>
      <c r="W307" s="163"/>
      <c r="X307" s="164"/>
      <c r="Y307" s="106"/>
      <c r="Z307" s="109"/>
      <c r="BI307" s="145"/>
      <c r="BJ307" s="145"/>
      <c r="BK307" s="145"/>
      <c r="BL307" s="145"/>
      <c r="BM307" s="145"/>
      <c r="BN307" s="145"/>
      <c r="BO307" s="145"/>
      <c r="BP307" s="145"/>
      <c r="BQ307" s="145"/>
      <c r="BR307" s="145"/>
      <c r="BS307" s="145"/>
      <c r="BT307" s="145"/>
      <c r="BU307" s="145"/>
      <c r="BV307" s="145"/>
      <c r="BW307" s="145"/>
    </row>
    <row r="308" spans="3:75" ht="21" customHeight="1">
      <c r="C308" s="87"/>
      <c r="D308" s="437"/>
      <c r="E308" s="437"/>
      <c r="F308" s="245" t="s">
        <v>106</v>
      </c>
      <c r="G308" s="184"/>
      <c r="H308" s="62" t="s">
        <v>327</v>
      </c>
      <c r="I308" s="62" t="s">
        <v>330</v>
      </c>
      <c r="J308" s="62" t="s">
        <v>2</v>
      </c>
      <c r="K308" s="62" t="s">
        <v>331</v>
      </c>
      <c r="L308" s="62" t="s">
        <v>2</v>
      </c>
      <c r="M308" s="62" t="s">
        <v>443</v>
      </c>
      <c r="N308" s="136" t="s">
        <v>333</v>
      </c>
      <c r="O308" s="136" t="s">
        <v>2</v>
      </c>
      <c r="P308" s="136" t="s">
        <v>721</v>
      </c>
      <c r="Q308" s="136"/>
      <c r="R308" s="136"/>
      <c r="S308" s="136"/>
      <c r="T308" s="136"/>
      <c r="U308" s="213"/>
      <c r="V308" s="162"/>
      <c r="W308" s="163"/>
      <c r="X308" s="164"/>
      <c r="Y308" s="106"/>
      <c r="Z308" s="109"/>
      <c r="BI308" s="145"/>
      <c r="BJ308" s="145"/>
      <c r="BK308" s="145"/>
      <c r="BL308" s="145"/>
      <c r="BM308" s="145"/>
      <c r="BN308" s="145"/>
      <c r="BO308" s="145"/>
      <c r="BP308" s="145"/>
      <c r="BQ308" s="145"/>
      <c r="BR308" s="145"/>
      <c r="BS308" s="145"/>
      <c r="BT308" s="145"/>
      <c r="BU308" s="145"/>
      <c r="BV308" s="145"/>
      <c r="BW308" s="145"/>
    </row>
    <row r="309" spans="3:75" ht="21" customHeight="1">
      <c r="C309" s="87"/>
      <c r="D309" s="437"/>
      <c r="E309" s="437"/>
      <c r="F309" s="245" t="s">
        <v>107</v>
      </c>
      <c r="G309" s="184"/>
      <c r="H309" s="62" t="s">
        <v>327</v>
      </c>
      <c r="I309" s="62" t="s">
        <v>330</v>
      </c>
      <c r="J309" s="62" t="s">
        <v>2</v>
      </c>
      <c r="K309" s="62" t="s">
        <v>331</v>
      </c>
      <c r="L309" s="62" t="s">
        <v>2</v>
      </c>
      <c r="M309" s="62" t="s">
        <v>444</v>
      </c>
      <c r="N309" s="136" t="s">
        <v>333</v>
      </c>
      <c r="O309" s="136" t="s">
        <v>2</v>
      </c>
      <c r="P309" s="136" t="s">
        <v>721</v>
      </c>
      <c r="Q309" s="136"/>
      <c r="R309" s="136"/>
      <c r="S309" s="136"/>
      <c r="T309" s="136"/>
      <c r="U309" s="213"/>
      <c r="V309" s="162"/>
      <c r="W309" s="163"/>
      <c r="X309" s="164"/>
      <c r="Y309" s="106"/>
      <c r="Z309" s="109"/>
      <c r="BI309" s="145"/>
      <c r="BJ309" s="145"/>
      <c r="BK309" s="145"/>
      <c r="BL309" s="145"/>
      <c r="BM309" s="145"/>
      <c r="BN309" s="145"/>
      <c r="BO309" s="145"/>
      <c r="BP309" s="145"/>
      <c r="BQ309" s="145"/>
      <c r="BR309" s="145"/>
      <c r="BS309" s="145"/>
      <c r="BT309" s="145"/>
      <c r="BU309" s="145"/>
      <c r="BV309" s="145"/>
      <c r="BW309" s="145"/>
    </row>
    <row r="310" spans="3:75" ht="21" customHeight="1">
      <c r="C310" s="87"/>
      <c r="D310" s="437"/>
      <c r="E310" s="437"/>
      <c r="F310" s="245" t="s">
        <v>108</v>
      </c>
      <c r="G310" s="184"/>
      <c r="H310" s="62" t="s">
        <v>327</v>
      </c>
      <c r="I310" s="62" t="s">
        <v>330</v>
      </c>
      <c r="J310" s="62" t="s">
        <v>2</v>
      </c>
      <c r="K310" s="62" t="s">
        <v>331</v>
      </c>
      <c r="L310" s="62" t="s">
        <v>2</v>
      </c>
      <c r="M310" s="62" t="s">
        <v>445</v>
      </c>
      <c r="N310" s="136" t="s">
        <v>333</v>
      </c>
      <c r="O310" s="136" t="s">
        <v>2</v>
      </c>
      <c r="P310" s="136" t="s">
        <v>721</v>
      </c>
      <c r="Q310" s="136"/>
      <c r="R310" s="136"/>
      <c r="S310" s="136"/>
      <c r="T310" s="136"/>
      <c r="U310" s="213"/>
      <c r="V310" s="162"/>
      <c r="W310" s="163"/>
      <c r="X310" s="164"/>
      <c r="Y310" s="106"/>
      <c r="Z310" s="109"/>
      <c r="BI310" s="145"/>
      <c r="BJ310" s="145"/>
      <c r="BK310" s="145"/>
      <c r="BL310" s="145"/>
      <c r="BM310" s="145"/>
      <c r="BN310" s="145"/>
      <c r="BO310" s="145"/>
      <c r="BP310" s="145"/>
      <c r="BQ310" s="145"/>
      <c r="BR310" s="145"/>
      <c r="BS310" s="145"/>
      <c r="BT310" s="145"/>
      <c r="BU310" s="145"/>
      <c r="BV310" s="145"/>
      <c r="BW310" s="145"/>
    </row>
    <row r="311" spans="3:75" ht="21" customHeight="1">
      <c r="C311" s="87"/>
      <c r="D311" s="437"/>
      <c r="E311" s="437"/>
      <c r="F311" s="245" t="s">
        <v>109</v>
      </c>
      <c r="G311" s="184"/>
      <c r="H311" s="62" t="s">
        <v>327</v>
      </c>
      <c r="I311" s="62" t="s">
        <v>330</v>
      </c>
      <c r="J311" s="62" t="s">
        <v>2</v>
      </c>
      <c r="K311" s="62" t="s">
        <v>331</v>
      </c>
      <c r="L311" s="62" t="s">
        <v>2</v>
      </c>
      <c r="M311" s="62" t="s">
        <v>446</v>
      </c>
      <c r="N311" s="136" t="s">
        <v>333</v>
      </c>
      <c r="O311" s="136" t="s">
        <v>2</v>
      </c>
      <c r="P311" s="136" t="s">
        <v>721</v>
      </c>
      <c r="Q311" s="136"/>
      <c r="R311" s="136"/>
      <c r="S311" s="136"/>
      <c r="T311" s="136"/>
      <c r="U311" s="213"/>
      <c r="V311" s="162"/>
      <c r="W311" s="163"/>
      <c r="X311" s="164"/>
      <c r="Y311" s="106"/>
      <c r="Z311" s="109"/>
      <c r="BI311" s="145"/>
      <c r="BJ311" s="145"/>
      <c r="BK311" s="145"/>
      <c r="BL311" s="145"/>
      <c r="BM311" s="145"/>
      <c r="BN311" s="145"/>
      <c r="BO311" s="145"/>
      <c r="BP311" s="145"/>
      <c r="BQ311" s="145"/>
      <c r="BR311" s="145"/>
      <c r="BS311" s="145"/>
      <c r="BT311" s="145"/>
      <c r="BU311" s="145"/>
      <c r="BV311" s="145"/>
      <c r="BW311" s="145"/>
    </row>
    <row r="312" spans="3:75" ht="21" customHeight="1">
      <c r="C312" s="87"/>
      <c r="D312" s="437"/>
      <c r="E312" s="437"/>
      <c r="F312" s="245" t="s">
        <v>110</v>
      </c>
      <c r="G312" s="184"/>
      <c r="H312" s="62" t="s">
        <v>327</v>
      </c>
      <c r="I312" s="62" t="s">
        <v>330</v>
      </c>
      <c r="J312" s="62" t="s">
        <v>2</v>
      </c>
      <c r="K312" s="62" t="s">
        <v>331</v>
      </c>
      <c r="L312" s="62" t="s">
        <v>2</v>
      </c>
      <c r="M312" s="62" t="s">
        <v>447</v>
      </c>
      <c r="N312" s="136" t="s">
        <v>333</v>
      </c>
      <c r="O312" s="136" t="s">
        <v>2</v>
      </c>
      <c r="P312" s="136" t="s">
        <v>721</v>
      </c>
      <c r="Q312" s="136"/>
      <c r="R312" s="136"/>
      <c r="S312" s="136"/>
      <c r="T312" s="136"/>
      <c r="U312" s="213"/>
      <c r="V312" s="162"/>
      <c r="W312" s="163"/>
      <c r="X312" s="164"/>
      <c r="Y312" s="106"/>
      <c r="Z312" s="109"/>
      <c r="BI312" s="145"/>
      <c r="BJ312" s="145"/>
      <c r="BK312" s="145"/>
      <c r="BL312" s="145"/>
      <c r="BM312" s="145"/>
      <c r="BN312" s="145"/>
      <c r="BO312" s="145"/>
      <c r="BP312" s="145"/>
      <c r="BQ312" s="145"/>
      <c r="BR312" s="145"/>
      <c r="BS312" s="145"/>
      <c r="BT312" s="145"/>
      <c r="BU312" s="145"/>
      <c r="BV312" s="145"/>
      <c r="BW312" s="145"/>
    </row>
    <row r="313" spans="3:75" ht="21" customHeight="1">
      <c r="C313" s="87"/>
      <c r="D313" s="437"/>
      <c r="E313" s="437"/>
      <c r="F313" s="245" t="s">
        <v>111</v>
      </c>
      <c r="G313" s="184"/>
      <c r="H313" s="62" t="s">
        <v>327</v>
      </c>
      <c r="I313" s="62" t="s">
        <v>330</v>
      </c>
      <c r="J313" s="62" t="s">
        <v>2</v>
      </c>
      <c r="K313" s="62" t="s">
        <v>331</v>
      </c>
      <c r="L313" s="62" t="s">
        <v>2</v>
      </c>
      <c r="M313" s="62" t="s">
        <v>448</v>
      </c>
      <c r="N313" s="136" t="s">
        <v>333</v>
      </c>
      <c r="O313" s="136" t="s">
        <v>2</v>
      </c>
      <c r="P313" s="136" t="s">
        <v>721</v>
      </c>
      <c r="Q313" s="136"/>
      <c r="R313" s="136"/>
      <c r="S313" s="136"/>
      <c r="T313" s="136"/>
      <c r="U313" s="213"/>
      <c r="V313" s="162"/>
      <c r="W313" s="163"/>
      <c r="X313" s="164"/>
      <c r="Y313" s="106"/>
      <c r="Z313" s="109"/>
      <c r="BI313" s="145"/>
      <c r="BJ313" s="145"/>
      <c r="BK313" s="145"/>
      <c r="BL313" s="145"/>
      <c r="BM313" s="145"/>
      <c r="BN313" s="145"/>
      <c r="BO313" s="145"/>
      <c r="BP313" s="145"/>
      <c r="BQ313" s="145"/>
      <c r="BR313" s="145"/>
      <c r="BS313" s="145"/>
      <c r="BT313" s="145"/>
      <c r="BU313" s="145"/>
      <c r="BV313" s="145"/>
      <c r="BW313" s="145"/>
    </row>
    <row r="314" spans="3:75" ht="21" customHeight="1">
      <c r="C314" s="87"/>
      <c r="D314" s="437"/>
      <c r="E314" s="437"/>
      <c r="F314" s="245" t="s">
        <v>112</v>
      </c>
      <c r="G314" s="184"/>
      <c r="H314" s="62" t="s">
        <v>327</v>
      </c>
      <c r="I314" s="62" t="s">
        <v>330</v>
      </c>
      <c r="J314" s="62" t="s">
        <v>2</v>
      </c>
      <c r="K314" s="62" t="s">
        <v>331</v>
      </c>
      <c r="L314" s="62" t="s">
        <v>2</v>
      </c>
      <c r="M314" s="62" t="s">
        <v>449</v>
      </c>
      <c r="N314" s="136" t="s">
        <v>333</v>
      </c>
      <c r="O314" s="136" t="s">
        <v>2</v>
      </c>
      <c r="P314" s="136" t="s">
        <v>721</v>
      </c>
      <c r="Q314" s="136"/>
      <c r="R314" s="136"/>
      <c r="S314" s="136"/>
      <c r="T314" s="136"/>
      <c r="U314" s="213"/>
      <c r="V314" s="162"/>
      <c r="W314" s="163"/>
      <c r="X314" s="164"/>
      <c r="Y314" s="106"/>
      <c r="Z314" s="109"/>
      <c r="BI314" s="145"/>
      <c r="BJ314" s="145"/>
      <c r="BK314" s="145"/>
      <c r="BL314" s="145"/>
      <c r="BM314" s="145"/>
      <c r="BN314" s="145"/>
      <c r="BO314" s="145"/>
      <c r="BP314" s="145"/>
      <c r="BQ314" s="145"/>
      <c r="BR314" s="145"/>
      <c r="BS314" s="145"/>
      <c r="BT314" s="145"/>
      <c r="BU314" s="145"/>
      <c r="BV314" s="145"/>
      <c r="BW314" s="145"/>
    </row>
    <row r="315" spans="3:75" ht="21" customHeight="1">
      <c r="C315" s="87"/>
      <c r="D315" s="437"/>
      <c r="E315" s="437"/>
      <c r="F315" s="245" t="s">
        <v>113</v>
      </c>
      <c r="G315" s="184"/>
      <c r="H315" s="62" t="s">
        <v>327</v>
      </c>
      <c r="I315" s="62" t="s">
        <v>330</v>
      </c>
      <c r="J315" s="62" t="s">
        <v>2</v>
      </c>
      <c r="K315" s="62" t="s">
        <v>331</v>
      </c>
      <c r="L315" s="62" t="s">
        <v>2</v>
      </c>
      <c r="M315" s="62" t="s">
        <v>450</v>
      </c>
      <c r="N315" s="136" t="s">
        <v>333</v>
      </c>
      <c r="O315" s="136" t="s">
        <v>2</v>
      </c>
      <c r="P315" s="136" t="s">
        <v>721</v>
      </c>
      <c r="Q315" s="136"/>
      <c r="R315" s="136"/>
      <c r="S315" s="136"/>
      <c r="T315" s="136"/>
      <c r="U315" s="213"/>
      <c r="V315" s="162"/>
      <c r="W315" s="163"/>
      <c r="X315" s="164"/>
      <c r="Y315" s="106"/>
      <c r="Z315" s="109"/>
      <c r="BI315" s="145"/>
      <c r="BJ315" s="145"/>
      <c r="BK315" s="145"/>
      <c r="BL315" s="145"/>
      <c r="BM315" s="145"/>
      <c r="BN315" s="145"/>
      <c r="BO315" s="145"/>
      <c r="BP315" s="145"/>
      <c r="BQ315" s="145"/>
      <c r="BR315" s="145"/>
      <c r="BS315" s="145"/>
      <c r="BT315" s="145"/>
      <c r="BU315" s="145"/>
      <c r="BV315" s="145"/>
      <c r="BW315" s="145"/>
    </row>
    <row r="316" spans="3:75" ht="21" customHeight="1">
      <c r="C316" s="87"/>
      <c r="D316" s="437"/>
      <c r="E316" s="437"/>
      <c r="F316" s="245" t="s">
        <v>114</v>
      </c>
      <c r="G316" s="184"/>
      <c r="H316" s="62" t="s">
        <v>327</v>
      </c>
      <c r="I316" s="62" t="s">
        <v>330</v>
      </c>
      <c r="J316" s="62" t="s">
        <v>2</v>
      </c>
      <c r="K316" s="62" t="s">
        <v>331</v>
      </c>
      <c r="L316" s="62" t="s">
        <v>2</v>
      </c>
      <c r="M316" s="62" t="s">
        <v>451</v>
      </c>
      <c r="N316" s="136" t="s">
        <v>333</v>
      </c>
      <c r="O316" s="136" t="s">
        <v>2</v>
      </c>
      <c r="P316" s="136" t="s">
        <v>721</v>
      </c>
      <c r="Q316" s="136"/>
      <c r="R316" s="136"/>
      <c r="S316" s="136"/>
      <c r="T316" s="136"/>
      <c r="U316" s="213"/>
      <c r="V316" s="162"/>
      <c r="W316" s="163"/>
      <c r="X316" s="164"/>
      <c r="Y316" s="106"/>
      <c r="Z316" s="109"/>
      <c r="BI316" s="145"/>
      <c r="BJ316" s="145"/>
      <c r="BK316" s="145"/>
      <c r="BL316" s="145"/>
      <c r="BM316" s="145"/>
      <c r="BN316" s="145"/>
      <c r="BO316" s="145"/>
      <c r="BP316" s="145"/>
      <c r="BQ316" s="145"/>
      <c r="BR316" s="145"/>
      <c r="BS316" s="145"/>
      <c r="BT316" s="145"/>
      <c r="BU316" s="145"/>
      <c r="BV316" s="145"/>
      <c r="BW316" s="145"/>
    </row>
    <row r="317" spans="3:75" ht="21" customHeight="1">
      <c r="C317" s="87"/>
      <c r="D317" s="437"/>
      <c r="E317" s="437"/>
      <c r="F317" s="245" t="s">
        <v>115</v>
      </c>
      <c r="G317" s="184"/>
      <c r="H317" s="62" t="s">
        <v>327</v>
      </c>
      <c r="I317" s="62" t="s">
        <v>330</v>
      </c>
      <c r="J317" s="62" t="s">
        <v>2</v>
      </c>
      <c r="K317" s="62" t="s">
        <v>331</v>
      </c>
      <c r="L317" s="62" t="s">
        <v>2</v>
      </c>
      <c r="M317" s="62" t="s">
        <v>452</v>
      </c>
      <c r="N317" s="136" t="s">
        <v>333</v>
      </c>
      <c r="O317" s="136" t="s">
        <v>2</v>
      </c>
      <c r="P317" s="136" t="s">
        <v>721</v>
      </c>
      <c r="Q317" s="136"/>
      <c r="R317" s="136"/>
      <c r="S317" s="136"/>
      <c r="T317" s="136"/>
      <c r="U317" s="213"/>
      <c r="V317" s="162"/>
      <c r="W317" s="163"/>
      <c r="X317" s="164"/>
      <c r="Y317" s="106"/>
      <c r="Z317" s="109"/>
      <c r="BI317" s="145"/>
      <c r="BJ317" s="145"/>
      <c r="BK317" s="145"/>
      <c r="BL317" s="145"/>
      <c r="BM317" s="145"/>
      <c r="BN317" s="145"/>
      <c r="BO317" s="145"/>
      <c r="BP317" s="145"/>
      <c r="BQ317" s="145"/>
      <c r="BR317" s="145"/>
      <c r="BS317" s="145"/>
      <c r="BT317" s="145"/>
      <c r="BU317" s="145"/>
      <c r="BV317" s="145"/>
      <c r="BW317" s="145"/>
    </row>
    <row r="318" spans="3:75" ht="21" customHeight="1">
      <c r="C318" s="87"/>
      <c r="D318" s="437"/>
      <c r="E318" s="437"/>
      <c r="F318" s="245" t="s">
        <v>116</v>
      </c>
      <c r="G318" s="184"/>
      <c r="H318" s="62" t="s">
        <v>327</v>
      </c>
      <c r="I318" s="62" t="s">
        <v>330</v>
      </c>
      <c r="J318" s="62" t="s">
        <v>2</v>
      </c>
      <c r="K318" s="62" t="s">
        <v>331</v>
      </c>
      <c r="L318" s="62" t="s">
        <v>2</v>
      </c>
      <c r="M318" s="62" t="s">
        <v>453</v>
      </c>
      <c r="N318" s="136" t="s">
        <v>333</v>
      </c>
      <c r="O318" s="136" t="s">
        <v>2</v>
      </c>
      <c r="P318" s="136" t="s">
        <v>721</v>
      </c>
      <c r="Q318" s="136"/>
      <c r="R318" s="136"/>
      <c r="S318" s="136"/>
      <c r="T318" s="136"/>
      <c r="U318" s="213"/>
      <c r="V318" s="162"/>
      <c r="W318" s="163"/>
      <c r="X318" s="164"/>
      <c r="Y318" s="106"/>
      <c r="Z318" s="109"/>
      <c r="BI318" s="145"/>
      <c r="BJ318" s="145"/>
      <c r="BK318" s="145"/>
      <c r="BL318" s="145"/>
      <c r="BM318" s="145"/>
      <c r="BN318" s="145"/>
      <c r="BO318" s="145"/>
      <c r="BP318" s="145"/>
      <c r="BQ318" s="145"/>
      <c r="BR318" s="145"/>
      <c r="BS318" s="145"/>
      <c r="BT318" s="145"/>
      <c r="BU318" s="145"/>
      <c r="BV318" s="145"/>
      <c r="BW318" s="145"/>
    </row>
    <row r="319" spans="3:75" ht="21" customHeight="1">
      <c r="C319" s="87"/>
      <c r="D319" s="437"/>
      <c r="E319" s="437"/>
      <c r="F319" s="245" t="s">
        <v>117</v>
      </c>
      <c r="G319" s="184"/>
      <c r="H319" s="62" t="s">
        <v>327</v>
      </c>
      <c r="I319" s="62" t="s">
        <v>330</v>
      </c>
      <c r="J319" s="62" t="s">
        <v>2</v>
      </c>
      <c r="K319" s="62" t="s">
        <v>331</v>
      </c>
      <c r="L319" s="62" t="s">
        <v>2</v>
      </c>
      <c r="M319" s="62" t="s">
        <v>454</v>
      </c>
      <c r="N319" s="136" t="s">
        <v>333</v>
      </c>
      <c r="O319" s="136" t="s">
        <v>2</v>
      </c>
      <c r="P319" s="136" t="s">
        <v>721</v>
      </c>
      <c r="Q319" s="136"/>
      <c r="R319" s="136"/>
      <c r="S319" s="136"/>
      <c r="T319" s="136"/>
      <c r="U319" s="213"/>
      <c r="V319" s="162"/>
      <c r="W319" s="163"/>
      <c r="X319" s="164"/>
      <c r="Y319" s="106"/>
      <c r="Z319" s="109"/>
      <c r="BI319" s="145"/>
      <c r="BJ319" s="145"/>
      <c r="BK319" s="145"/>
      <c r="BL319" s="145"/>
      <c r="BM319" s="145"/>
      <c r="BN319" s="145"/>
      <c r="BO319" s="145"/>
      <c r="BP319" s="145"/>
      <c r="BQ319" s="145"/>
      <c r="BR319" s="145"/>
      <c r="BS319" s="145"/>
      <c r="BT319" s="145"/>
      <c r="BU319" s="145"/>
      <c r="BV319" s="145"/>
      <c r="BW319" s="145"/>
    </row>
    <row r="320" spans="3:75" ht="21" customHeight="1">
      <c r="C320" s="87"/>
      <c r="D320" s="437"/>
      <c r="E320" s="437"/>
      <c r="F320" s="245" t="s">
        <v>118</v>
      </c>
      <c r="G320" s="184"/>
      <c r="H320" s="62" t="s">
        <v>327</v>
      </c>
      <c r="I320" s="62" t="s">
        <v>330</v>
      </c>
      <c r="J320" s="62" t="s">
        <v>2</v>
      </c>
      <c r="K320" s="62" t="s">
        <v>331</v>
      </c>
      <c r="L320" s="62" t="s">
        <v>2</v>
      </c>
      <c r="M320" s="62" t="s">
        <v>455</v>
      </c>
      <c r="N320" s="136" t="s">
        <v>333</v>
      </c>
      <c r="O320" s="136" t="s">
        <v>2</v>
      </c>
      <c r="P320" s="136" t="s">
        <v>721</v>
      </c>
      <c r="Q320" s="136"/>
      <c r="R320" s="136"/>
      <c r="S320" s="136"/>
      <c r="T320" s="136"/>
      <c r="U320" s="213"/>
      <c r="V320" s="162"/>
      <c r="W320" s="163"/>
      <c r="X320" s="164"/>
      <c r="Y320" s="106"/>
      <c r="Z320" s="109"/>
      <c r="BI320" s="145"/>
      <c r="BJ320" s="145"/>
      <c r="BK320" s="145"/>
      <c r="BL320" s="145"/>
      <c r="BM320" s="145"/>
      <c r="BN320" s="145"/>
      <c r="BO320" s="145"/>
      <c r="BP320" s="145"/>
      <c r="BQ320" s="145"/>
      <c r="BR320" s="145"/>
      <c r="BS320" s="145"/>
      <c r="BT320" s="145"/>
      <c r="BU320" s="145"/>
      <c r="BV320" s="145"/>
      <c r="BW320" s="145"/>
    </row>
    <row r="321" spans="3:75" ht="21" customHeight="1">
      <c r="C321" s="87"/>
      <c r="D321" s="437"/>
      <c r="E321" s="437"/>
      <c r="F321" s="245" t="s">
        <v>119</v>
      </c>
      <c r="G321" s="184"/>
      <c r="H321" s="62" t="s">
        <v>327</v>
      </c>
      <c r="I321" s="62" t="s">
        <v>330</v>
      </c>
      <c r="J321" s="62" t="s">
        <v>2</v>
      </c>
      <c r="K321" s="62" t="s">
        <v>331</v>
      </c>
      <c r="L321" s="62" t="s">
        <v>2</v>
      </c>
      <c r="M321" s="62" t="s">
        <v>456</v>
      </c>
      <c r="N321" s="136" t="s">
        <v>333</v>
      </c>
      <c r="O321" s="136" t="s">
        <v>2</v>
      </c>
      <c r="P321" s="136" t="s">
        <v>721</v>
      </c>
      <c r="Q321" s="136"/>
      <c r="R321" s="136"/>
      <c r="S321" s="136"/>
      <c r="T321" s="136"/>
      <c r="U321" s="213"/>
      <c r="V321" s="162"/>
      <c r="W321" s="163"/>
      <c r="X321" s="164"/>
      <c r="Y321" s="106"/>
      <c r="Z321" s="109"/>
      <c r="BI321" s="145"/>
      <c r="BJ321" s="145"/>
      <c r="BK321" s="145"/>
      <c r="BL321" s="145"/>
      <c r="BM321" s="145"/>
      <c r="BN321" s="145"/>
      <c r="BO321" s="145"/>
      <c r="BP321" s="145"/>
      <c r="BQ321" s="145"/>
      <c r="BR321" s="145"/>
      <c r="BS321" s="145"/>
      <c r="BT321" s="145"/>
      <c r="BU321" s="145"/>
      <c r="BV321" s="145"/>
      <c r="BW321" s="145"/>
    </row>
    <row r="322" spans="3:75" ht="21" customHeight="1">
      <c r="C322" s="87"/>
      <c r="D322" s="437"/>
      <c r="E322" s="437"/>
      <c r="F322" s="245" t="s">
        <v>120</v>
      </c>
      <c r="G322" s="184"/>
      <c r="H322" s="62" t="s">
        <v>327</v>
      </c>
      <c r="I322" s="62" t="s">
        <v>330</v>
      </c>
      <c r="J322" s="62" t="s">
        <v>2</v>
      </c>
      <c r="K322" s="62" t="s">
        <v>331</v>
      </c>
      <c r="L322" s="62" t="s">
        <v>2</v>
      </c>
      <c r="M322" s="62" t="s">
        <v>457</v>
      </c>
      <c r="N322" s="136" t="s">
        <v>333</v>
      </c>
      <c r="O322" s="136" t="s">
        <v>2</v>
      </c>
      <c r="P322" s="136" t="s">
        <v>721</v>
      </c>
      <c r="Q322" s="136"/>
      <c r="R322" s="136"/>
      <c r="S322" s="136"/>
      <c r="T322" s="136"/>
      <c r="U322" s="213"/>
      <c r="V322" s="162"/>
      <c r="W322" s="163"/>
      <c r="X322" s="164"/>
      <c r="Y322" s="106"/>
      <c r="Z322" s="109"/>
      <c r="BI322" s="145"/>
      <c r="BJ322" s="145"/>
      <c r="BK322" s="145"/>
      <c r="BL322" s="145"/>
      <c r="BM322" s="145"/>
      <c r="BN322" s="145"/>
      <c r="BO322" s="145"/>
      <c r="BP322" s="145"/>
      <c r="BQ322" s="145"/>
      <c r="BR322" s="145"/>
      <c r="BS322" s="145"/>
      <c r="BT322" s="145"/>
      <c r="BU322" s="145"/>
      <c r="BV322" s="145"/>
      <c r="BW322" s="145"/>
    </row>
    <row r="323" spans="3:75" ht="21" customHeight="1">
      <c r="C323" s="87"/>
      <c r="D323" s="437"/>
      <c r="E323" s="437"/>
      <c r="F323" s="245" t="s">
        <v>121</v>
      </c>
      <c r="G323" s="184"/>
      <c r="H323" s="62" t="s">
        <v>327</v>
      </c>
      <c r="I323" s="62" t="s">
        <v>330</v>
      </c>
      <c r="J323" s="62" t="s">
        <v>2</v>
      </c>
      <c r="K323" s="62" t="s">
        <v>331</v>
      </c>
      <c r="L323" s="62" t="s">
        <v>2</v>
      </c>
      <c r="M323" s="62" t="s">
        <v>458</v>
      </c>
      <c r="N323" s="136" t="s">
        <v>333</v>
      </c>
      <c r="O323" s="136" t="s">
        <v>2</v>
      </c>
      <c r="P323" s="136" t="s">
        <v>721</v>
      </c>
      <c r="Q323" s="136"/>
      <c r="R323" s="136"/>
      <c r="S323" s="136"/>
      <c r="T323" s="136"/>
      <c r="U323" s="213"/>
      <c r="V323" s="162"/>
      <c r="W323" s="163"/>
      <c r="X323" s="164"/>
      <c r="Y323" s="106"/>
      <c r="Z323" s="109"/>
      <c r="BI323" s="145"/>
      <c r="BJ323" s="145"/>
      <c r="BK323" s="145"/>
      <c r="BL323" s="145"/>
      <c r="BM323" s="145"/>
      <c r="BN323" s="145"/>
      <c r="BO323" s="145"/>
      <c r="BP323" s="145"/>
      <c r="BQ323" s="145"/>
      <c r="BR323" s="145"/>
      <c r="BS323" s="145"/>
      <c r="BT323" s="145"/>
      <c r="BU323" s="145"/>
      <c r="BV323" s="145"/>
      <c r="BW323" s="145"/>
    </row>
    <row r="324" spans="3:75" ht="21" customHeight="1">
      <c r="C324" s="87"/>
      <c r="D324" s="437"/>
      <c r="E324" s="437"/>
      <c r="F324" s="245" t="s">
        <v>122</v>
      </c>
      <c r="G324" s="184"/>
      <c r="H324" s="62" t="s">
        <v>327</v>
      </c>
      <c r="I324" s="62" t="s">
        <v>330</v>
      </c>
      <c r="J324" s="62" t="s">
        <v>2</v>
      </c>
      <c r="K324" s="62" t="s">
        <v>331</v>
      </c>
      <c r="L324" s="62" t="s">
        <v>2</v>
      </c>
      <c r="M324" s="62" t="s">
        <v>459</v>
      </c>
      <c r="N324" s="136" t="s">
        <v>333</v>
      </c>
      <c r="O324" s="136" t="s">
        <v>2</v>
      </c>
      <c r="P324" s="136" t="s">
        <v>721</v>
      </c>
      <c r="Q324" s="136"/>
      <c r="R324" s="136"/>
      <c r="S324" s="136"/>
      <c r="T324" s="136"/>
      <c r="U324" s="213"/>
      <c r="V324" s="162"/>
      <c r="W324" s="163"/>
      <c r="X324" s="164"/>
      <c r="Y324" s="106"/>
      <c r="Z324" s="109"/>
      <c r="BI324" s="145"/>
      <c r="BJ324" s="145"/>
      <c r="BK324" s="145"/>
      <c r="BL324" s="145"/>
      <c r="BM324" s="145"/>
      <c r="BN324" s="145"/>
      <c r="BO324" s="145"/>
      <c r="BP324" s="145"/>
      <c r="BQ324" s="145"/>
      <c r="BR324" s="145"/>
      <c r="BS324" s="145"/>
      <c r="BT324" s="145"/>
      <c r="BU324" s="145"/>
      <c r="BV324" s="145"/>
      <c r="BW324" s="145"/>
    </row>
    <row r="325" spans="3:75" ht="21" customHeight="1">
      <c r="C325" s="87"/>
      <c r="D325" s="437"/>
      <c r="E325" s="437"/>
      <c r="F325" s="245" t="s">
        <v>123</v>
      </c>
      <c r="G325" s="184"/>
      <c r="H325" s="62" t="s">
        <v>327</v>
      </c>
      <c r="I325" s="62" t="s">
        <v>330</v>
      </c>
      <c r="J325" s="62" t="s">
        <v>2</v>
      </c>
      <c r="K325" s="62" t="s">
        <v>331</v>
      </c>
      <c r="L325" s="62" t="s">
        <v>2</v>
      </c>
      <c r="M325" s="62" t="s">
        <v>460</v>
      </c>
      <c r="N325" s="136" t="s">
        <v>333</v>
      </c>
      <c r="O325" s="136" t="s">
        <v>2</v>
      </c>
      <c r="P325" s="136" t="s">
        <v>721</v>
      </c>
      <c r="Q325" s="136"/>
      <c r="R325" s="136"/>
      <c r="S325" s="136"/>
      <c r="T325" s="136"/>
      <c r="U325" s="213"/>
      <c r="V325" s="162"/>
      <c r="W325" s="163"/>
      <c r="X325" s="164"/>
      <c r="Y325" s="106"/>
      <c r="Z325" s="109"/>
      <c r="BI325" s="145"/>
      <c r="BJ325" s="145"/>
      <c r="BK325" s="145"/>
      <c r="BL325" s="145"/>
      <c r="BM325" s="145"/>
      <c r="BN325" s="145"/>
      <c r="BO325" s="145"/>
      <c r="BP325" s="145"/>
      <c r="BQ325" s="145"/>
      <c r="BR325" s="145"/>
      <c r="BS325" s="145"/>
      <c r="BT325" s="145"/>
      <c r="BU325" s="145"/>
      <c r="BV325" s="145"/>
      <c r="BW325" s="145"/>
    </row>
    <row r="326" spans="3:75" ht="21" customHeight="1">
      <c r="C326" s="87"/>
      <c r="D326" s="437"/>
      <c r="E326" s="437"/>
      <c r="F326" s="245" t="s">
        <v>124</v>
      </c>
      <c r="G326" s="184"/>
      <c r="H326" s="62" t="s">
        <v>327</v>
      </c>
      <c r="I326" s="62" t="s">
        <v>330</v>
      </c>
      <c r="J326" s="62" t="s">
        <v>2</v>
      </c>
      <c r="K326" s="62" t="s">
        <v>331</v>
      </c>
      <c r="L326" s="62" t="s">
        <v>2</v>
      </c>
      <c r="M326" s="62" t="s">
        <v>461</v>
      </c>
      <c r="N326" s="136" t="s">
        <v>333</v>
      </c>
      <c r="O326" s="136" t="s">
        <v>2</v>
      </c>
      <c r="P326" s="136" t="s">
        <v>721</v>
      </c>
      <c r="Q326" s="136"/>
      <c r="R326" s="136"/>
      <c r="S326" s="136"/>
      <c r="T326" s="136"/>
      <c r="U326" s="213"/>
      <c r="V326" s="162"/>
      <c r="W326" s="163"/>
      <c r="X326" s="164"/>
      <c r="Y326" s="106"/>
      <c r="Z326" s="109"/>
      <c r="BI326" s="145"/>
      <c r="BJ326" s="145"/>
      <c r="BK326" s="145"/>
      <c r="BL326" s="145"/>
      <c r="BM326" s="145"/>
      <c r="BN326" s="145"/>
      <c r="BO326" s="145"/>
      <c r="BP326" s="145"/>
      <c r="BQ326" s="145"/>
      <c r="BR326" s="145"/>
      <c r="BS326" s="145"/>
      <c r="BT326" s="145"/>
      <c r="BU326" s="145"/>
      <c r="BV326" s="145"/>
      <c r="BW326" s="145"/>
    </row>
    <row r="327" spans="3:75" ht="21" customHeight="1">
      <c r="C327" s="87"/>
      <c r="D327" s="437"/>
      <c r="E327" s="437"/>
      <c r="F327" s="245" t="s">
        <v>125</v>
      </c>
      <c r="G327" s="184"/>
      <c r="H327" s="62" t="s">
        <v>327</v>
      </c>
      <c r="I327" s="62" t="s">
        <v>330</v>
      </c>
      <c r="J327" s="62" t="s">
        <v>2</v>
      </c>
      <c r="K327" s="62" t="s">
        <v>331</v>
      </c>
      <c r="L327" s="62" t="s">
        <v>2</v>
      </c>
      <c r="M327" s="62" t="s">
        <v>462</v>
      </c>
      <c r="N327" s="136" t="s">
        <v>333</v>
      </c>
      <c r="O327" s="136" t="s">
        <v>2</v>
      </c>
      <c r="P327" s="136" t="s">
        <v>721</v>
      </c>
      <c r="Q327" s="136"/>
      <c r="R327" s="136"/>
      <c r="S327" s="136"/>
      <c r="T327" s="136"/>
      <c r="U327" s="213"/>
      <c r="V327" s="162"/>
      <c r="W327" s="163"/>
      <c r="X327" s="164"/>
      <c r="Y327" s="106"/>
      <c r="Z327" s="109"/>
      <c r="BI327" s="145"/>
      <c r="BJ327" s="145"/>
      <c r="BK327" s="145"/>
      <c r="BL327" s="145"/>
      <c r="BM327" s="145"/>
      <c r="BN327" s="145"/>
      <c r="BO327" s="145"/>
      <c r="BP327" s="145"/>
      <c r="BQ327" s="145"/>
      <c r="BR327" s="145"/>
      <c r="BS327" s="145"/>
      <c r="BT327" s="145"/>
      <c r="BU327" s="145"/>
      <c r="BV327" s="145"/>
      <c r="BW327" s="145"/>
    </row>
    <row r="328" spans="3:75" ht="21" customHeight="1">
      <c r="C328" s="87"/>
      <c r="D328" s="437"/>
      <c r="E328" s="437"/>
      <c r="F328" s="245" t="s">
        <v>126</v>
      </c>
      <c r="G328" s="184"/>
      <c r="H328" s="62" t="s">
        <v>327</v>
      </c>
      <c r="I328" s="62" t="s">
        <v>330</v>
      </c>
      <c r="J328" s="62" t="s">
        <v>2</v>
      </c>
      <c r="K328" s="62" t="s">
        <v>331</v>
      </c>
      <c r="L328" s="62" t="s">
        <v>2</v>
      </c>
      <c r="M328" s="62" t="s">
        <v>463</v>
      </c>
      <c r="N328" s="136" t="s">
        <v>333</v>
      </c>
      <c r="O328" s="136" t="s">
        <v>2</v>
      </c>
      <c r="P328" s="136" t="s">
        <v>721</v>
      </c>
      <c r="Q328" s="136"/>
      <c r="R328" s="136"/>
      <c r="S328" s="136"/>
      <c r="T328" s="136"/>
      <c r="U328" s="213"/>
      <c r="V328" s="162"/>
      <c r="W328" s="163"/>
      <c r="X328" s="164"/>
      <c r="Y328" s="106"/>
      <c r="Z328" s="109"/>
      <c r="BI328" s="145"/>
      <c r="BJ328" s="145"/>
      <c r="BK328" s="145"/>
      <c r="BL328" s="145"/>
      <c r="BM328" s="145"/>
      <c r="BN328" s="145"/>
      <c r="BO328" s="145"/>
      <c r="BP328" s="145"/>
      <c r="BQ328" s="145"/>
      <c r="BR328" s="145"/>
      <c r="BS328" s="145"/>
      <c r="BT328" s="145"/>
      <c r="BU328" s="145"/>
      <c r="BV328" s="145"/>
      <c r="BW328" s="145"/>
    </row>
    <row r="329" spans="3:75" ht="21" customHeight="1">
      <c r="C329" s="87"/>
      <c r="D329" s="437"/>
      <c r="E329" s="437"/>
      <c r="F329" s="245" t="s">
        <v>127</v>
      </c>
      <c r="G329" s="184"/>
      <c r="H329" s="62" t="s">
        <v>327</v>
      </c>
      <c r="I329" s="62" t="s">
        <v>330</v>
      </c>
      <c r="J329" s="62" t="s">
        <v>2</v>
      </c>
      <c r="K329" s="62" t="s">
        <v>331</v>
      </c>
      <c r="L329" s="62" t="s">
        <v>2</v>
      </c>
      <c r="M329" s="62" t="s">
        <v>464</v>
      </c>
      <c r="N329" s="136" t="s">
        <v>333</v>
      </c>
      <c r="O329" s="136" t="s">
        <v>2</v>
      </c>
      <c r="P329" s="136" t="s">
        <v>721</v>
      </c>
      <c r="Q329" s="136"/>
      <c r="R329" s="136"/>
      <c r="S329" s="136"/>
      <c r="T329" s="136"/>
      <c r="U329" s="213"/>
      <c r="V329" s="162"/>
      <c r="W329" s="163"/>
      <c r="X329" s="164"/>
      <c r="Y329" s="106"/>
      <c r="Z329" s="109"/>
      <c r="BI329" s="145"/>
      <c r="BJ329" s="145"/>
      <c r="BK329" s="145"/>
      <c r="BL329" s="145"/>
      <c r="BM329" s="145"/>
      <c r="BN329" s="145"/>
      <c r="BO329" s="145"/>
      <c r="BP329" s="145"/>
      <c r="BQ329" s="145"/>
      <c r="BR329" s="145"/>
      <c r="BS329" s="145"/>
      <c r="BT329" s="145"/>
      <c r="BU329" s="145"/>
      <c r="BV329" s="145"/>
      <c r="BW329" s="145"/>
    </row>
    <row r="330" spans="3:75" ht="21" customHeight="1">
      <c r="C330" s="87"/>
      <c r="D330" s="437"/>
      <c r="E330" s="437"/>
      <c r="F330" s="245" t="s">
        <v>128</v>
      </c>
      <c r="G330" s="184"/>
      <c r="H330" s="62" t="s">
        <v>327</v>
      </c>
      <c r="I330" s="62" t="s">
        <v>330</v>
      </c>
      <c r="J330" s="62" t="s">
        <v>2</v>
      </c>
      <c r="K330" s="62" t="s">
        <v>331</v>
      </c>
      <c r="L330" s="62" t="s">
        <v>2</v>
      </c>
      <c r="M330" s="62" t="s">
        <v>465</v>
      </c>
      <c r="N330" s="136" t="s">
        <v>333</v>
      </c>
      <c r="O330" s="136" t="s">
        <v>2</v>
      </c>
      <c r="P330" s="136" t="s">
        <v>721</v>
      </c>
      <c r="Q330" s="136"/>
      <c r="R330" s="136"/>
      <c r="S330" s="136"/>
      <c r="T330" s="136"/>
      <c r="U330" s="213"/>
      <c r="V330" s="162"/>
      <c r="W330" s="163"/>
      <c r="X330" s="164"/>
      <c r="Y330" s="106"/>
      <c r="Z330" s="109"/>
      <c r="BI330" s="145"/>
      <c r="BJ330" s="145"/>
      <c r="BK330" s="145"/>
      <c r="BL330" s="145"/>
      <c r="BM330" s="145"/>
      <c r="BN330" s="145"/>
      <c r="BO330" s="145"/>
      <c r="BP330" s="145"/>
      <c r="BQ330" s="145"/>
      <c r="BR330" s="145"/>
      <c r="BS330" s="145"/>
      <c r="BT330" s="145"/>
      <c r="BU330" s="145"/>
      <c r="BV330" s="145"/>
      <c r="BW330" s="145"/>
    </row>
    <row r="331" spans="3:75" ht="21" customHeight="1">
      <c r="C331" s="87"/>
      <c r="D331" s="437"/>
      <c r="E331" s="437"/>
      <c r="F331" s="245" t="s">
        <v>129</v>
      </c>
      <c r="G331" s="184"/>
      <c r="H331" s="62" t="s">
        <v>327</v>
      </c>
      <c r="I331" s="62" t="s">
        <v>330</v>
      </c>
      <c r="J331" s="62" t="s">
        <v>2</v>
      </c>
      <c r="K331" s="62" t="s">
        <v>331</v>
      </c>
      <c r="L331" s="62" t="s">
        <v>2</v>
      </c>
      <c r="M331" s="62" t="s">
        <v>466</v>
      </c>
      <c r="N331" s="136" t="s">
        <v>333</v>
      </c>
      <c r="O331" s="136" t="s">
        <v>2</v>
      </c>
      <c r="P331" s="136" t="s">
        <v>721</v>
      </c>
      <c r="Q331" s="136"/>
      <c r="R331" s="136"/>
      <c r="S331" s="136"/>
      <c r="T331" s="136"/>
      <c r="U331" s="213"/>
      <c r="V331" s="162"/>
      <c r="W331" s="163"/>
      <c r="X331" s="164"/>
      <c r="Y331" s="106"/>
      <c r="Z331" s="109"/>
      <c r="BI331" s="145"/>
      <c r="BJ331" s="145"/>
      <c r="BK331" s="145"/>
      <c r="BL331" s="145"/>
      <c r="BM331" s="145"/>
      <c r="BN331" s="145"/>
      <c r="BO331" s="145"/>
      <c r="BP331" s="145"/>
      <c r="BQ331" s="145"/>
      <c r="BR331" s="145"/>
      <c r="BS331" s="145"/>
      <c r="BT331" s="145"/>
      <c r="BU331" s="145"/>
      <c r="BV331" s="145"/>
      <c r="BW331" s="145"/>
    </row>
    <row r="332" spans="3:75" ht="21" customHeight="1">
      <c r="C332" s="87"/>
      <c r="D332" s="437"/>
      <c r="E332" s="437"/>
      <c r="F332" s="245" t="s">
        <v>130</v>
      </c>
      <c r="G332" s="184"/>
      <c r="H332" s="62" t="s">
        <v>327</v>
      </c>
      <c r="I332" s="62" t="s">
        <v>330</v>
      </c>
      <c r="J332" s="62" t="s">
        <v>2</v>
      </c>
      <c r="K332" s="62" t="s">
        <v>331</v>
      </c>
      <c r="L332" s="62" t="s">
        <v>2</v>
      </c>
      <c r="M332" s="62" t="s">
        <v>467</v>
      </c>
      <c r="N332" s="136" t="s">
        <v>333</v>
      </c>
      <c r="O332" s="136" t="s">
        <v>2</v>
      </c>
      <c r="P332" s="136" t="s">
        <v>721</v>
      </c>
      <c r="Q332" s="136"/>
      <c r="R332" s="136"/>
      <c r="S332" s="136"/>
      <c r="T332" s="136"/>
      <c r="U332" s="213"/>
      <c r="V332" s="162"/>
      <c r="W332" s="163"/>
      <c r="X332" s="164"/>
      <c r="Y332" s="106"/>
      <c r="Z332" s="109"/>
      <c r="BI332" s="145"/>
      <c r="BJ332" s="145"/>
      <c r="BK332" s="145"/>
      <c r="BL332" s="145"/>
      <c r="BM332" s="145"/>
      <c r="BN332" s="145"/>
      <c r="BO332" s="145"/>
      <c r="BP332" s="145"/>
      <c r="BQ332" s="145"/>
      <c r="BR332" s="145"/>
      <c r="BS332" s="145"/>
      <c r="BT332" s="145"/>
      <c r="BU332" s="145"/>
      <c r="BV332" s="145"/>
      <c r="BW332" s="145"/>
    </row>
    <row r="333" spans="3:75" ht="21" customHeight="1">
      <c r="C333" s="87"/>
      <c r="D333" s="437"/>
      <c r="E333" s="437"/>
      <c r="F333" s="245" t="s">
        <v>131</v>
      </c>
      <c r="G333" s="184"/>
      <c r="H333" s="62" t="s">
        <v>327</v>
      </c>
      <c r="I333" s="62" t="s">
        <v>330</v>
      </c>
      <c r="J333" s="62" t="s">
        <v>2</v>
      </c>
      <c r="K333" s="62" t="s">
        <v>331</v>
      </c>
      <c r="L333" s="62" t="s">
        <v>2</v>
      </c>
      <c r="M333" s="62" t="s">
        <v>468</v>
      </c>
      <c r="N333" s="136" t="s">
        <v>333</v>
      </c>
      <c r="O333" s="136" t="s">
        <v>2</v>
      </c>
      <c r="P333" s="136" t="s">
        <v>721</v>
      </c>
      <c r="Q333" s="136"/>
      <c r="R333" s="136"/>
      <c r="S333" s="136"/>
      <c r="T333" s="136"/>
      <c r="U333" s="213"/>
      <c r="V333" s="162"/>
      <c r="W333" s="163"/>
      <c r="X333" s="164"/>
      <c r="Y333" s="106"/>
      <c r="Z333" s="109"/>
      <c r="BI333" s="145"/>
      <c r="BJ333" s="145"/>
      <c r="BK333" s="145"/>
      <c r="BL333" s="145"/>
      <c r="BM333" s="145"/>
      <c r="BN333" s="145"/>
      <c r="BO333" s="145"/>
      <c r="BP333" s="145"/>
      <c r="BQ333" s="145"/>
      <c r="BR333" s="145"/>
      <c r="BS333" s="145"/>
      <c r="BT333" s="145"/>
      <c r="BU333" s="145"/>
      <c r="BV333" s="145"/>
      <c r="BW333" s="145"/>
    </row>
    <row r="334" spans="3:75" ht="21" customHeight="1">
      <c r="C334" s="87"/>
      <c r="D334" s="437"/>
      <c r="E334" s="437"/>
      <c r="F334" s="245" t="s">
        <v>132</v>
      </c>
      <c r="G334" s="184"/>
      <c r="H334" s="62" t="s">
        <v>327</v>
      </c>
      <c r="I334" s="62" t="s">
        <v>330</v>
      </c>
      <c r="J334" s="62" t="s">
        <v>2</v>
      </c>
      <c r="K334" s="62" t="s">
        <v>331</v>
      </c>
      <c r="L334" s="62" t="s">
        <v>2</v>
      </c>
      <c r="M334" s="62" t="s">
        <v>469</v>
      </c>
      <c r="N334" s="136" t="s">
        <v>333</v>
      </c>
      <c r="O334" s="136" t="s">
        <v>2</v>
      </c>
      <c r="P334" s="136" t="s">
        <v>721</v>
      </c>
      <c r="Q334" s="136"/>
      <c r="R334" s="136"/>
      <c r="S334" s="136"/>
      <c r="T334" s="136"/>
      <c r="U334" s="213"/>
      <c r="V334" s="162"/>
      <c r="W334" s="163"/>
      <c r="X334" s="164"/>
      <c r="Y334" s="106"/>
      <c r="Z334" s="109"/>
      <c r="BI334" s="145"/>
      <c r="BJ334" s="145"/>
      <c r="BK334" s="145"/>
      <c r="BL334" s="145"/>
      <c r="BM334" s="145"/>
      <c r="BN334" s="145"/>
      <c r="BO334" s="145"/>
      <c r="BP334" s="145"/>
      <c r="BQ334" s="145"/>
      <c r="BR334" s="145"/>
      <c r="BS334" s="145"/>
      <c r="BT334" s="145"/>
      <c r="BU334" s="145"/>
      <c r="BV334" s="145"/>
      <c r="BW334" s="145"/>
    </row>
    <row r="335" spans="3:75" ht="21" customHeight="1">
      <c r="C335" s="87"/>
      <c r="D335" s="437"/>
      <c r="E335" s="437"/>
      <c r="F335" s="245" t="s">
        <v>133</v>
      </c>
      <c r="G335" s="184"/>
      <c r="H335" s="62" t="s">
        <v>327</v>
      </c>
      <c r="I335" s="62" t="s">
        <v>330</v>
      </c>
      <c r="J335" s="62" t="s">
        <v>2</v>
      </c>
      <c r="K335" s="62" t="s">
        <v>331</v>
      </c>
      <c r="L335" s="62" t="s">
        <v>2</v>
      </c>
      <c r="M335" s="62" t="s">
        <v>470</v>
      </c>
      <c r="N335" s="136" t="s">
        <v>333</v>
      </c>
      <c r="O335" s="136" t="s">
        <v>2</v>
      </c>
      <c r="P335" s="136" t="s">
        <v>721</v>
      </c>
      <c r="Q335" s="136"/>
      <c r="R335" s="136"/>
      <c r="S335" s="136"/>
      <c r="T335" s="136"/>
      <c r="U335" s="213"/>
      <c r="V335" s="162"/>
      <c r="W335" s="163"/>
      <c r="X335" s="164"/>
      <c r="Y335" s="106"/>
      <c r="Z335" s="109"/>
      <c r="BI335" s="145"/>
      <c r="BJ335" s="145"/>
      <c r="BK335" s="145"/>
      <c r="BL335" s="145"/>
      <c r="BM335" s="145"/>
      <c r="BN335" s="145"/>
      <c r="BO335" s="145"/>
      <c r="BP335" s="145"/>
      <c r="BQ335" s="145"/>
      <c r="BR335" s="145"/>
      <c r="BS335" s="145"/>
      <c r="BT335" s="145"/>
      <c r="BU335" s="145"/>
      <c r="BV335" s="145"/>
      <c r="BW335" s="145"/>
    </row>
    <row r="336" spans="3:75" ht="21" customHeight="1">
      <c r="C336" s="87"/>
      <c r="D336" s="437"/>
      <c r="E336" s="437"/>
      <c r="F336" s="245" t="s">
        <v>134</v>
      </c>
      <c r="G336" s="184"/>
      <c r="H336" s="62" t="s">
        <v>327</v>
      </c>
      <c r="I336" s="62" t="s">
        <v>330</v>
      </c>
      <c r="J336" s="62" t="s">
        <v>2</v>
      </c>
      <c r="K336" s="62" t="s">
        <v>331</v>
      </c>
      <c r="L336" s="62" t="s">
        <v>2</v>
      </c>
      <c r="M336" s="62" t="s">
        <v>471</v>
      </c>
      <c r="N336" s="136" t="s">
        <v>333</v>
      </c>
      <c r="O336" s="136" t="s">
        <v>2</v>
      </c>
      <c r="P336" s="136" t="s">
        <v>721</v>
      </c>
      <c r="Q336" s="136"/>
      <c r="R336" s="136"/>
      <c r="S336" s="136"/>
      <c r="T336" s="136"/>
      <c r="U336" s="213"/>
      <c r="V336" s="162"/>
      <c r="W336" s="163"/>
      <c r="X336" s="164"/>
      <c r="Y336" s="106"/>
      <c r="Z336" s="106"/>
      <c r="AA336" s="107"/>
      <c r="AB336" s="107"/>
      <c r="AC336" s="107"/>
      <c r="AD336" s="107"/>
      <c r="AE336" s="107"/>
      <c r="AF336" s="107"/>
      <c r="AG336" s="107"/>
      <c r="AH336" s="107"/>
      <c r="AI336" s="107"/>
      <c r="AJ336" s="107"/>
      <c r="AK336" s="107"/>
      <c r="AL336" s="107"/>
      <c r="AM336" s="107"/>
      <c r="AN336" s="107"/>
      <c r="AO336" s="107"/>
      <c r="AP336" s="107"/>
      <c r="AQ336" s="107"/>
      <c r="AR336" s="107"/>
      <c r="AS336" s="107"/>
      <c r="BI336" s="145"/>
      <c r="BJ336" s="145"/>
      <c r="BK336" s="145"/>
      <c r="BL336" s="145"/>
      <c r="BM336" s="145"/>
      <c r="BN336" s="145"/>
      <c r="BO336" s="145"/>
      <c r="BP336" s="145"/>
      <c r="BQ336" s="145"/>
      <c r="BR336" s="145"/>
      <c r="BS336" s="145"/>
      <c r="BT336" s="145"/>
      <c r="BU336" s="145"/>
      <c r="BV336" s="145"/>
      <c r="BW336" s="145"/>
    </row>
    <row r="337" spans="3:75" ht="21" customHeight="1">
      <c r="C337" s="87"/>
      <c r="D337" s="437"/>
      <c r="E337" s="437"/>
      <c r="F337" s="245" t="s">
        <v>135</v>
      </c>
      <c r="G337" s="184"/>
      <c r="H337" s="62" t="s">
        <v>327</v>
      </c>
      <c r="I337" s="62" t="s">
        <v>330</v>
      </c>
      <c r="J337" s="62" t="s">
        <v>2</v>
      </c>
      <c r="K337" s="62" t="s">
        <v>331</v>
      </c>
      <c r="L337" s="62" t="s">
        <v>2</v>
      </c>
      <c r="M337" s="62" t="s">
        <v>472</v>
      </c>
      <c r="N337" s="136" t="s">
        <v>333</v>
      </c>
      <c r="O337" s="136" t="s">
        <v>2</v>
      </c>
      <c r="P337" s="136" t="s">
        <v>721</v>
      </c>
      <c r="Q337" s="136"/>
      <c r="R337" s="136"/>
      <c r="S337" s="136"/>
      <c r="T337" s="136"/>
      <c r="U337" s="213"/>
      <c r="V337" s="162"/>
      <c r="W337" s="163"/>
      <c r="X337" s="164"/>
      <c r="Y337" s="106"/>
      <c r="Z337" s="106"/>
      <c r="AA337" s="107"/>
      <c r="AB337" s="107"/>
      <c r="AC337" s="107"/>
      <c r="AD337" s="107"/>
      <c r="AE337" s="107"/>
      <c r="AF337" s="107"/>
      <c r="AG337" s="107"/>
      <c r="AH337" s="107"/>
      <c r="AI337" s="107"/>
      <c r="AJ337" s="107"/>
      <c r="AK337" s="107"/>
      <c r="AL337" s="107"/>
      <c r="AM337" s="107"/>
      <c r="AN337" s="107"/>
      <c r="AO337" s="107"/>
      <c r="AP337" s="107"/>
      <c r="AQ337" s="107"/>
      <c r="AR337" s="107"/>
      <c r="AS337" s="107"/>
      <c r="BI337" s="145"/>
      <c r="BJ337" s="145"/>
      <c r="BK337" s="145"/>
      <c r="BL337" s="145"/>
      <c r="BM337" s="145"/>
      <c r="BN337" s="145"/>
      <c r="BO337" s="145"/>
      <c r="BP337" s="145"/>
      <c r="BQ337" s="145"/>
      <c r="BR337" s="145"/>
      <c r="BS337" s="145"/>
      <c r="BT337" s="145"/>
      <c r="BU337" s="145"/>
      <c r="BV337" s="145"/>
      <c r="BW337" s="145"/>
    </row>
    <row r="338" spans="3:75" ht="21" customHeight="1">
      <c r="C338" s="87"/>
      <c r="D338" s="437"/>
      <c r="E338" s="437"/>
      <c r="F338" s="245" t="s">
        <v>136</v>
      </c>
      <c r="G338" s="184"/>
      <c r="H338" s="62" t="s">
        <v>327</v>
      </c>
      <c r="I338" s="62" t="s">
        <v>330</v>
      </c>
      <c r="J338" s="62" t="s">
        <v>2</v>
      </c>
      <c r="K338" s="62" t="s">
        <v>331</v>
      </c>
      <c r="L338" s="62" t="s">
        <v>2</v>
      </c>
      <c r="M338" s="62" t="s">
        <v>473</v>
      </c>
      <c r="N338" s="136" t="s">
        <v>333</v>
      </c>
      <c r="O338" s="136" t="s">
        <v>2</v>
      </c>
      <c r="P338" s="136" t="s">
        <v>721</v>
      </c>
      <c r="Q338" s="136"/>
      <c r="R338" s="136"/>
      <c r="S338" s="136"/>
      <c r="T338" s="136"/>
      <c r="U338" s="213"/>
      <c r="V338" s="162"/>
      <c r="W338" s="163"/>
      <c r="X338" s="164"/>
      <c r="Y338" s="106"/>
      <c r="Z338" s="106"/>
      <c r="AA338" s="107"/>
      <c r="AB338" s="107"/>
      <c r="AC338" s="107"/>
      <c r="AD338" s="107"/>
      <c r="AE338" s="107"/>
      <c r="AF338" s="107"/>
      <c r="AG338" s="107"/>
      <c r="AH338" s="107"/>
      <c r="AI338" s="107"/>
      <c r="AJ338" s="107"/>
      <c r="AK338" s="107"/>
      <c r="AL338" s="107"/>
      <c r="AM338" s="107"/>
      <c r="AN338" s="107"/>
      <c r="AO338" s="107"/>
      <c r="AP338" s="107"/>
      <c r="AQ338" s="107"/>
      <c r="AR338" s="107"/>
      <c r="AS338" s="107"/>
      <c r="BI338" s="145"/>
      <c r="BJ338" s="145"/>
      <c r="BK338" s="145"/>
      <c r="BL338" s="145"/>
      <c r="BM338" s="145"/>
      <c r="BN338" s="145"/>
      <c r="BO338" s="145"/>
      <c r="BP338" s="145"/>
      <c r="BQ338" s="145"/>
      <c r="BR338" s="145"/>
      <c r="BS338" s="145"/>
      <c r="BT338" s="145"/>
      <c r="BU338" s="145"/>
      <c r="BV338" s="145"/>
      <c r="BW338" s="145"/>
    </row>
    <row r="339" spans="3:75" ht="21" customHeight="1">
      <c r="C339" s="87"/>
      <c r="D339" s="437"/>
      <c r="E339" s="437"/>
      <c r="F339" s="245" t="s">
        <v>137</v>
      </c>
      <c r="G339" s="184"/>
      <c r="H339" s="62" t="s">
        <v>327</v>
      </c>
      <c r="I339" s="62" t="s">
        <v>330</v>
      </c>
      <c r="J339" s="62" t="s">
        <v>2</v>
      </c>
      <c r="K339" s="62" t="s">
        <v>331</v>
      </c>
      <c r="L339" s="62" t="s">
        <v>2</v>
      </c>
      <c r="M339" s="62" t="s">
        <v>474</v>
      </c>
      <c r="N339" s="136" t="s">
        <v>333</v>
      </c>
      <c r="O339" s="136" t="s">
        <v>2</v>
      </c>
      <c r="P339" s="136" t="s">
        <v>721</v>
      </c>
      <c r="Q339" s="136"/>
      <c r="R339" s="136"/>
      <c r="S339" s="136"/>
      <c r="T339" s="136"/>
      <c r="U339" s="213"/>
      <c r="V339" s="162"/>
      <c r="W339" s="163"/>
      <c r="X339" s="164"/>
      <c r="Y339" s="106"/>
      <c r="Z339" s="106"/>
      <c r="AA339" s="107"/>
      <c r="AB339" s="107"/>
      <c r="AC339" s="107"/>
      <c r="AD339" s="107"/>
      <c r="AE339" s="107"/>
      <c r="AF339" s="107"/>
      <c r="AG339" s="107"/>
      <c r="AH339" s="107"/>
      <c r="AI339" s="107"/>
      <c r="AJ339" s="107"/>
      <c r="AK339" s="107"/>
      <c r="AL339" s="107"/>
      <c r="AM339" s="107"/>
      <c r="AN339" s="107"/>
      <c r="AO339" s="107"/>
      <c r="AP339" s="107"/>
      <c r="AQ339" s="107"/>
      <c r="AR339" s="107"/>
      <c r="AS339" s="107"/>
      <c r="BI339" s="145"/>
      <c r="BJ339" s="145"/>
      <c r="BK339" s="145"/>
      <c r="BL339" s="145"/>
      <c r="BM339" s="145"/>
      <c r="BN339" s="145"/>
      <c r="BO339" s="145"/>
      <c r="BP339" s="145"/>
      <c r="BQ339" s="145"/>
      <c r="BR339" s="145"/>
      <c r="BS339" s="145"/>
      <c r="BT339" s="145"/>
      <c r="BU339" s="145"/>
      <c r="BV339" s="145"/>
      <c r="BW339" s="145"/>
    </row>
    <row r="340" spans="3:75" ht="21" customHeight="1">
      <c r="C340" s="87"/>
      <c r="D340" s="437"/>
      <c r="E340" s="437"/>
      <c r="F340" s="245" t="s">
        <v>138</v>
      </c>
      <c r="G340" s="184"/>
      <c r="H340" s="62" t="s">
        <v>327</v>
      </c>
      <c r="I340" s="62" t="s">
        <v>330</v>
      </c>
      <c r="J340" s="62" t="s">
        <v>2</v>
      </c>
      <c r="K340" s="62" t="s">
        <v>331</v>
      </c>
      <c r="L340" s="62" t="s">
        <v>2</v>
      </c>
      <c r="M340" s="62" t="s">
        <v>475</v>
      </c>
      <c r="N340" s="136" t="s">
        <v>333</v>
      </c>
      <c r="O340" s="136" t="s">
        <v>2</v>
      </c>
      <c r="P340" s="136" t="s">
        <v>721</v>
      </c>
      <c r="Q340" s="136"/>
      <c r="R340" s="136"/>
      <c r="S340" s="136"/>
      <c r="T340" s="136"/>
      <c r="U340" s="213"/>
      <c r="V340" s="162"/>
      <c r="W340" s="163"/>
      <c r="X340" s="164"/>
      <c r="Y340" s="106"/>
      <c r="Z340" s="106"/>
      <c r="AA340" s="107"/>
      <c r="AB340" s="107"/>
      <c r="AC340" s="107"/>
      <c r="AD340" s="107"/>
      <c r="AE340" s="107"/>
      <c r="AF340" s="107"/>
      <c r="AG340" s="107"/>
      <c r="AH340" s="107"/>
      <c r="AI340" s="107"/>
      <c r="AJ340" s="107"/>
      <c r="AK340" s="107"/>
      <c r="AL340" s="107"/>
      <c r="AM340" s="107"/>
      <c r="AN340" s="107"/>
      <c r="AO340" s="107"/>
      <c r="AP340" s="107"/>
      <c r="AQ340" s="107"/>
      <c r="AR340" s="107"/>
      <c r="AS340" s="107"/>
      <c r="BI340" s="145"/>
      <c r="BJ340" s="145"/>
      <c r="BK340" s="145"/>
      <c r="BL340" s="145"/>
      <c r="BM340" s="145"/>
      <c r="BN340" s="145"/>
      <c r="BO340" s="145"/>
      <c r="BP340" s="145"/>
      <c r="BQ340" s="145"/>
      <c r="BR340" s="145"/>
      <c r="BS340" s="145"/>
      <c r="BT340" s="145"/>
      <c r="BU340" s="145"/>
      <c r="BV340" s="145"/>
      <c r="BW340" s="145"/>
    </row>
    <row r="341" spans="3:75" ht="21" customHeight="1">
      <c r="C341" s="87"/>
      <c r="D341" s="437"/>
      <c r="E341" s="437"/>
      <c r="F341" s="245" t="s">
        <v>139</v>
      </c>
      <c r="G341" s="184"/>
      <c r="H341" s="62" t="s">
        <v>327</v>
      </c>
      <c r="I341" s="62" t="s">
        <v>330</v>
      </c>
      <c r="J341" s="62" t="s">
        <v>2</v>
      </c>
      <c r="K341" s="62" t="s">
        <v>331</v>
      </c>
      <c r="L341" s="62" t="s">
        <v>2</v>
      </c>
      <c r="M341" s="62" t="s">
        <v>476</v>
      </c>
      <c r="N341" s="136" t="s">
        <v>333</v>
      </c>
      <c r="O341" s="136" t="s">
        <v>2</v>
      </c>
      <c r="P341" s="136" t="s">
        <v>721</v>
      </c>
      <c r="Q341" s="136"/>
      <c r="R341" s="136"/>
      <c r="S341" s="136"/>
      <c r="T341" s="136"/>
      <c r="U341" s="213"/>
      <c r="V341" s="162"/>
      <c r="W341" s="163"/>
      <c r="X341" s="164"/>
      <c r="Y341" s="106"/>
      <c r="Z341" s="106"/>
      <c r="AA341" s="107"/>
      <c r="AB341" s="107"/>
      <c r="AC341" s="107"/>
      <c r="AD341" s="107"/>
      <c r="AE341" s="107"/>
      <c r="AF341" s="107"/>
      <c r="AG341" s="107"/>
      <c r="AH341" s="107"/>
      <c r="AI341" s="107"/>
      <c r="AJ341" s="107"/>
      <c r="AK341" s="107"/>
      <c r="AL341" s="107"/>
      <c r="AM341" s="107"/>
      <c r="AN341" s="107"/>
      <c r="AO341" s="107"/>
      <c r="AP341" s="107"/>
      <c r="AQ341" s="107"/>
      <c r="AR341" s="107"/>
      <c r="AS341" s="107"/>
      <c r="BI341" s="145"/>
      <c r="BJ341" s="145"/>
      <c r="BK341" s="145"/>
      <c r="BL341" s="145"/>
      <c r="BM341" s="145"/>
      <c r="BN341" s="145"/>
      <c r="BO341" s="145"/>
      <c r="BP341" s="145"/>
      <c r="BQ341" s="145"/>
      <c r="BR341" s="145"/>
      <c r="BS341" s="145"/>
      <c r="BT341" s="145"/>
      <c r="BU341" s="145"/>
      <c r="BV341" s="145"/>
      <c r="BW341" s="145"/>
    </row>
    <row r="342" spans="3:75" ht="21" customHeight="1">
      <c r="C342" s="87"/>
      <c r="D342" s="437"/>
      <c r="E342" s="437"/>
      <c r="F342" s="245" t="s">
        <v>140</v>
      </c>
      <c r="G342" s="184"/>
      <c r="H342" s="62" t="s">
        <v>327</v>
      </c>
      <c r="I342" s="62" t="s">
        <v>330</v>
      </c>
      <c r="J342" s="62" t="s">
        <v>2</v>
      </c>
      <c r="K342" s="62" t="s">
        <v>331</v>
      </c>
      <c r="L342" s="62" t="s">
        <v>2</v>
      </c>
      <c r="M342" s="62" t="s">
        <v>477</v>
      </c>
      <c r="N342" s="136" t="s">
        <v>333</v>
      </c>
      <c r="O342" s="136" t="s">
        <v>2</v>
      </c>
      <c r="P342" s="136" t="s">
        <v>721</v>
      </c>
      <c r="Q342" s="136"/>
      <c r="R342" s="136"/>
      <c r="S342" s="136"/>
      <c r="T342" s="136"/>
      <c r="U342" s="213"/>
      <c r="V342" s="162"/>
      <c r="W342" s="163"/>
      <c r="X342" s="164"/>
      <c r="Y342" s="106"/>
      <c r="Z342" s="106"/>
      <c r="AA342" s="107"/>
      <c r="AB342" s="107"/>
      <c r="AC342" s="107"/>
      <c r="AD342" s="107"/>
      <c r="AE342" s="107"/>
      <c r="AF342" s="107"/>
      <c r="AG342" s="107"/>
      <c r="AH342" s="107"/>
      <c r="AI342" s="107"/>
      <c r="AJ342" s="107"/>
      <c r="AK342" s="107"/>
      <c r="AL342" s="107"/>
      <c r="AM342" s="107"/>
      <c r="AN342" s="107"/>
      <c r="AO342" s="107"/>
      <c r="AP342" s="107"/>
      <c r="AQ342" s="107"/>
      <c r="AR342" s="107"/>
      <c r="AS342" s="107"/>
      <c r="BI342" s="145"/>
      <c r="BJ342" s="145"/>
      <c r="BK342" s="145"/>
      <c r="BL342" s="145"/>
      <c r="BM342" s="145"/>
      <c r="BN342" s="145"/>
      <c r="BO342" s="145"/>
      <c r="BP342" s="145"/>
      <c r="BQ342" s="145"/>
      <c r="BR342" s="145"/>
      <c r="BS342" s="145"/>
      <c r="BT342" s="145"/>
      <c r="BU342" s="145"/>
      <c r="BV342" s="145"/>
      <c r="BW342" s="145"/>
    </row>
    <row r="343" spans="3:75" ht="21" customHeight="1">
      <c r="C343" s="87"/>
      <c r="D343" s="437"/>
      <c r="E343" s="437"/>
      <c r="F343" s="245" t="s">
        <v>141</v>
      </c>
      <c r="G343" s="184"/>
      <c r="H343" s="62" t="s">
        <v>327</v>
      </c>
      <c r="I343" s="62" t="s">
        <v>330</v>
      </c>
      <c r="J343" s="62" t="s">
        <v>2</v>
      </c>
      <c r="K343" s="62" t="s">
        <v>331</v>
      </c>
      <c r="L343" s="62" t="s">
        <v>2</v>
      </c>
      <c r="M343" s="62" t="s">
        <v>478</v>
      </c>
      <c r="N343" s="136" t="s">
        <v>333</v>
      </c>
      <c r="O343" s="136" t="s">
        <v>2</v>
      </c>
      <c r="P343" s="136" t="s">
        <v>721</v>
      </c>
      <c r="Q343" s="136"/>
      <c r="R343" s="136"/>
      <c r="S343" s="136"/>
      <c r="T343" s="136"/>
      <c r="U343" s="213"/>
      <c r="V343" s="162"/>
      <c r="W343" s="163"/>
      <c r="X343" s="164"/>
      <c r="Y343" s="106"/>
      <c r="Z343" s="106"/>
      <c r="AA343" s="107"/>
      <c r="AB343" s="107"/>
      <c r="AC343" s="107"/>
      <c r="AD343" s="107"/>
      <c r="AE343" s="107"/>
      <c r="AF343" s="107"/>
      <c r="AG343" s="107"/>
      <c r="AH343" s="107"/>
      <c r="AI343" s="107"/>
      <c r="AJ343" s="107"/>
      <c r="AK343" s="107"/>
      <c r="AL343" s="107"/>
      <c r="AM343" s="107"/>
      <c r="AN343" s="107"/>
      <c r="AO343" s="107"/>
      <c r="AP343" s="107"/>
      <c r="AQ343" s="107"/>
      <c r="AR343" s="107"/>
      <c r="AS343" s="107"/>
      <c r="BI343" s="145"/>
      <c r="BJ343" s="145"/>
      <c r="BK343" s="145"/>
      <c r="BL343" s="145"/>
      <c r="BM343" s="145"/>
      <c r="BN343" s="145"/>
      <c r="BO343" s="145"/>
      <c r="BP343" s="145"/>
      <c r="BQ343" s="145"/>
      <c r="BR343" s="145"/>
      <c r="BS343" s="145"/>
      <c r="BT343" s="145"/>
      <c r="BU343" s="145"/>
      <c r="BV343" s="145"/>
      <c r="BW343" s="145"/>
    </row>
    <row r="344" spans="3:75" ht="21" customHeight="1">
      <c r="C344" s="87"/>
      <c r="D344" s="437"/>
      <c r="E344" s="437"/>
      <c r="F344" s="246" t="s">
        <v>617</v>
      </c>
      <c r="G344" s="184"/>
      <c r="H344" s="62" t="s">
        <v>327</v>
      </c>
      <c r="I344" s="62" t="s">
        <v>330</v>
      </c>
      <c r="J344" s="62" t="s">
        <v>2</v>
      </c>
      <c r="K344" s="62" t="s">
        <v>331</v>
      </c>
      <c r="L344" s="62" t="s">
        <v>2</v>
      </c>
      <c r="M344" s="62" t="s">
        <v>479</v>
      </c>
      <c r="N344" s="136" t="s">
        <v>333</v>
      </c>
      <c r="O344" s="136" t="s">
        <v>2</v>
      </c>
      <c r="P344" s="136" t="s">
        <v>721</v>
      </c>
      <c r="Q344" s="136"/>
      <c r="R344" s="136"/>
      <c r="S344" s="136"/>
      <c r="T344" s="136"/>
      <c r="U344" s="230"/>
      <c r="V344" s="21" t="str">
        <f>IF(OR(SUMPRODUCT(--(V301:V343=""),--(W301:W343=""))&gt;0,COUNTIF(W301:W343,"M")&gt;0,COUNTIF(W301:W343,"X")=43),"",SUM(V301:V343))</f>
        <v/>
      </c>
      <c r="W344" s="22" t="str">
        <f>IF(AND(COUNTIF(W301:W343,"X")=43,SUM(V301:V343)=0,ISNUMBER(V344)),"",IF(COUNTIF(W301:W343,"M")&gt;0,"M",IF(AND(COUNTIF(W301:W343,W301)=43,OR(W301="X",W301="W",W301="Z")),UPPER(W301),"")))</f>
        <v/>
      </c>
      <c r="X344" s="23"/>
      <c r="Y344" s="106"/>
      <c r="Z344" s="108"/>
      <c r="AA344" s="85"/>
      <c r="AB344" s="85"/>
      <c r="AC344" s="85"/>
      <c r="AD344" s="85"/>
      <c r="AE344" s="85"/>
      <c r="AF344" s="85"/>
      <c r="AG344" s="85"/>
      <c r="AH344" s="85"/>
      <c r="AI344" s="85"/>
      <c r="AJ344" s="85"/>
      <c r="AK344" s="85"/>
      <c r="AL344" s="85"/>
      <c r="AM344" s="85"/>
      <c r="AN344" s="85"/>
      <c r="AO344" s="85"/>
      <c r="AP344" s="85"/>
      <c r="AQ344" s="85"/>
      <c r="AR344" s="85"/>
      <c r="AS344" s="85"/>
      <c r="BI344" s="145"/>
      <c r="BJ344" s="145"/>
      <c r="BK344" s="145"/>
      <c r="BL344" s="145"/>
      <c r="BM344" s="145"/>
      <c r="BN344" s="145"/>
      <c r="BO344" s="145"/>
      <c r="BP344" s="145"/>
      <c r="BQ344" s="145"/>
      <c r="BR344" s="145"/>
      <c r="BS344" s="145"/>
      <c r="BT344" s="145"/>
      <c r="BU344" s="145"/>
      <c r="BV344" s="145"/>
      <c r="BW344" s="145"/>
    </row>
    <row r="345" spans="3:75" ht="21" customHeight="1">
      <c r="C345" s="87"/>
      <c r="D345" s="437" t="s">
        <v>5</v>
      </c>
      <c r="E345" s="437" t="s">
        <v>142</v>
      </c>
      <c r="F345" s="245" t="s">
        <v>143</v>
      </c>
      <c r="G345" s="184"/>
      <c r="H345" s="62" t="s">
        <v>327</v>
      </c>
      <c r="I345" s="62" t="s">
        <v>330</v>
      </c>
      <c r="J345" s="62" t="s">
        <v>2</v>
      </c>
      <c r="K345" s="62" t="s">
        <v>331</v>
      </c>
      <c r="L345" s="62" t="s">
        <v>2</v>
      </c>
      <c r="M345" s="62" t="s">
        <v>480</v>
      </c>
      <c r="N345" s="136" t="s">
        <v>333</v>
      </c>
      <c r="O345" s="136" t="s">
        <v>2</v>
      </c>
      <c r="P345" s="136" t="s">
        <v>721</v>
      </c>
      <c r="Q345" s="136"/>
      <c r="R345" s="136"/>
      <c r="S345" s="136"/>
      <c r="T345" s="136"/>
      <c r="U345" s="213"/>
      <c r="V345" s="162"/>
      <c r="W345" s="163"/>
      <c r="X345" s="164"/>
      <c r="Y345" s="106"/>
      <c r="Z345" s="106"/>
      <c r="AA345" s="107"/>
      <c r="AB345" s="107"/>
      <c r="AC345" s="107"/>
      <c r="AD345" s="107"/>
      <c r="AE345" s="107"/>
      <c r="AF345" s="107"/>
      <c r="AG345" s="107"/>
      <c r="AH345" s="107"/>
      <c r="AI345" s="107"/>
      <c r="AJ345" s="107"/>
      <c r="AK345" s="107"/>
      <c r="AL345" s="107"/>
      <c r="AM345" s="107"/>
      <c r="AN345" s="107"/>
      <c r="AO345" s="107"/>
      <c r="AP345" s="107"/>
      <c r="AQ345" s="107"/>
      <c r="AR345" s="107"/>
      <c r="AS345" s="107"/>
      <c r="BI345" s="145"/>
      <c r="BJ345" s="145"/>
      <c r="BK345" s="145"/>
      <c r="BL345" s="145"/>
      <c r="BM345" s="145"/>
      <c r="BN345" s="145"/>
      <c r="BO345" s="145"/>
      <c r="BP345" s="145"/>
      <c r="BQ345" s="145"/>
      <c r="BR345" s="145"/>
      <c r="BS345" s="145"/>
      <c r="BT345" s="145"/>
      <c r="BU345" s="145"/>
      <c r="BV345" s="145"/>
      <c r="BW345" s="145"/>
    </row>
    <row r="346" spans="3:75" ht="21" customHeight="1">
      <c r="C346" s="87"/>
      <c r="D346" s="437"/>
      <c r="E346" s="437"/>
      <c r="F346" s="245" t="s">
        <v>144</v>
      </c>
      <c r="G346" s="184"/>
      <c r="H346" s="62" t="s">
        <v>327</v>
      </c>
      <c r="I346" s="62" t="s">
        <v>330</v>
      </c>
      <c r="J346" s="62" t="s">
        <v>2</v>
      </c>
      <c r="K346" s="62" t="s">
        <v>331</v>
      </c>
      <c r="L346" s="62" t="s">
        <v>2</v>
      </c>
      <c r="M346" s="62" t="s">
        <v>481</v>
      </c>
      <c r="N346" s="136" t="s">
        <v>333</v>
      </c>
      <c r="O346" s="136" t="s">
        <v>2</v>
      </c>
      <c r="P346" s="136" t="s">
        <v>721</v>
      </c>
      <c r="Q346" s="136"/>
      <c r="R346" s="136"/>
      <c r="S346" s="136"/>
      <c r="T346" s="136"/>
      <c r="U346" s="213"/>
      <c r="V346" s="162"/>
      <c r="W346" s="163"/>
      <c r="X346" s="164"/>
      <c r="Y346" s="106"/>
      <c r="Z346" s="106"/>
      <c r="AA346" s="107"/>
      <c r="AB346" s="107"/>
      <c r="AC346" s="107"/>
      <c r="AD346" s="107"/>
      <c r="AE346" s="107"/>
      <c r="AF346" s="107"/>
      <c r="AG346" s="107"/>
      <c r="AH346" s="107"/>
      <c r="AI346" s="107"/>
      <c r="AJ346" s="107"/>
      <c r="AK346" s="107"/>
      <c r="AL346" s="107"/>
      <c r="AM346" s="107"/>
      <c r="AN346" s="107"/>
      <c r="AO346" s="107"/>
      <c r="AP346" s="107"/>
      <c r="AQ346" s="107"/>
      <c r="AR346" s="107"/>
      <c r="AS346" s="107"/>
      <c r="BI346" s="145"/>
      <c r="BJ346" s="145"/>
      <c r="BK346" s="145"/>
      <c r="BL346" s="145"/>
      <c r="BM346" s="145"/>
      <c r="BN346" s="145"/>
      <c r="BO346" s="145"/>
      <c r="BP346" s="145"/>
      <c r="BQ346" s="145"/>
      <c r="BR346" s="145"/>
      <c r="BS346" s="145"/>
      <c r="BT346" s="145"/>
      <c r="BU346" s="145"/>
      <c r="BV346" s="145"/>
      <c r="BW346" s="145"/>
    </row>
    <row r="347" spans="3:75" ht="21" customHeight="1">
      <c r="C347" s="87"/>
      <c r="D347" s="437"/>
      <c r="E347" s="437"/>
      <c r="F347" s="245" t="s">
        <v>145</v>
      </c>
      <c r="G347" s="184"/>
      <c r="H347" s="62" t="s">
        <v>327</v>
      </c>
      <c r="I347" s="62" t="s">
        <v>330</v>
      </c>
      <c r="J347" s="62" t="s">
        <v>2</v>
      </c>
      <c r="K347" s="62" t="s">
        <v>331</v>
      </c>
      <c r="L347" s="62" t="s">
        <v>2</v>
      </c>
      <c r="M347" s="62" t="s">
        <v>482</v>
      </c>
      <c r="N347" s="136" t="s">
        <v>333</v>
      </c>
      <c r="O347" s="136" t="s">
        <v>2</v>
      </c>
      <c r="P347" s="136" t="s">
        <v>721</v>
      </c>
      <c r="Q347" s="136"/>
      <c r="R347" s="136"/>
      <c r="S347" s="136"/>
      <c r="T347" s="136"/>
      <c r="U347" s="213"/>
      <c r="V347" s="162"/>
      <c r="W347" s="163"/>
      <c r="X347" s="164"/>
      <c r="Y347" s="106"/>
      <c r="Z347" s="106"/>
      <c r="AA347" s="107"/>
      <c r="AB347" s="107"/>
      <c r="AC347" s="107"/>
      <c r="AD347" s="107"/>
      <c r="AE347" s="107"/>
      <c r="AF347" s="107"/>
      <c r="AG347" s="107"/>
      <c r="AH347" s="107"/>
      <c r="AI347" s="107"/>
      <c r="AJ347" s="107"/>
      <c r="AK347" s="107"/>
      <c r="AL347" s="107"/>
      <c r="AM347" s="107"/>
      <c r="AN347" s="107"/>
      <c r="AO347" s="107"/>
      <c r="AP347" s="107"/>
      <c r="AQ347" s="107"/>
      <c r="AR347" s="107"/>
      <c r="AS347" s="107"/>
      <c r="BI347" s="145"/>
      <c r="BJ347" s="145"/>
      <c r="BK347" s="145"/>
      <c r="BL347" s="145"/>
      <c r="BM347" s="145"/>
      <c r="BN347" s="145"/>
      <c r="BO347" s="145"/>
      <c r="BP347" s="145"/>
      <c r="BQ347" s="145"/>
      <c r="BR347" s="145"/>
      <c r="BS347" s="145"/>
      <c r="BT347" s="145"/>
      <c r="BU347" s="145"/>
      <c r="BV347" s="145"/>
      <c r="BW347" s="145"/>
    </row>
    <row r="348" spans="3:75" ht="21" customHeight="1">
      <c r="C348" s="87"/>
      <c r="D348" s="437"/>
      <c r="E348" s="437"/>
      <c r="F348" s="245" t="s">
        <v>146</v>
      </c>
      <c r="G348" s="184"/>
      <c r="H348" s="62" t="s">
        <v>327</v>
      </c>
      <c r="I348" s="62" t="s">
        <v>330</v>
      </c>
      <c r="J348" s="62" t="s">
        <v>2</v>
      </c>
      <c r="K348" s="62" t="s">
        <v>331</v>
      </c>
      <c r="L348" s="62" t="s">
        <v>2</v>
      </c>
      <c r="M348" s="62" t="s">
        <v>483</v>
      </c>
      <c r="N348" s="136" t="s">
        <v>333</v>
      </c>
      <c r="O348" s="136" t="s">
        <v>2</v>
      </c>
      <c r="P348" s="136" t="s">
        <v>721</v>
      </c>
      <c r="Q348" s="136"/>
      <c r="R348" s="136"/>
      <c r="S348" s="136"/>
      <c r="T348" s="136"/>
      <c r="U348" s="213"/>
      <c r="V348" s="162"/>
      <c r="W348" s="163"/>
      <c r="X348" s="164"/>
      <c r="Y348" s="106"/>
      <c r="Z348" s="106"/>
      <c r="AA348" s="107"/>
      <c r="AB348" s="107"/>
      <c r="AC348" s="107"/>
      <c r="AD348" s="107"/>
      <c r="AE348" s="107"/>
      <c r="AF348" s="107"/>
      <c r="AG348" s="107"/>
      <c r="AH348" s="107"/>
      <c r="AI348" s="107"/>
      <c r="AJ348" s="107"/>
      <c r="AK348" s="107"/>
      <c r="AL348" s="107"/>
      <c r="AM348" s="107"/>
      <c r="AN348" s="107"/>
      <c r="AO348" s="107"/>
      <c r="AP348" s="107"/>
      <c r="AQ348" s="107"/>
      <c r="AR348" s="107"/>
      <c r="AS348" s="107"/>
      <c r="BI348" s="145"/>
      <c r="BJ348" s="145"/>
      <c r="BK348" s="145"/>
      <c r="BL348" s="145"/>
      <c r="BM348" s="145"/>
      <c r="BN348" s="145"/>
      <c r="BO348" s="145"/>
      <c r="BP348" s="145"/>
      <c r="BQ348" s="145"/>
      <c r="BR348" s="145"/>
      <c r="BS348" s="145"/>
      <c r="BT348" s="145"/>
      <c r="BU348" s="145"/>
      <c r="BV348" s="145"/>
      <c r="BW348" s="145"/>
    </row>
    <row r="349" spans="3:75" ht="21" customHeight="1">
      <c r="C349" s="87"/>
      <c r="D349" s="437"/>
      <c r="E349" s="437"/>
      <c r="F349" s="245" t="s">
        <v>147</v>
      </c>
      <c r="G349" s="184"/>
      <c r="H349" s="62" t="s">
        <v>327</v>
      </c>
      <c r="I349" s="62" t="s">
        <v>330</v>
      </c>
      <c r="J349" s="62" t="s">
        <v>2</v>
      </c>
      <c r="K349" s="62" t="s">
        <v>331</v>
      </c>
      <c r="L349" s="62" t="s">
        <v>2</v>
      </c>
      <c r="M349" s="62" t="s">
        <v>484</v>
      </c>
      <c r="N349" s="136" t="s">
        <v>333</v>
      </c>
      <c r="O349" s="136" t="s">
        <v>2</v>
      </c>
      <c r="P349" s="136" t="s">
        <v>721</v>
      </c>
      <c r="Q349" s="136"/>
      <c r="R349" s="136"/>
      <c r="S349" s="136"/>
      <c r="T349" s="136"/>
      <c r="U349" s="213"/>
      <c r="V349" s="162"/>
      <c r="W349" s="163"/>
      <c r="X349" s="164"/>
      <c r="Y349" s="106"/>
      <c r="Z349" s="106"/>
      <c r="AA349" s="107"/>
      <c r="AB349" s="107"/>
      <c r="AC349" s="107"/>
      <c r="AD349" s="107"/>
      <c r="AE349" s="107"/>
      <c r="AF349" s="107"/>
      <c r="AG349" s="107"/>
      <c r="AH349" s="107"/>
      <c r="AI349" s="107"/>
      <c r="AJ349" s="107"/>
      <c r="AK349" s="107"/>
      <c r="AL349" s="107"/>
      <c r="AM349" s="107"/>
      <c r="AN349" s="107"/>
      <c r="AO349" s="107"/>
      <c r="AP349" s="107"/>
      <c r="AQ349" s="107"/>
      <c r="AR349" s="107"/>
      <c r="AS349" s="107"/>
      <c r="BI349" s="145"/>
      <c r="BJ349" s="145"/>
      <c r="BK349" s="145"/>
      <c r="BL349" s="145"/>
      <c r="BM349" s="145"/>
      <c r="BN349" s="145"/>
      <c r="BO349" s="145"/>
      <c r="BP349" s="145"/>
      <c r="BQ349" s="145"/>
      <c r="BR349" s="145"/>
      <c r="BS349" s="145"/>
      <c r="BT349" s="145"/>
      <c r="BU349" s="145"/>
      <c r="BV349" s="145"/>
      <c r="BW349" s="145"/>
    </row>
    <row r="350" spans="3:75" ht="21" customHeight="1">
      <c r="C350" s="87"/>
      <c r="D350" s="437"/>
      <c r="E350" s="437"/>
      <c r="F350" s="245" t="s">
        <v>148</v>
      </c>
      <c r="G350" s="184"/>
      <c r="H350" s="62" t="s">
        <v>327</v>
      </c>
      <c r="I350" s="62" t="s">
        <v>330</v>
      </c>
      <c r="J350" s="62" t="s">
        <v>2</v>
      </c>
      <c r="K350" s="62" t="s">
        <v>331</v>
      </c>
      <c r="L350" s="62" t="s">
        <v>2</v>
      </c>
      <c r="M350" s="62" t="s">
        <v>485</v>
      </c>
      <c r="N350" s="136" t="s">
        <v>333</v>
      </c>
      <c r="O350" s="136" t="s">
        <v>2</v>
      </c>
      <c r="P350" s="136" t="s">
        <v>721</v>
      </c>
      <c r="Q350" s="136"/>
      <c r="R350" s="136"/>
      <c r="S350" s="136"/>
      <c r="T350" s="136"/>
      <c r="U350" s="213"/>
      <c r="V350" s="162"/>
      <c r="W350" s="163"/>
      <c r="X350" s="164"/>
      <c r="Y350" s="106"/>
      <c r="Z350" s="106"/>
      <c r="AA350" s="107"/>
      <c r="AB350" s="107"/>
      <c r="AC350" s="107"/>
      <c r="AD350" s="107"/>
      <c r="AE350" s="107"/>
      <c r="AF350" s="107"/>
      <c r="AG350" s="107"/>
      <c r="AH350" s="107"/>
      <c r="AI350" s="107"/>
      <c r="AJ350" s="107"/>
      <c r="AK350" s="107"/>
      <c r="AL350" s="107"/>
      <c r="AM350" s="107"/>
      <c r="AN350" s="107"/>
      <c r="AO350" s="107"/>
      <c r="AP350" s="107"/>
      <c r="AQ350" s="107"/>
      <c r="AR350" s="107"/>
      <c r="AS350" s="107"/>
      <c r="BI350" s="145"/>
      <c r="BJ350" s="145"/>
      <c r="BK350" s="145"/>
      <c r="BL350" s="145"/>
      <c r="BM350" s="145"/>
      <c r="BN350" s="145"/>
      <c r="BO350" s="145"/>
      <c r="BP350" s="145"/>
      <c r="BQ350" s="145"/>
      <c r="BR350" s="145"/>
      <c r="BS350" s="145"/>
      <c r="BT350" s="145"/>
      <c r="BU350" s="145"/>
      <c r="BV350" s="145"/>
      <c r="BW350" s="145"/>
    </row>
    <row r="351" spans="3:75" ht="21" customHeight="1">
      <c r="C351" s="87"/>
      <c r="D351" s="437"/>
      <c r="E351" s="437"/>
      <c r="F351" s="245" t="s">
        <v>149</v>
      </c>
      <c r="G351" s="184"/>
      <c r="H351" s="62" t="s">
        <v>327</v>
      </c>
      <c r="I351" s="62" t="s">
        <v>330</v>
      </c>
      <c r="J351" s="62" t="s">
        <v>2</v>
      </c>
      <c r="K351" s="62" t="s">
        <v>331</v>
      </c>
      <c r="L351" s="62" t="s">
        <v>2</v>
      </c>
      <c r="M351" s="62" t="s">
        <v>486</v>
      </c>
      <c r="N351" s="136" t="s">
        <v>333</v>
      </c>
      <c r="O351" s="136" t="s">
        <v>2</v>
      </c>
      <c r="P351" s="136" t="s">
        <v>721</v>
      </c>
      <c r="Q351" s="136"/>
      <c r="R351" s="136"/>
      <c r="S351" s="136"/>
      <c r="T351" s="136"/>
      <c r="U351" s="213"/>
      <c r="V351" s="162"/>
      <c r="W351" s="163"/>
      <c r="X351" s="164"/>
      <c r="Y351" s="106"/>
      <c r="Z351" s="109"/>
      <c r="BI351" s="145"/>
      <c r="BJ351" s="145"/>
      <c r="BK351" s="145"/>
      <c r="BL351" s="145"/>
      <c r="BM351" s="145"/>
      <c r="BN351" s="145"/>
      <c r="BO351" s="145"/>
      <c r="BP351" s="145"/>
      <c r="BQ351" s="145"/>
      <c r="BR351" s="145"/>
      <c r="BS351" s="145"/>
      <c r="BT351" s="145"/>
      <c r="BU351" s="145"/>
      <c r="BV351" s="145"/>
      <c r="BW351" s="145"/>
    </row>
    <row r="352" spans="3:75" ht="21" customHeight="1">
      <c r="C352" s="87"/>
      <c r="D352" s="437"/>
      <c r="E352" s="437"/>
      <c r="F352" s="245" t="s">
        <v>150</v>
      </c>
      <c r="G352" s="184"/>
      <c r="H352" s="62" t="s">
        <v>327</v>
      </c>
      <c r="I352" s="62" t="s">
        <v>330</v>
      </c>
      <c r="J352" s="62" t="s">
        <v>2</v>
      </c>
      <c r="K352" s="62" t="s">
        <v>331</v>
      </c>
      <c r="L352" s="62" t="s">
        <v>2</v>
      </c>
      <c r="M352" s="62" t="s">
        <v>487</v>
      </c>
      <c r="N352" s="136" t="s">
        <v>333</v>
      </c>
      <c r="O352" s="136" t="s">
        <v>2</v>
      </c>
      <c r="P352" s="136" t="s">
        <v>721</v>
      </c>
      <c r="Q352" s="136"/>
      <c r="R352" s="136"/>
      <c r="S352" s="136"/>
      <c r="T352" s="136"/>
      <c r="U352" s="213"/>
      <c r="V352" s="162"/>
      <c r="W352" s="163"/>
      <c r="X352" s="164"/>
      <c r="Y352" s="106"/>
      <c r="Z352" s="109"/>
      <c r="BI352" s="145"/>
      <c r="BJ352" s="145"/>
      <c r="BK352" s="145"/>
      <c r="BL352" s="145"/>
      <c r="BM352" s="145"/>
      <c r="BN352" s="145"/>
      <c r="BO352" s="145"/>
      <c r="BP352" s="145"/>
      <c r="BQ352" s="145"/>
      <c r="BR352" s="145"/>
      <c r="BS352" s="145"/>
      <c r="BT352" s="145"/>
      <c r="BU352" s="145"/>
      <c r="BV352" s="145"/>
      <c r="BW352" s="145"/>
    </row>
    <row r="353" spans="3:75" ht="21" customHeight="1">
      <c r="C353" s="87"/>
      <c r="D353" s="437"/>
      <c r="E353" s="437"/>
      <c r="F353" s="245" t="s">
        <v>151</v>
      </c>
      <c r="G353" s="184"/>
      <c r="H353" s="62" t="s">
        <v>327</v>
      </c>
      <c r="I353" s="62" t="s">
        <v>330</v>
      </c>
      <c r="J353" s="62" t="s">
        <v>2</v>
      </c>
      <c r="K353" s="62" t="s">
        <v>331</v>
      </c>
      <c r="L353" s="62" t="s">
        <v>2</v>
      </c>
      <c r="M353" s="62" t="s">
        <v>488</v>
      </c>
      <c r="N353" s="136" t="s">
        <v>333</v>
      </c>
      <c r="O353" s="136" t="s">
        <v>2</v>
      </c>
      <c r="P353" s="136" t="s">
        <v>721</v>
      </c>
      <c r="Q353" s="136"/>
      <c r="R353" s="136"/>
      <c r="S353" s="136"/>
      <c r="T353" s="136"/>
      <c r="U353" s="213"/>
      <c r="V353" s="162"/>
      <c r="W353" s="163"/>
      <c r="X353" s="164"/>
      <c r="Y353" s="106"/>
      <c r="Z353" s="109"/>
      <c r="BI353" s="145"/>
      <c r="BJ353" s="145"/>
      <c r="BK353" s="145"/>
      <c r="BL353" s="145"/>
      <c r="BM353" s="145"/>
      <c r="BN353" s="145"/>
      <c r="BO353" s="145"/>
      <c r="BP353" s="145"/>
      <c r="BQ353" s="145"/>
      <c r="BR353" s="145"/>
      <c r="BS353" s="145"/>
      <c r="BT353" s="145"/>
      <c r="BU353" s="145"/>
      <c r="BV353" s="145"/>
      <c r="BW353" s="145"/>
    </row>
    <row r="354" spans="3:75" ht="21" customHeight="1">
      <c r="C354" s="87"/>
      <c r="D354" s="437"/>
      <c r="E354" s="437"/>
      <c r="F354" s="245" t="s">
        <v>152</v>
      </c>
      <c r="G354" s="184"/>
      <c r="H354" s="62" t="s">
        <v>327</v>
      </c>
      <c r="I354" s="62" t="s">
        <v>330</v>
      </c>
      <c r="J354" s="62" t="s">
        <v>2</v>
      </c>
      <c r="K354" s="62" t="s">
        <v>331</v>
      </c>
      <c r="L354" s="62" t="s">
        <v>2</v>
      </c>
      <c r="M354" s="62" t="s">
        <v>489</v>
      </c>
      <c r="N354" s="136" t="s">
        <v>333</v>
      </c>
      <c r="O354" s="136" t="s">
        <v>2</v>
      </c>
      <c r="P354" s="136" t="s">
        <v>721</v>
      </c>
      <c r="Q354" s="136"/>
      <c r="R354" s="136"/>
      <c r="S354" s="136"/>
      <c r="T354" s="136"/>
      <c r="U354" s="213"/>
      <c r="V354" s="162"/>
      <c r="W354" s="163"/>
      <c r="X354" s="164"/>
      <c r="Y354" s="106"/>
      <c r="Z354" s="109"/>
      <c r="BI354" s="145"/>
      <c r="BJ354" s="145"/>
      <c r="BK354" s="145"/>
      <c r="BL354" s="145"/>
      <c r="BM354" s="145"/>
      <c r="BN354" s="145"/>
      <c r="BO354" s="145"/>
      <c r="BP354" s="145"/>
      <c r="BQ354" s="145"/>
      <c r="BR354" s="145"/>
      <c r="BS354" s="145"/>
      <c r="BT354" s="145"/>
      <c r="BU354" s="145"/>
      <c r="BV354" s="145"/>
      <c r="BW354" s="145"/>
    </row>
    <row r="355" spans="3:75" ht="21" customHeight="1">
      <c r="C355" s="87"/>
      <c r="D355" s="437"/>
      <c r="E355" s="437"/>
      <c r="F355" s="245" t="s">
        <v>153</v>
      </c>
      <c r="G355" s="184"/>
      <c r="H355" s="62" t="s">
        <v>327</v>
      </c>
      <c r="I355" s="62" t="s">
        <v>330</v>
      </c>
      <c r="J355" s="62" t="s">
        <v>2</v>
      </c>
      <c r="K355" s="62" t="s">
        <v>331</v>
      </c>
      <c r="L355" s="62" t="s">
        <v>2</v>
      </c>
      <c r="M355" s="62" t="s">
        <v>490</v>
      </c>
      <c r="N355" s="136" t="s">
        <v>333</v>
      </c>
      <c r="O355" s="136" t="s">
        <v>2</v>
      </c>
      <c r="P355" s="136" t="s">
        <v>721</v>
      </c>
      <c r="Q355" s="136"/>
      <c r="R355" s="136"/>
      <c r="S355" s="136"/>
      <c r="T355" s="136"/>
      <c r="U355" s="213"/>
      <c r="V355" s="162"/>
      <c r="W355" s="163"/>
      <c r="X355" s="164"/>
      <c r="Y355" s="106"/>
      <c r="Z355" s="109"/>
      <c r="BI355" s="145"/>
      <c r="BJ355" s="145"/>
      <c r="BK355" s="145"/>
      <c r="BL355" s="145"/>
      <c r="BM355" s="145"/>
      <c r="BN355" s="145"/>
      <c r="BO355" s="145"/>
      <c r="BP355" s="145"/>
      <c r="BQ355" s="145"/>
      <c r="BR355" s="145"/>
      <c r="BS355" s="145"/>
      <c r="BT355" s="145"/>
      <c r="BU355" s="145"/>
      <c r="BV355" s="145"/>
      <c r="BW355" s="145"/>
    </row>
    <row r="356" spans="3:75" ht="21" customHeight="1">
      <c r="C356" s="87"/>
      <c r="D356" s="437"/>
      <c r="E356" s="437"/>
      <c r="F356" s="245" t="s">
        <v>154</v>
      </c>
      <c r="G356" s="184"/>
      <c r="H356" s="62" t="s">
        <v>327</v>
      </c>
      <c r="I356" s="62" t="s">
        <v>330</v>
      </c>
      <c r="J356" s="62" t="s">
        <v>2</v>
      </c>
      <c r="K356" s="62" t="s">
        <v>331</v>
      </c>
      <c r="L356" s="62" t="s">
        <v>2</v>
      </c>
      <c r="M356" s="62" t="s">
        <v>491</v>
      </c>
      <c r="N356" s="136" t="s">
        <v>333</v>
      </c>
      <c r="O356" s="136" t="s">
        <v>2</v>
      </c>
      <c r="P356" s="136" t="s">
        <v>721</v>
      </c>
      <c r="Q356" s="136"/>
      <c r="R356" s="136"/>
      <c r="S356" s="136"/>
      <c r="T356" s="136"/>
      <c r="U356" s="213"/>
      <c r="V356" s="162"/>
      <c r="W356" s="163"/>
      <c r="X356" s="164"/>
      <c r="Y356" s="106"/>
      <c r="Z356" s="109"/>
      <c r="BI356" s="145"/>
      <c r="BJ356" s="145"/>
      <c r="BK356" s="145"/>
      <c r="BL356" s="145"/>
      <c r="BM356" s="145"/>
      <c r="BN356" s="145"/>
      <c r="BO356" s="145"/>
      <c r="BP356" s="145"/>
      <c r="BQ356" s="145"/>
      <c r="BR356" s="145"/>
      <c r="BS356" s="145"/>
      <c r="BT356" s="145"/>
      <c r="BU356" s="145"/>
      <c r="BV356" s="145"/>
      <c r="BW356" s="145"/>
    </row>
    <row r="357" spans="3:75" ht="21" customHeight="1">
      <c r="C357" s="87"/>
      <c r="D357" s="437"/>
      <c r="E357" s="437"/>
      <c r="F357" s="245" t="s">
        <v>164</v>
      </c>
      <c r="G357" s="184"/>
      <c r="H357" s="62" t="s">
        <v>327</v>
      </c>
      <c r="I357" s="62" t="s">
        <v>330</v>
      </c>
      <c r="J357" s="62" t="s">
        <v>2</v>
      </c>
      <c r="K357" s="62" t="s">
        <v>331</v>
      </c>
      <c r="L357" s="62" t="s">
        <v>2</v>
      </c>
      <c r="M357" s="62" t="s">
        <v>501</v>
      </c>
      <c r="N357" s="136" t="s">
        <v>333</v>
      </c>
      <c r="O357" s="136" t="s">
        <v>2</v>
      </c>
      <c r="P357" s="136" t="s">
        <v>721</v>
      </c>
      <c r="Q357" s="136"/>
      <c r="R357" s="136"/>
      <c r="S357" s="136"/>
      <c r="T357" s="136"/>
      <c r="U357" s="213"/>
      <c r="V357" s="162"/>
      <c r="W357" s="163"/>
      <c r="X357" s="164"/>
      <c r="Y357" s="106"/>
      <c r="Z357" s="109"/>
      <c r="BI357" s="145"/>
      <c r="BJ357" s="145"/>
      <c r="BK357" s="145"/>
      <c r="BL357" s="145"/>
      <c r="BM357" s="145"/>
      <c r="BN357" s="145"/>
      <c r="BO357" s="145"/>
      <c r="BP357" s="145"/>
      <c r="BQ357" s="145"/>
      <c r="BR357" s="145"/>
      <c r="BS357" s="145"/>
      <c r="BT357" s="145"/>
      <c r="BU357" s="145"/>
      <c r="BV357" s="145"/>
      <c r="BW357" s="145"/>
    </row>
    <row r="358" spans="3:75" ht="21" customHeight="1">
      <c r="C358" s="87"/>
      <c r="D358" s="437"/>
      <c r="E358" s="437"/>
      <c r="F358" s="245" t="s">
        <v>155</v>
      </c>
      <c r="G358" s="184"/>
      <c r="H358" s="62" t="s">
        <v>327</v>
      </c>
      <c r="I358" s="62" t="s">
        <v>330</v>
      </c>
      <c r="J358" s="62" t="s">
        <v>2</v>
      </c>
      <c r="K358" s="62" t="s">
        <v>331</v>
      </c>
      <c r="L358" s="62" t="s">
        <v>2</v>
      </c>
      <c r="M358" s="62" t="s">
        <v>492</v>
      </c>
      <c r="N358" s="136" t="s">
        <v>333</v>
      </c>
      <c r="O358" s="136" t="s">
        <v>2</v>
      </c>
      <c r="P358" s="136" t="s">
        <v>721</v>
      </c>
      <c r="Q358" s="136"/>
      <c r="R358" s="136"/>
      <c r="S358" s="136"/>
      <c r="T358" s="136"/>
      <c r="U358" s="213"/>
      <c r="V358" s="162"/>
      <c r="W358" s="163"/>
      <c r="X358" s="164"/>
      <c r="Y358" s="106"/>
      <c r="Z358" s="109"/>
      <c r="BI358" s="145"/>
      <c r="BJ358" s="145"/>
      <c r="BK358" s="145"/>
      <c r="BL358" s="145"/>
      <c r="BM358" s="145"/>
      <c r="BN358" s="145"/>
      <c r="BO358" s="145"/>
      <c r="BP358" s="145"/>
      <c r="BQ358" s="145"/>
      <c r="BR358" s="145"/>
      <c r="BS358" s="145"/>
      <c r="BT358" s="145"/>
      <c r="BU358" s="145"/>
      <c r="BV358" s="145"/>
      <c r="BW358" s="145"/>
    </row>
    <row r="359" spans="3:75" ht="21" customHeight="1">
      <c r="C359" s="87"/>
      <c r="D359" s="437"/>
      <c r="E359" s="437"/>
      <c r="F359" s="245" t="s">
        <v>156</v>
      </c>
      <c r="G359" s="184"/>
      <c r="H359" s="62" t="s">
        <v>327</v>
      </c>
      <c r="I359" s="62" t="s">
        <v>330</v>
      </c>
      <c r="J359" s="62" t="s">
        <v>2</v>
      </c>
      <c r="K359" s="62" t="s">
        <v>331</v>
      </c>
      <c r="L359" s="62" t="s">
        <v>2</v>
      </c>
      <c r="M359" s="62" t="s">
        <v>493</v>
      </c>
      <c r="N359" s="136" t="s">
        <v>333</v>
      </c>
      <c r="O359" s="136" t="s">
        <v>2</v>
      </c>
      <c r="P359" s="136" t="s">
        <v>721</v>
      </c>
      <c r="Q359" s="136"/>
      <c r="R359" s="136"/>
      <c r="S359" s="136"/>
      <c r="T359" s="136"/>
      <c r="U359" s="213"/>
      <c r="V359" s="162"/>
      <c r="W359" s="163"/>
      <c r="X359" s="164"/>
      <c r="Y359" s="106"/>
      <c r="Z359" s="109"/>
      <c r="BI359" s="145"/>
      <c r="BJ359" s="145"/>
      <c r="BK359" s="145"/>
      <c r="BL359" s="145"/>
      <c r="BM359" s="145"/>
      <c r="BN359" s="145"/>
      <c r="BO359" s="145"/>
      <c r="BP359" s="145"/>
      <c r="BQ359" s="145"/>
      <c r="BR359" s="145"/>
      <c r="BS359" s="145"/>
      <c r="BT359" s="145"/>
      <c r="BU359" s="145"/>
      <c r="BV359" s="145"/>
      <c r="BW359" s="145"/>
    </row>
    <row r="360" spans="3:75" ht="21" customHeight="1">
      <c r="C360" s="87"/>
      <c r="D360" s="437"/>
      <c r="E360" s="437"/>
      <c r="F360" s="245" t="s">
        <v>157</v>
      </c>
      <c r="G360" s="184"/>
      <c r="H360" s="62" t="s">
        <v>327</v>
      </c>
      <c r="I360" s="62" t="s">
        <v>330</v>
      </c>
      <c r="J360" s="62" t="s">
        <v>2</v>
      </c>
      <c r="K360" s="62" t="s">
        <v>331</v>
      </c>
      <c r="L360" s="62" t="s">
        <v>2</v>
      </c>
      <c r="M360" s="62" t="s">
        <v>494</v>
      </c>
      <c r="N360" s="136" t="s">
        <v>333</v>
      </c>
      <c r="O360" s="136" t="s">
        <v>2</v>
      </c>
      <c r="P360" s="136" t="s">
        <v>721</v>
      </c>
      <c r="Q360" s="136"/>
      <c r="R360" s="136"/>
      <c r="S360" s="136"/>
      <c r="T360" s="136"/>
      <c r="U360" s="213"/>
      <c r="V360" s="162"/>
      <c r="W360" s="163"/>
      <c r="X360" s="164"/>
      <c r="Y360" s="106"/>
      <c r="Z360" s="109"/>
      <c r="BI360" s="145"/>
      <c r="BJ360" s="145"/>
      <c r="BK360" s="145"/>
      <c r="BL360" s="145"/>
      <c r="BM360" s="145"/>
      <c r="BN360" s="145"/>
      <c r="BO360" s="145"/>
      <c r="BP360" s="145"/>
      <c r="BQ360" s="145"/>
      <c r="BR360" s="145"/>
      <c r="BS360" s="145"/>
      <c r="BT360" s="145"/>
      <c r="BU360" s="145"/>
      <c r="BV360" s="145"/>
      <c r="BW360" s="145"/>
    </row>
    <row r="361" spans="3:75" ht="21" customHeight="1">
      <c r="C361" s="87"/>
      <c r="D361" s="437"/>
      <c r="E361" s="437"/>
      <c r="F361" s="245" t="s">
        <v>158</v>
      </c>
      <c r="G361" s="184"/>
      <c r="H361" s="62" t="s">
        <v>327</v>
      </c>
      <c r="I361" s="62" t="s">
        <v>330</v>
      </c>
      <c r="J361" s="62" t="s">
        <v>2</v>
      </c>
      <c r="K361" s="62" t="s">
        <v>331</v>
      </c>
      <c r="L361" s="62" t="s">
        <v>2</v>
      </c>
      <c r="M361" s="62" t="s">
        <v>495</v>
      </c>
      <c r="N361" s="136" t="s">
        <v>333</v>
      </c>
      <c r="O361" s="136" t="s">
        <v>2</v>
      </c>
      <c r="P361" s="136" t="s">
        <v>721</v>
      </c>
      <c r="Q361" s="136"/>
      <c r="R361" s="136"/>
      <c r="S361" s="136"/>
      <c r="T361" s="136"/>
      <c r="U361" s="213"/>
      <c r="V361" s="162"/>
      <c r="W361" s="163"/>
      <c r="X361" s="164"/>
      <c r="Y361" s="106"/>
      <c r="Z361" s="109"/>
      <c r="BI361" s="145"/>
      <c r="BJ361" s="145"/>
      <c r="BK361" s="145"/>
      <c r="BL361" s="145"/>
      <c r="BM361" s="145"/>
      <c r="BN361" s="145"/>
      <c r="BO361" s="145"/>
      <c r="BP361" s="145"/>
      <c r="BQ361" s="145"/>
      <c r="BR361" s="145"/>
      <c r="BS361" s="145"/>
      <c r="BT361" s="145"/>
      <c r="BU361" s="145"/>
      <c r="BV361" s="145"/>
      <c r="BW361" s="145"/>
    </row>
    <row r="362" spans="3:75" ht="21" customHeight="1">
      <c r="C362" s="87"/>
      <c r="D362" s="437"/>
      <c r="E362" s="437"/>
      <c r="F362" s="245" t="s">
        <v>159</v>
      </c>
      <c r="G362" s="184"/>
      <c r="H362" s="62" t="s">
        <v>327</v>
      </c>
      <c r="I362" s="62" t="s">
        <v>330</v>
      </c>
      <c r="J362" s="62" t="s">
        <v>2</v>
      </c>
      <c r="K362" s="62" t="s">
        <v>331</v>
      </c>
      <c r="L362" s="62" t="s">
        <v>2</v>
      </c>
      <c r="M362" s="62" t="s">
        <v>496</v>
      </c>
      <c r="N362" s="136" t="s">
        <v>333</v>
      </c>
      <c r="O362" s="136" t="s">
        <v>2</v>
      </c>
      <c r="P362" s="136" t="s">
        <v>721</v>
      </c>
      <c r="Q362" s="136"/>
      <c r="R362" s="136"/>
      <c r="S362" s="136"/>
      <c r="T362" s="136"/>
      <c r="U362" s="213"/>
      <c r="V362" s="162"/>
      <c r="W362" s="163"/>
      <c r="X362" s="164"/>
      <c r="Y362" s="106"/>
      <c r="Z362" s="109"/>
      <c r="BI362" s="145"/>
      <c r="BJ362" s="145"/>
      <c r="BK362" s="145"/>
      <c r="BL362" s="145"/>
      <c r="BM362" s="145"/>
      <c r="BN362" s="145"/>
      <c r="BO362" s="145"/>
      <c r="BP362" s="145"/>
      <c r="BQ362" s="145"/>
      <c r="BR362" s="145"/>
      <c r="BS362" s="145"/>
      <c r="BT362" s="145"/>
      <c r="BU362" s="145"/>
      <c r="BV362" s="145"/>
      <c r="BW362" s="145"/>
    </row>
    <row r="363" spans="3:75" ht="21" customHeight="1">
      <c r="C363" s="87"/>
      <c r="D363" s="437"/>
      <c r="E363" s="437"/>
      <c r="F363" s="245" t="s">
        <v>160</v>
      </c>
      <c r="G363" s="184"/>
      <c r="H363" s="62" t="s">
        <v>327</v>
      </c>
      <c r="I363" s="62" t="s">
        <v>330</v>
      </c>
      <c r="J363" s="62" t="s">
        <v>2</v>
      </c>
      <c r="K363" s="62" t="s">
        <v>331</v>
      </c>
      <c r="L363" s="62" t="s">
        <v>2</v>
      </c>
      <c r="M363" s="62" t="s">
        <v>497</v>
      </c>
      <c r="N363" s="136" t="s">
        <v>333</v>
      </c>
      <c r="O363" s="136" t="s">
        <v>2</v>
      </c>
      <c r="P363" s="136" t="s">
        <v>721</v>
      </c>
      <c r="Q363" s="136"/>
      <c r="R363" s="136"/>
      <c r="S363" s="136"/>
      <c r="T363" s="136"/>
      <c r="U363" s="213"/>
      <c r="V363" s="162"/>
      <c r="W363" s="163"/>
      <c r="X363" s="164"/>
      <c r="Y363" s="106"/>
      <c r="Z363" s="109"/>
      <c r="BI363" s="145"/>
      <c r="BJ363" s="145"/>
      <c r="BK363" s="145"/>
      <c r="BL363" s="145"/>
      <c r="BM363" s="145"/>
      <c r="BN363" s="145"/>
      <c r="BO363" s="145"/>
      <c r="BP363" s="145"/>
      <c r="BQ363" s="145"/>
      <c r="BR363" s="145"/>
      <c r="BS363" s="145"/>
      <c r="BT363" s="145"/>
      <c r="BU363" s="145"/>
      <c r="BV363" s="145"/>
      <c r="BW363" s="145"/>
    </row>
    <row r="364" spans="3:75" ht="21" customHeight="1">
      <c r="C364" s="87"/>
      <c r="D364" s="437"/>
      <c r="E364" s="437"/>
      <c r="F364" s="245" t="s">
        <v>161</v>
      </c>
      <c r="G364" s="184"/>
      <c r="H364" s="62" t="s">
        <v>327</v>
      </c>
      <c r="I364" s="62" t="s">
        <v>330</v>
      </c>
      <c r="J364" s="62" t="s">
        <v>2</v>
      </c>
      <c r="K364" s="62" t="s">
        <v>331</v>
      </c>
      <c r="L364" s="62" t="s">
        <v>2</v>
      </c>
      <c r="M364" s="62" t="s">
        <v>498</v>
      </c>
      <c r="N364" s="136" t="s">
        <v>333</v>
      </c>
      <c r="O364" s="136" t="s">
        <v>2</v>
      </c>
      <c r="P364" s="136" t="s">
        <v>721</v>
      </c>
      <c r="Q364" s="136"/>
      <c r="R364" s="136"/>
      <c r="S364" s="136"/>
      <c r="T364" s="136"/>
      <c r="U364" s="213"/>
      <c r="V364" s="162"/>
      <c r="W364" s="163"/>
      <c r="X364" s="164"/>
      <c r="Y364" s="106"/>
      <c r="Z364" s="109"/>
      <c r="BI364" s="145"/>
      <c r="BJ364" s="145"/>
      <c r="BK364" s="145"/>
      <c r="BL364" s="145"/>
      <c r="BM364" s="145"/>
      <c r="BN364" s="145"/>
      <c r="BO364" s="145"/>
      <c r="BP364" s="145"/>
      <c r="BQ364" s="145"/>
      <c r="BR364" s="145"/>
      <c r="BS364" s="145"/>
      <c r="BT364" s="145"/>
      <c r="BU364" s="145"/>
      <c r="BV364" s="145"/>
      <c r="BW364" s="145"/>
    </row>
    <row r="365" spans="3:75" ht="21" customHeight="1">
      <c r="C365" s="87"/>
      <c r="D365" s="437"/>
      <c r="E365" s="437"/>
      <c r="F365" s="245" t="s">
        <v>162</v>
      </c>
      <c r="G365" s="184"/>
      <c r="H365" s="62" t="s">
        <v>327</v>
      </c>
      <c r="I365" s="62" t="s">
        <v>330</v>
      </c>
      <c r="J365" s="62" t="s">
        <v>2</v>
      </c>
      <c r="K365" s="62" t="s">
        <v>331</v>
      </c>
      <c r="L365" s="62" t="s">
        <v>2</v>
      </c>
      <c r="M365" s="62" t="s">
        <v>499</v>
      </c>
      <c r="N365" s="136" t="s">
        <v>333</v>
      </c>
      <c r="O365" s="136" t="s">
        <v>2</v>
      </c>
      <c r="P365" s="136" t="s">
        <v>721</v>
      </c>
      <c r="Q365" s="136"/>
      <c r="R365" s="136"/>
      <c r="S365" s="136"/>
      <c r="T365" s="136"/>
      <c r="U365" s="213"/>
      <c r="V365" s="162"/>
      <c r="W365" s="163"/>
      <c r="X365" s="164"/>
      <c r="Y365" s="106"/>
      <c r="Z365" s="109"/>
      <c r="BI365" s="145"/>
      <c r="BJ365" s="145"/>
      <c r="BK365" s="145"/>
      <c r="BL365" s="145"/>
      <c r="BM365" s="145"/>
      <c r="BN365" s="145"/>
      <c r="BO365" s="145"/>
      <c r="BP365" s="145"/>
      <c r="BQ365" s="145"/>
      <c r="BR365" s="145"/>
      <c r="BS365" s="145"/>
      <c r="BT365" s="145"/>
      <c r="BU365" s="145"/>
      <c r="BV365" s="145"/>
      <c r="BW365" s="145"/>
    </row>
    <row r="366" spans="3:75" ht="21" customHeight="1">
      <c r="C366" s="87"/>
      <c r="D366" s="437"/>
      <c r="E366" s="437"/>
      <c r="F366" s="245" t="s">
        <v>163</v>
      </c>
      <c r="G366" s="184"/>
      <c r="H366" s="62" t="s">
        <v>327</v>
      </c>
      <c r="I366" s="62" t="s">
        <v>330</v>
      </c>
      <c r="J366" s="62" t="s">
        <v>2</v>
      </c>
      <c r="K366" s="62" t="s">
        <v>331</v>
      </c>
      <c r="L366" s="62" t="s">
        <v>2</v>
      </c>
      <c r="M366" s="62" t="s">
        <v>500</v>
      </c>
      <c r="N366" s="136" t="s">
        <v>333</v>
      </c>
      <c r="O366" s="136" t="s">
        <v>2</v>
      </c>
      <c r="P366" s="136" t="s">
        <v>721</v>
      </c>
      <c r="Q366" s="136"/>
      <c r="R366" s="136"/>
      <c r="S366" s="136"/>
      <c r="T366" s="136"/>
      <c r="U366" s="213"/>
      <c r="V366" s="162"/>
      <c r="W366" s="163"/>
      <c r="X366" s="164"/>
      <c r="Y366" s="106"/>
      <c r="Z366" s="109"/>
      <c r="BI366" s="145"/>
      <c r="BJ366" s="145"/>
      <c r="BK366" s="145"/>
      <c r="BL366" s="145"/>
      <c r="BM366" s="145"/>
      <c r="BN366" s="145"/>
      <c r="BO366" s="145"/>
      <c r="BP366" s="145"/>
      <c r="BQ366" s="145"/>
      <c r="BR366" s="145"/>
      <c r="BS366" s="145"/>
      <c r="BT366" s="145"/>
      <c r="BU366" s="145"/>
      <c r="BV366" s="145"/>
      <c r="BW366" s="145"/>
    </row>
    <row r="367" spans="3:75" ht="21" customHeight="1">
      <c r="C367" s="87"/>
      <c r="D367" s="437"/>
      <c r="E367" s="437"/>
      <c r="F367" s="245" t="s">
        <v>166</v>
      </c>
      <c r="G367" s="184"/>
      <c r="H367" s="62" t="s">
        <v>327</v>
      </c>
      <c r="I367" s="62" t="s">
        <v>330</v>
      </c>
      <c r="J367" s="62" t="s">
        <v>2</v>
      </c>
      <c r="K367" s="62" t="s">
        <v>331</v>
      </c>
      <c r="L367" s="62" t="s">
        <v>2</v>
      </c>
      <c r="M367" s="62" t="s">
        <v>503</v>
      </c>
      <c r="N367" s="136" t="s">
        <v>333</v>
      </c>
      <c r="O367" s="136" t="s">
        <v>2</v>
      </c>
      <c r="P367" s="136" t="s">
        <v>721</v>
      </c>
      <c r="Q367" s="136"/>
      <c r="R367" s="136"/>
      <c r="S367" s="136"/>
      <c r="T367" s="136"/>
      <c r="U367" s="213"/>
      <c r="V367" s="162"/>
      <c r="W367" s="163"/>
      <c r="X367" s="164"/>
      <c r="Y367" s="106"/>
      <c r="Z367" s="109"/>
      <c r="BI367" s="145"/>
      <c r="BJ367" s="145"/>
      <c r="BK367" s="145"/>
      <c r="BL367" s="145"/>
      <c r="BM367" s="145"/>
      <c r="BN367" s="145"/>
      <c r="BO367" s="145"/>
      <c r="BP367" s="145"/>
      <c r="BQ367" s="145"/>
      <c r="BR367" s="145"/>
      <c r="BS367" s="145"/>
      <c r="BT367" s="145"/>
      <c r="BU367" s="145"/>
      <c r="BV367" s="145"/>
      <c r="BW367" s="145"/>
    </row>
    <row r="368" spans="3:75" ht="21" customHeight="1">
      <c r="C368" s="87"/>
      <c r="D368" s="437"/>
      <c r="E368" s="437"/>
      <c r="F368" s="245" t="s">
        <v>167</v>
      </c>
      <c r="G368" s="184"/>
      <c r="H368" s="62" t="s">
        <v>327</v>
      </c>
      <c r="I368" s="62" t="s">
        <v>330</v>
      </c>
      <c r="J368" s="62" t="s">
        <v>2</v>
      </c>
      <c r="K368" s="62" t="s">
        <v>331</v>
      </c>
      <c r="L368" s="62" t="s">
        <v>2</v>
      </c>
      <c r="M368" s="62" t="s">
        <v>504</v>
      </c>
      <c r="N368" s="136" t="s">
        <v>333</v>
      </c>
      <c r="O368" s="136" t="s">
        <v>2</v>
      </c>
      <c r="P368" s="136" t="s">
        <v>721</v>
      </c>
      <c r="Q368" s="136"/>
      <c r="R368" s="136"/>
      <c r="S368" s="136"/>
      <c r="T368" s="136"/>
      <c r="U368" s="213"/>
      <c r="V368" s="162"/>
      <c r="W368" s="163"/>
      <c r="X368" s="164"/>
      <c r="Y368" s="106"/>
      <c r="Z368" s="109"/>
      <c r="BI368" s="145"/>
      <c r="BJ368" s="145"/>
      <c r="BK368" s="145"/>
      <c r="BL368" s="145"/>
      <c r="BM368" s="145"/>
      <c r="BN368" s="145"/>
      <c r="BO368" s="145"/>
      <c r="BP368" s="145"/>
      <c r="BQ368" s="145"/>
      <c r="BR368" s="145"/>
      <c r="BS368" s="145"/>
      <c r="BT368" s="145"/>
      <c r="BU368" s="145"/>
      <c r="BV368" s="145"/>
      <c r="BW368" s="145"/>
    </row>
    <row r="369" spans="3:75" ht="21" customHeight="1">
      <c r="C369" s="87"/>
      <c r="D369" s="437"/>
      <c r="E369" s="437"/>
      <c r="F369" s="245" t="s">
        <v>168</v>
      </c>
      <c r="G369" s="184"/>
      <c r="H369" s="62" t="s">
        <v>327</v>
      </c>
      <c r="I369" s="62" t="s">
        <v>330</v>
      </c>
      <c r="J369" s="62" t="s">
        <v>2</v>
      </c>
      <c r="K369" s="62" t="s">
        <v>331</v>
      </c>
      <c r="L369" s="62" t="s">
        <v>2</v>
      </c>
      <c r="M369" s="62" t="s">
        <v>505</v>
      </c>
      <c r="N369" s="136" t="s">
        <v>333</v>
      </c>
      <c r="O369" s="136" t="s">
        <v>2</v>
      </c>
      <c r="P369" s="136" t="s">
        <v>721</v>
      </c>
      <c r="Q369" s="136"/>
      <c r="R369" s="136"/>
      <c r="S369" s="136"/>
      <c r="T369" s="136"/>
      <c r="U369" s="213"/>
      <c r="V369" s="162"/>
      <c r="W369" s="163"/>
      <c r="X369" s="164"/>
      <c r="Y369" s="106"/>
      <c r="Z369" s="109"/>
      <c r="BI369" s="145"/>
      <c r="BJ369" s="145"/>
      <c r="BK369" s="145"/>
      <c r="BL369" s="145"/>
      <c r="BM369" s="145"/>
      <c r="BN369" s="145"/>
      <c r="BO369" s="145"/>
      <c r="BP369" s="145"/>
      <c r="BQ369" s="145"/>
      <c r="BR369" s="145"/>
      <c r="BS369" s="145"/>
      <c r="BT369" s="145"/>
      <c r="BU369" s="145"/>
      <c r="BV369" s="145"/>
      <c r="BW369" s="145"/>
    </row>
    <row r="370" spans="3:75" ht="21" customHeight="1">
      <c r="C370" s="87"/>
      <c r="D370" s="437"/>
      <c r="E370" s="437"/>
      <c r="F370" s="245" t="s">
        <v>169</v>
      </c>
      <c r="G370" s="184"/>
      <c r="H370" s="62" t="s">
        <v>327</v>
      </c>
      <c r="I370" s="62" t="s">
        <v>330</v>
      </c>
      <c r="J370" s="62" t="s">
        <v>2</v>
      </c>
      <c r="K370" s="62" t="s">
        <v>331</v>
      </c>
      <c r="L370" s="62" t="s">
        <v>2</v>
      </c>
      <c r="M370" s="62" t="s">
        <v>506</v>
      </c>
      <c r="N370" s="136" t="s">
        <v>333</v>
      </c>
      <c r="O370" s="136" t="s">
        <v>2</v>
      </c>
      <c r="P370" s="136" t="s">
        <v>721</v>
      </c>
      <c r="Q370" s="136"/>
      <c r="R370" s="136"/>
      <c r="S370" s="136"/>
      <c r="T370" s="136"/>
      <c r="U370" s="213"/>
      <c r="V370" s="162"/>
      <c r="W370" s="163"/>
      <c r="X370" s="164"/>
      <c r="Y370" s="106"/>
      <c r="Z370" s="109"/>
      <c r="BI370" s="145"/>
      <c r="BJ370" s="145"/>
      <c r="BK370" s="145"/>
      <c r="BL370" s="145"/>
      <c r="BM370" s="145"/>
      <c r="BN370" s="145"/>
      <c r="BO370" s="145"/>
      <c r="BP370" s="145"/>
      <c r="BQ370" s="145"/>
      <c r="BR370" s="145"/>
      <c r="BS370" s="145"/>
      <c r="BT370" s="145"/>
      <c r="BU370" s="145"/>
      <c r="BV370" s="145"/>
      <c r="BW370" s="145"/>
    </row>
    <row r="371" spans="3:75" ht="21" customHeight="1">
      <c r="C371" s="87"/>
      <c r="D371" s="437"/>
      <c r="E371" s="437"/>
      <c r="F371" s="245" t="s">
        <v>170</v>
      </c>
      <c r="G371" s="184"/>
      <c r="H371" s="62" t="s">
        <v>327</v>
      </c>
      <c r="I371" s="62" t="s">
        <v>330</v>
      </c>
      <c r="J371" s="62" t="s">
        <v>2</v>
      </c>
      <c r="K371" s="62" t="s">
        <v>331</v>
      </c>
      <c r="L371" s="62" t="s">
        <v>2</v>
      </c>
      <c r="M371" s="62" t="s">
        <v>507</v>
      </c>
      <c r="N371" s="136" t="s">
        <v>333</v>
      </c>
      <c r="O371" s="136" t="s">
        <v>2</v>
      </c>
      <c r="P371" s="136" t="s">
        <v>721</v>
      </c>
      <c r="Q371" s="136"/>
      <c r="R371" s="136"/>
      <c r="S371" s="136"/>
      <c r="T371" s="136"/>
      <c r="U371" s="213"/>
      <c r="V371" s="162"/>
      <c r="W371" s="163"/>
      <c r="X371" s="164"/>
      <c r="Y371" s="106"/>
      <c r="Z371" s="109"/>
      <c r="BI371" s="145"/>
      <c r="BJ371" s="145"/>
      <c r="BK371" s="145"/>
      <c r="BL371" s="145"/>
      <c r="BM371" s="145"/>
      <c r="BN371" s="145"/>
      <c r="BO371" s="145"/>
      <c r="BP371" s="145"/>
      <c r="BQ371" s="145"/>
      <c r="BR371" s="145"/>
      <c r="BS371" s="145"/>
      <c r="BT371" s="145"/>
      <c r="BU371" s="145"/>
      <c r="BV371" s="145"/>
      <c r="BW371" s="145"/>
    </row>
    <row r="372" spans="3:75" ht="21" customHeight="1">
      <c r="C372" s="87"/>
      <c r="D372" s="437"/>
      <c r="E372" s="437"/>
      <c r="F372" s="245" t="s">
        <v>171</v>
      </c>
      <c r="G372" s="184"/>
      <c r="H372" s="62" t="s">
        <v>327</v>
      </c>
      <c r="I372" s="62" t="s">
        <v>330</v>
      </c>
      <c r="J372" s="62" t="s">
        <v>2</v>
      </c>
      <c r="K372" s="62" t="s">
        <v>331</v>
      </c>
      <c r="L372" s="62" t="s">
        <v>2</v>
      </c>
      <c r="M372" s="62" t="s">
        <v>508</v>
      </c>
      <c r="N372" s="136" t="s">
        <v>333</v>
      </c>
      <c r="O372" s="136" t="s">
        <v>2</v>
      </c>
      <c r="P372" s="136" t="s">
        <v>721</v>
      </c>
      <c r="Q372" s="136"/>
      <c r="R372" s="136"/>
      <c r="S372" s="136"/>
      <c r="T372" s="136"/>
      <c r="U372" s="213"/>
      <c r="V372" s="162"/>
      <c r="W372" s="163"/>
      <c r="X372" s="164"/>
      <c r="Y372" s="106"/>
      <c r="Z372" s="109"/>
      <c r="BI372" s="145"/>
      <c r="BJ372" s="145"/>
      <c r="BK372" s="145"/>
      <c r="BL372" s="145"/>
      <c r="BM372" s="145"/>
      <c r="BN372" s="145"/>
      <c r="BO372" s="145"/>
      <c r="BP372" s="145"/>
      <c r="BQ372" s="145"/>
      <c r="BR372" s="145"/>
      <c r="BS372" s="145"/>
      <c r="BT372" s="145"/>
      <c r="BU372" s="145"/>
      <c r="BV372" s="145"/>
      <c r="BW372" s="145"/>
    </row>
    <row r="373" spans="3:75" ht="21" customHeight="1">
      <c r="C373" s="87"/>
      <c r="D373" s="437"/>
      <c r="E373" s="437"/>
      <c r="F373" s="245" t="s">
        <v>172</v>
      </c>
      <c r="G373" s="184"/>
      <c r="H373" s="62" t="s">
        <v>327</v>
      </c>
      <c r="I373" s="62" t="s">
        <v>330</v>
      </c>
      <c r="J373" s="62" t="s">
        <v>2</v>
      </c>
      <c r="K373" s="62" t="s">
        <v>331</v>
      </c>
      <c r="L373" s="62" t="s">
        <v>2</v>
      </c>
      <c r="M373" s="62" t="s">
        <v>509</v>
      </c>
      <c r="N373" s="136" t="s">
        <v>333</v>
      </c>
      <c r="O373" s="136" t="s">
        <v>2</v>
      </c>
      <c r="P373" s="136" t="s">
        <v>721</v>
      </c>
      <c r="Q373" s="136"/>
      <c r="R373" s="136"/>
      <c r="S373" s="136"/>
      <c r="T373" s="136"/>
      <c r="U373" s="213"/>
      <c r="V373" s="162"/>
      <c r="W373" s="163"/>
      <c r="X373" s="164"/>
      <c r="Y373" s="106"/>
      <c r="Z373" s="109"/>
      <c r="BI373" s="145"/>
      <c r="BJ373" s="145"/>
      <c r="BK373" s="145"/>
      <c r="BL373" s="145"/>
      <c r="BM373" s="145"/>
      <c r="BN373" s="145"/>
      <c r="BO373" s="145"/>
      <c r="BP373" s="145"/>
      <c r="BQ373" s="145"/>
      <c r="BR373" s="145"/>
      <c r="BS373" s="145"/>
      <c r="BT373" s="145"/>
      <c r="BU373" s="145"/>
      <c r="BV373" s="145"/>
      <c r="BW373" s="145"/>
    </row>
    <row r="374" spans="3:75" ht="21" customHeight="1">
      <c r="C374" s="87"/>
      <c r="D374" s="437"/>
      <c r="E374" s="437"/>
      <c r="F374" s="245" t="s">
        <v>173</v>
      </c>
      <c r="G374" s="184"/>
      <c r="H374" s="62" t="s">
        <v>327</v>
      </c>
      <c r="I374" s="62" t="s">
        <v>330</v>
      </c>
      <c r="J374" s="62" t="s">
        <v>2</v>
      </c>
      <c r="K374" s="62" t="s">
        <v>331</v>
      </c>
      <c r="L374" s="62" t="s">
        <v>2</v>
      </c>
      <c r="M374" s="62" t="s">
        <v>510</v>
      </c>
      <c r="N374" s="136" t="s">
        <v>333</v>
      </c>
      <c r="O374" s="136" t="s">
        <v>2</v>
      </c>
      <c r="P374" s="136" t="s">
        <v>721</v>
      </c>
      <c r="Q374" s="136"/>
      <c r="R374" s="136"/>
      <c r="S374" s="136"/>
      <c r="T374" s="136"/>
      <c r="U374" s="213"/>
      <c r="V374" s="162"/>
      <c r="W374" s="163"/>
      <c r="X374" s="164"/>
      <c r="Y374" s="106"/>
      <c r="Z374" s="109"/>
      <c r="BI374" s="145"/>
      <c r="BJ374" s="145"/>
      <c r="BK374" s="145"/>
      <c r="BL374" s="145"/>
      <c r="BM374" s="145"/>
      <c r="BN374" s="145"/>
      <c r="BO374" s="145"/>
      <c r="BP374" s="145"/>
      <c r="BQ374" s="145"/>
      <c r="BR374" s="145"/>
      <c r="BS374" s="145"/>
      <c r="BT374" s="145"/>
      <c r="BU374" s="145"/>
      <c r="BV374" s="145"/>
      <c r="BW374" s="145"/>
    </row>
    <row r="375" spans="3:75" ht="21" customHeight="1">
      <c r="C375" s="87"/>
      <c r="D375" s="437"/>
      <c r="E375" s="437"/>
      <c r="F375" s="245" t="s">
        <v>174</v>
      </c>
      <c r="G375" s="184"/>
      <c r="H375" s="62" t="s">
        <v>327</v>
      </c>
      <c r="I375" s="62" t="s">
        <v>330</v>
      </c>
      <c r="J375" s="62" t="s">
        <v>2</v>
      </c>
      <c r="K375" s="62" t="s">
        <v>331</v>
      </c>
      <c r="L375" s="62" t="s">
        <v>2</v>
      </c>
      <c r="M375" s="62" t="s">
        <v>511</v>
      </c>
      <c r="N375" s="136" t="s">
        <v>333</v>
      </c>
      <c r="O375" s="136" t="s">
        <v>2</v>
      </c>
      <c r="P375" s="136" t="s">
        <v>721</v>
      </c>
      <c r="Q375" s="136"/>
      <c r="R375" s="136"/>
      <c r="S375" s="136"/>
      <c r="T375" s="136"/>
      <c r="U375" s="213"/>
      <c r="V375" s="162"/>
      <c r="W375" s="163"/>
      <c r="X375" s="164"/>
      <c r="Y375" s="106"/>
      <c r="Z375" s="109"/>
      <c r="BI375" s="145"/>
      <c r="BJ375" s="145"/>
      <c r="BK375" s="145"/>
      <c r="BL375" s="145"/>
      <c r="BM375" s="145"/>
      <c r="BN375" s="145"/>
      <c r="BO375" s="145"/>
      <c r="BP375" s="145"/>
      <c r="BQ375" s="145"/>
      <c r="BR375" s="145"/>
      <c r="BS375" s="145"/>
      <c r="BT375" s="145"/>
      <c r="BU375" s="145"/>
      <c r="BV375" s="145"/>
      <c r="BW375" s="145"/>
    </row>
    <row r="376" spans="3:75" ht="21" customHeight="1">
      <c r="C376" s="87"/>
      <c r="D376" s="437"/>
      <c r="E376" s="437"/>
      <c r="F376" s="245" t="s">
        <v>175</v>
      </c>
      <c r="G376" s="184"/>
      <c r="H376" s="62" t="s">
        <v>327</v>
      </c>
      <c r="I376" s="62" t="s">
        <v>330</v>
      </c>
      <c r="J376" s="62" t="s">
        <v>2</v>
      </c>
      <c r="K376" s="62" t="s">
        <v>331</v>
      </c>
      <c r="L376" s="62" t="s">
        <v>2</v>
      </c>
      <c r="M376" s="62" t="s">
        <v>512</v>
      </c>
      <c r="N376" s="136" t="s">
        <v>333</v>
      </c>
      <c r="O376" s="136" t="s">
        <v>2</v>
      </c>
      <c r="P376" s="136" t="s">
        <v>721</v>
      </c>
      <c r="Q376" s="136"/>
      <c r="R376" s="136"/>
      <c r="S376" s="136"/>
      <c r="T376" s="136"/>
      <c r="U376" s="213"/>
      <c r="V376" s="162"/>
      <c r="W376" s="163"/>
      <c r="X376" s="164"/>
      <c r="Y376" s="106"/>
      <c r="Z376" s="109"/>
      <c r="BI376" s="145"/>
      <c r="BJ376" s="145"/>
      <c r="BK376" s="145"/>
      <c r="BL376" s="145"/>
      <c r="BM376" s="145"/>
      <c r="BN376" s="145"/>
      <c r="BO376" s="145"/>
      <c r="BP376" s="145"/>
      <c r="BQ376" s="145"/>
      <c r="BR376" s="145"/>
      <c r="BS376" s="145"/>
      <c r="BT376" s="145"/>
      <c r="BU376" s="145"/>
      <c r="BV376" s="145"/>
      <c r="BW376" s="145"/>
    </row>
    <row r="377" spans="3:75" ht="21" customHeight="1">
      <c r="C377" s="87"/>
      <c r="D377" s="437"/>
      <c r="E377" s="437"/>
      <c r="F377" s="245" t="s">
        <v>176</v>
      </c>
      <c r="G377" s="184"/>
      <c r="H377" s="62" t="s">
        <v>327</v>
      </c>
      <c r="I377" s="62" t="s">
        <v>330</v>
      </c>
      <c r="J377" s="62" t="s">
        <v>2</v>
      </c>
      <c r="K377" s="62" t="s">
        <v>331</v>
      </c>
      <c r="L377" s="62" t="s">
        <v>2</v>
      </c>
      <c r="M377" s="62" t="s">
        <v>513</v>
      </c>
      <c r="N377" s="136" t="s">
        <v>333</v>
      </c>
      <c r="O377" s="136" t="s">
        <v>2</v>
      </c>
      <c r="P377" s="136" t="s">
        <v>721</v>
      </c>
      <c r="Q377" s="136"/>
      <c r="R377" s="136"/>
      <c r="S377" s="136"/>
      <c r="T377" s="136"/>
      <c r="U377" s="213"/>
      <c r="V377" s="162"/>
      <c r="W377" s="163"/>
      <c r="X377" s="164"/>
      <c r="Y377" s="106"/>
      <c r="Z377" s="109"/>
      <c r="BI377" s="145"/>
      <c r="BJ377" s="145"/>
      <c r="BK377" s="145"/>
      <c r="BL377" s="145"/>
      <c r="BM377" s="145"/>
      <c r="BN377" s="145"/>
      <c r="BO377" s="145"/>
      <c r="BP377" s="145"/>
      <c r="BQ377" s="145"/>
      <c r="BR377" s="145"/>
      <c r="BS377" s="145"/>
      <c r="BT377" s="145"/>
      <c r="BU377" s="145"/>
      <c r="BV377" s="145"/>
      <c r="BW377" s="145"/>
    </row>
    <row r="378" spans="3:75" ht="21" customHeight="1">
      <c r="C378" s="87"/>
      <c r="D378" s="437"/>
      <c r="E378" s="437"/>
      <c r="F378" s="245" t="s">
        <v>177</v>
      </c>
      <c r="G378" s="184"/>
      <c r="H378" s="62" t="s">
        <v>327</v>
      </c>
      <c r="I378" s="62" t="s">
        <v>330</v>
      </c>
      <c r="J378" s="62" t="s">
        <v>2</v>
      </c>
      <c r="K378" s="62" t="s">
        <v>331</v>
      </c>
      <c r="L378" s="62" t="s">
        <v>2</v>
      </c>
      <c r="M378" s="62" t="s">
        <v>514</v>
      </c>
      <c r="N378" s="136" t="s">
        <v>333</v>
      </c>
      <c r="O378" s="136" t="s">
        <v>2</v>
      </c>
      <c r="P378" s="136" t="s">
        <v>721</v>
      </c>
      <c r="Q378" s="136"/>
      <c r="R378" s="136"/>
      <c r="S378" s="136"/>
      <c r="T378" s="136"/>
      <c r="U378" s="213"/>
      <c r="V378" s="162"/>
      <c r="W378" s="163"/>
      <c r="X378" s="164"/>
      <c r="Y378" s="106"/>
      <c r="Z378" s="109"/>
      <c r="BI378" s="145"/>
      <c r="BJ378" s="145"/>
      <c r="BK378" s="145"/>
      <c r="BL378" s="145"/>
      <c r="BM378" s="145"/>
      <c r="BN378" s="145"/>
      <c r="BO378" s="145"/>
      <c r="BP378" s="145"/>
      <c r="BQ378" s="145"/>
      <c r="BR378" s="145"/>
      <c r="BS378" s="145"/>
      <c r="BT378" s="145"/>
      <c r="BU378" s="145"/>
      <c r="BV378" s="145"/>
      <c r="BW378" s="145"/>
    </row>
    <row r="379" spans="3:75" ht="21" customHeight="1">
      <c r="C379" s="87"/>
      <c r="D379" s="437"/>
      <c r="E379" s="437"/>
      <c r="F379" s="245" t="s">
        <v>178</v>
      </c>
      <c r="G379" s="184"/>
      <c r="H379" s="62" t="s">
        <v>327</v>
      </c>
      <c r="I379" s="62" t="s">
        <v>330</v>
      </c>
      <c r="J379" s="62" t="s">
        <v>2</v>
      </c>
      <c r="K379" s="62" t="s">
        <v>331</v>
      </c>
      <c r="L379" s="62" t="s">
        <v>2</v>
      </c>
      <c r="M379" s="62" t="s">
        <v>515</v>
      </c>
      <c r="N379" s="136" t="s">
        <v>333</v>
      </c>
      <c r="O379" s="136" t="s">
        <v>2</v>
      </c>
      <c r="P379" s="136" t="s">
        <v>721</v>
      </c>
      <c r="Q379" s="136"/>
      <c r="R379" s="136"/>
      <c r="S379" s="136"/>
      <c r="T379" s="136"/>
      <c r="U379" s="213"/>
      <c r="V379" s="162"/>
      <c r="W379" s="163"/>
      <c r="X379" s="164"/>
      <c r="Y379" s="106"/>
      <c r="Z379" s="109"/>
      <c r="BI379" s="145"/>
      <c r="BJ379" s="145"/>
      <c r="BK379" s="145"/>
      <c r="BL379" s="145"/>
      <c r="BM379" s="145"/>
      <c r="BN379" s="145"/>
      <c r="BO379" s="145"/>
      <c r="BP379" s="145"/>
      <c r="BQ379" s="145"/>
      <c r="BR379" s="145"/>
      <c r="BS379" s="145"/>
      <c r="BT379" s="145"/>
      <c r="BU379" s="145"/>
      <c r="BV379" s="145"/>
      <c r="BW379" s="145"/>
    </row>
    <row r="380" spans="3:75" ht="21" customHeight="1">
      <c r="C380" s="87"/>
      <c r="D380" s="437"/>
      <c r="E380" s="437"/>
      <c r="F380" s="245" t="s">
        <v>179</v>
      </c>
      <c r="G380" s="184"/>
      <c r="H380" s="62" t="s">
        <v>327</v>
      </c>
      <c r="I380" s="62" t="s">
        <v>330</v>
      </c>
      <c r="J380" s="62" t="s">
        <v>2</v>
      </c>
      <c r="K380" s="62" t="s">
        <v>331</v>
      </c>
      <c r="L380" s="62" t="s">
        <v>2</v>
      </c>
      <c r="M380" s="62" t="s">
        <v>516</v>
      </c>
      <c r="N380" s="136" t="s">
        <v>333</v>
      </c>
      <c r="O380" s="136" t="s">
        <v>2</v>
      </c>
      <c r="P380" s="136" t="s">
        <v>721</v>
      </c>
      <c r="Q380" s="136"/>
      <c r="R380" s="136"/>
      <c r="S380" s="136"/>
      <c r="T380" s="136"/>
      <c r="U380" s="213"/>
      <c r="V380" s="162"/>
      <c r="W380" s="163"/>
      <c r="X380" s="164"/>
      <c r="Y380" s="106"/>
      <c r="Z380" s="109"/>
      <c r="BI380" s="145"/>
      <c r="BJ380" s="145"/>
      <c r="BK380" s="145"/>
      <c r="BL380" s="145"/>
      <c r="BM380" s="145"/>
      <c r="BN380" s="145"/>
      <c r="BO380" s="145"/>
      <c r="BP380" s="145"/>
      <c r="BQ380" s="145"/>
      <c r="BR380" s="145"/>
      <c r="BS380" s="145"/>
      <c r="BT380" s="145"/>
      <c r="BU380" s="145"/>
      <c r="BV380" s="145"/>
      <c r="BW380" s="145"/>
    </row>
    <row r="381" spans="3:75" ht="21" customHeight="1">
      <c r="C381" s="87"/>
      <c r="D381" s="437"/>
      <c r="E381" s="437"/>
      <c r="F381" s="245" t="s">
        <v>165</v>
      </c>
      <c r="G381" s="184"/>
      <c r="H381" s="62" t="s">
        <v>327</v>
      </c>
      <c r="I381" s="62" t="s">
        <v>330</v>
      </c>
      <c r="J381" s="62" t="s">
        <v>2</v>
      </c>
      <c r="K381" s="62" t="s">
        <v>331</v>
      </c>
      <c r="L381" s="62" t="s">
        <v>2</v>
      </c>
      <c r="M381" s="62" t="s">
        <v>502</v>
      </c>
      <c r="N381" s="136" t="s">
        <v>333</v>
      </c>
      <c r="O381" s="136" t="s">
        <v>2</v>
      </c>
      <c r="P381" s="136" t="s">
        <v>721</v>
      </c>
      <c r="Q381" s="136"/>
      <c r="R381" s="136"/>
      <c r="S381" s="136"/>
      <c r="T381" s="136"/>
      <c r="U381" s="213"/>
      <c r="V381" s="162"/>
      <c r="W381" s="163"/>
      <c r="X381" s="164"/>
      <c r="Y381" s="106"/>
      <c r="Z381" s="109"/>
      <c r="BI381" s="145"/>
      <c r="BJ381" s="145"/>
      <c r="BK381" s="145"/>
      <c r="BL381" s="145"/>
      <c r="BM381" s="145"/>
      <c r="BN381" s="145"/>
      <c r="BO381" s="145"/>
      <c r="BP381" s="145"/>
      <c r="BQ381" s="145"/>
      <c r="BR381" s="145"/>
      <c r="BS381" s="145"/>
      <c r="BT381" s="145"/>
      <c r="BU381" s="145"/>
      <c r="BV381" s="145"/>
      <c r="BW381" s="145"/>
    </row>
    <row r="382" spans="3:75" ht="21" customHeight="1">
      <c r="C382" s="87"/>
      <c r="D382" s="437"/>
      <c r="E382" s="437"/>
      <c r="F382" s="245" t="s">
        <v>180</v>
      </c>
      <c r="G382" s="184"/>
      <c r="H382" s="62" t="s">
        <v>327</v>
      </c>
      <c r="I382" s="62" t="s">
        <v>330</v>
      </c>
      <c r="J382" s="62" t="s">
        <v>2</v>
      </c>
      <c r="K382" s="62" t="s">
        <v>331</v>
      </c>
      <c r="L382" s="62" t="s">
        <v>2</v>
      </c>
      <c r="M382" s="62" t="s">
        <v>517</v>
      </c>
      <c r="N382" s="136" t="s">
        <v>333</v>
      </c>
      <c r="O382" s="136" t="s">
        <v>2</v>
      </c>
      <c r="P382" s="136" t="s">
        <v>721</v>
      </c>
      <c r="Q382" s="136"/>
      <c r="R382" s="136"/>
      <c r="S382" s="136"/>
      <c r="T382" s="136"/>
      <c r="U382" s="213"/>
      <c r="V382" s="162"/>
      <c r="W382" s="163"/>
      <c r="X382" s="164"/>
      <c r="Y382" s="106"/>
      <c r="Z382" s="109"/>
      <c r="BI382" s="145"/>
      <c r="BJ382" s="145"/>
      <c r="BK382" s="145"/>
      <c r="BL382" s="145"/>
      <c r="BM382" s="145"/>
      <c r="BN382" s="145"/>
      <c r="BO382" s="145"/>
      <c r="BP382" s="145"/>
      <c r="BQ382" s="145"/>
      <c r="BR382" s="145"/>
      <c r="BS382" s="145"/>
      <c r="BT382" s="145"/>
      <c r="BU382" s="145"/>
      <c r="BV382" s="145"/>
      <c r="BW382" s="145"/>
    </row>
    <row r="383" spans="3:75" ht="21" customHeight="1">
      <c r="C383" s="87"/>
      <c r="D383" s="437"/>
      <c r="E383" s="437"/>
      <c r="F383" s="245" t="s">
        <v>181</v>
      </c>
      <c r="G383" s="184"/>
      <c r="H383" s="62" t="s">
        <v>327</v>
      </c>
      <c r="I383" s="62" t="s">
        <v>330</v>
      </c>
      <c r="J383" s="62" t="s">
        <v>2</v>
      </c>
      <c r="K383" s="62" t="s">
        <v>331</v>
      </c>
      <c r="L383" s="62" t="s">
        <v>2</v>
      </c>
      <c r="M383" s="62" t="s">
        <v>518</v>
      </c>
      <c r="N383" s="136" t="s">
        <v>333</v>
      </c>
      <c r="O383" s="136" t="s">
        <v>2</v>
      </c>
      <c r="P383" s="136" t="s">
        <v>721</v>
      </c>
      <c r="Q383" s="136"/>
      <c r="R383" s="136"/>
      <c r="S383" s="136"/>
      <c r="T383" s="136"/>
      <c r="U383" s="213"/>
      <c r="V383" s="162"/>
      <c r="W383" s="163"/>
      <c r="X383" s="164"/>
      <c r="Y383" s="106"/>
      <c r="Z383" s="106"/>
      <c r="AA383" s="107"/>
      <c r="AB383" s="107"/>
      <c r="AC383" s="107"/>
      <c r="AD383" s="107"/>
      <c r="AE383" s="107"/>
      <c r="AF383" s="107"/>
      <c r="AG383" s="107"/>
      <c r="AH383" s="107"/>
      <c r="AI383" s="107"/>
      <c r="AJ383" s="107"/>
      <c r="AK383" s="107"/>
      <c r="AL383" s="107"/>
      <c r="AM383" s="107"/>
      <c r="AN383" s="107"/>
      <c r="AO383" s="107"/>
      <c r="AP383" s="107"/>
      <c r="AQ383" s="107"/>
      <c r="AR383" s="107"/>
      <c r="AS383" s="107"/>
      <c r="BI383" s="145"/>
      <c r="BJ383" s="145"/>
      <c r="BK383" s="145"/>
      <c r="BL383" s="145"/>
      <c r="BM383" s="145"/>
      <c r="BN383" s="145"/>
      <c r="BO383" s="145"/>
      <c r="BP383" s="145"/>
      <c r="BQ383" s="145"/>
      <c r="BR383" s="145"/>
      <c r="BS383" s="145"/>
      <c r="BT383" s="145"/>
      <c r="BU383" s="145"/>
      <c r="BV383" s="145"/>
      <c r="BW383" s="145"/>
    </row>
    <row r="384" spans="3:75" ht="21" customHeight="1">
      <c r="C384" s="87"/>
      <c r="D384" s="437"/>
      <c r="E384" s="437"/>
      <c r="F384" s="245" t="s">
        <v>182</v>
      </c>
      <c r="G384" s="184"/>
      <c r="H384" s="62" t="s">
        <v>327</v>
      </c>
      <c r="I384" s="62" t="s">
        <v>330</v>
      </c>
      <c r="J384" s="62" t="s">
        <v>2</v>
      </c>
      <c r="K384" s="62" t="s">
        <v>331</v>
      </c>
      <c r="L384" s="62" t="s">
        <v>2</v>
      </c>
      <c r="M384" s="62" t="s">
        <v>519</v>
      </c>
      <c r="N384" s="136" t="s">
        <v>333</v>
      </c>
      <c r="O384" s="136" t="s">
        <v>2</v>
      </c>
      <c r="P384" s="136" t="s">
        <v>721</v>
      </c>
      <c r="Q384" s="136"/>
      <c r="R384" s="136"/>
      <c r="S384" s="136"/>
      <c r="T384" s="136"/>
      <c r="U384" s="213"/>
      <c r="V384" s="162"/>
      <c r="W384" s="163"/>
      <c r="X384" s="164"/>
      <c r="Y384" s="106"/>
      <c r="Z384" s="106"/>
      <c r="AA384" s="107"/>
      <c r="AB384" s="107"/>
      <c r="AC384" s="107"/>
      <c r="AD384" s="107"/>
      <c r="AE384" s="107"/>
      <c r="AF384" s="107"/>
      <c r="AG384" s="107"/>
      <c r="AH384" s="107"/>
      <c r="AI384" s="107"/>
      <c r="AJ384" s="107"/>
      <c r="AK384" s="107"/>
      <c r="AL384" s="107"/>
      <c r="AM384" s="107"/>
      <c r="AN384" s="107"/>
      <c r="AO384" s="107"/>
      <c r="AP384" s="107"/>
      <c r="AQ384" s="107"/>
      <c r="AR384" s="107"/>
      <c r="AS384" s="107"/>
      <c r="BI384" s="145"/>
      <c r="BJ384" s="145"/>
      <c r="BK384" s="145"/>
      <c r="BL384" s="145"/>
      <c r="BM384" s="145"/>
      <c r="BN384" s="145"/>
      <c r="BO384" s="145"/>
      <c r="BP384" s="145"/>
      <c r="BQ384" s="145"/>
      <c r="BR384" s="145"/>
      <c r="BS384" s="145"/>
      <c r="BT384" s="145"/>
      <c r="BU384" s="145"/>
      <c r="BV384" s="145"/>
      <c r="BW384" s="145"/>
    </row>
    <row r="385" spans="3:75" ht="21" customHeight="1">
      <c r="C385" s="87"/>
      <c r="D385" s="437"/>
      <c r="E385" s="437"/>
      <c r="F385" s="245" t="s">
        <v>183</v>
      </c>
      <c r="G385" s="184"/>
      <c r="H385" s="62" t="s">
        <v>327</v>
      </c>
      <c r="I385" s="62" t="s">
        <v>330</v>
      </c>
      <c r="J385" s="62" t="s">
        <v>2</v>
      </c>
      <c r="K385" s="62" t="s">
        <v>331</v>
      </c>
      <c r="L385" s="62" t="s">
        <v>2</v>
      </c>
      <c r="M385" s="62" t="s">
        <v>520</v>
      </c>
      <c r="N385" s="136" t="s">
        <v>333</v>
      </c>
      <c r="O385" s="136" t="s">
        <v>2</v>
      </c>
      <c r="P385" s="136" t="s">
        <v>721</v>
      </c>
      <c r="Q385" s="136"/>
      <c r="R385" s="136"/>
      <c r="S385" s="136"/>
      <c r="T385" s="136"/>
      <c r="U385" s="213"/>
      <c r="V385" s="162"/>
      <c r="W385" s="163"/>
      <c r="X385" s="164"/>
      <c r="Y385" s="106"/>
      <c r="Z385" s="106"/>
      <c r="AA385" s="107"/>
      <c r="AB385" s="107"/>
      <c r="AC385" s="107"/>
      <c r="AD385" s="107"/>
      <c r="AE385" s="107"/>
      <c r="AF385" s="107"/>
      <c r="AG385" s="107"/>
      <c r="AH385" s="107"/>
      <c r="AI385" s="107"/>
      <c r="AJ385" s="107"/>
      <c r="AK385" s="107"/>
      <c r="AL385" s="107"/>
      <c r="AM385" s="107"/>
      <c r="AN385" s="107"/>
      <c r="AO385" s="107"/>
      <c r="AP385" s="107"/>
      <c r="AQ385" s="107"/>
      <c r="AR385" s="107"/>
      <c r="AS385" s="107"/>
      <c r="BI385" s="145"/>
      <c r="BJ385" s="145"/>
      <c r="BK385" s="145"/>
      <c r="BL385" s="145"/>
      <c r="BM385" s="145"/>
      <c r="BN385" s="145"/>
      <c r="BO385" s="145"/>
      <c r="BP385" s="145"/>
      <c r="BQ385" s="145"/>
      <c r="BR385" s="145"/>
      <c r="BS385" s="145"/>
      <c r="BT385" s="145"/>
      <c r="BU385" s="145"/>
      <c r="BV385" s="145"/>
      <c r="BW385" s="145"/>
    </row>
    <row r="386" spans="3:75" ht="21" customHeight="1">
      <c r="C386" s="87"/>
      <c r="D386" s="437"/>
      <c r="E386" s="437"/>
      <c r="F386" s="245" t="s">
        <v>184</v>
      </c>
      <c r="G386" s="184"/>
      <c r="H386" s="62" t="s">
        <v>327</v>
      </c>
      <c r="I386" s="62" t="s">
        <v>330</v>
      </c>
      <c r="J386" s="62" t="s">
        <v>2</v>
      </c>
      <c r="K386" s="62" t="s">
        <v>331</v>
      </c>
      <c r="L386" s="62" t="s">
        <v>2</v>
      </c>
      <c r="M386" s="62" t="s">
        <v>521</v>
      </c>
      <c r="N386" s="136" t="s">
        <v>333</v>
      </c>
      <c r="O386" s="136" t="s">
        <v>2</v>
      </c>
      <c r="P386" s="136" t="s">
        <v>721</v>
      </c>
      <c r="Q386" s="136"/>
      <c r="R386" s="136"/>
      <c r="S386" s="136"/>
      <c r="T386" s="136"/>
      <c r="U386" s="213"/>
      <c r="V386" s="162"/>
      <c r="W386" s="163"/>
      <c r="X386" s="164"/>
      <c r="Y386" s="106"/>
      <c r="Z386" s="106"/>
      <c r="AA386" s="107"/>
      <c r="AB386" s="107"/>
      <c r="AC386" s="107"/>
      <c r="AD386" s="107"/>
      <c r="AE386" s="107"/>
      <c r="AF386" s="107"/>
      <c r="AG386" s="107"/>
      <c r="AH386" s="107"/>
      <c r="AI386" s="107"/>
      <c r="AJ386" s="107"/>
      <c r="AK386" s="107"/>
      <c r="AL386" s="107"/>
      <c r="AM386" s="107"/>
      <c r="AN386" s="107"/>
      <c r="AO386" s="107"/>
      <c r="AP386" s="107"/>
      <c r="AQ386" s="107"/>
      <c r="AR386" s="107"/>
      <c r="AS386" s="107"/>
      <c r="BI386" s="145"/>
      <c r="BJ386" s="145"/>
      <c r="BK386" s="145"/>
      <c r="BL386" s="145"/>
      <c r="BM386" s="145"/>
      <c r="BN386" s="145"/>
      <c r="BO386" s="145"/>
      <c r="BP386" s="145"/>
      <c r="BQ386" s="145"/>
      <c r="BR386" s="145"/>
      <c r="BS386" s="145"/>
      <c r="BT386" s="145"/>
      <c r="BU386" s="145"/>
      <c r="BV386" s="145"/>
      <c r="BW386" s="145"/>
    </row>
    <row r="387" spans="3:75" ht="21" customHeight="1">
      <c r="C387" s="87"/>
      <c r="D387" s="437"/>
      <c r="E387" s="437"/>
      <c r="F387" s="245" t="s">
        <v>185</v>
      </c>
      <c r="G387" s="184"/>
      <c r="H387" s="62" t="s">
        <v>327</v>
      </c>
      <c r="I387" s="62" t="s">
        <v>330</v>
      </c>
      <c r="J387" s="62" t="s">
        <v>2</v>
      </c>
      <c r="K387" s="62" t="s">
        <v>331</v>
      </c>
      <c r="L387" s="62" t="s">
        <v>2</v>
      </c>
      <c r="M387" s="62" t="s">
        <v>522</v>
      </c>
      <c r="N387" s="136" t="s">
        <v>333</v>
      </c>
      <c r="O387" s="136" t="s">
        <v>2</v>
      </c>
      <c r="P387" s="136" t="s">
        <v>721</v>
      </c>
      <c r="Q387" s="136"/>
      <c r="R387" s="136"/>
      <c r="S387" s="136"/>
      <c r="T387" s="136"/>
      <c r="U387" s="213"/>
      <c r="V387" s="162"/>
      <c r="W387" s="163"/>
      <c r="X387" s="164"/>
      <c r="Y387" s="106"/>
      <c r="Z387" s="106"/>
      <c r="AA387" s="107"/>
      <c r="AB387" s="107"/>
      <c r="AC387" s="107"/>
      <c r="AD387" s="107"/>
      <c r="AE387" s="107"/>
      <c r="AF387" s="107"/>
      <c r="AG387" s="107"/>
      <c r="AH387" s="107"/>
      <c r="AI387" s="107"/>
      <c r="AJ387" s="107"/>
      <c r="AK387" s="107"/>
      <c r="AL387" s="107"/>
      <c r="AM387" s="107"/>
      <c r="AN387" s="107"/>
      <c r="AO387" s="107"/>
      <c r="AP387" s="107"/>
      <c r="AQ387" s="107"/>
      <c r="AR387" s="107"/>
      <c r="AS387" s="107"/>
      <c r="BI387" s="145"/>
      <c r="BJ387" s="145"/>
      <c r="BK387" s="145"/>
      <c r="BL387" s="145"/>
      <c r="BM387" s="145"/>
      <c r="BN387" s="145"/>
      <c r="BO387" s="145"/>
      <c r="BP387" s="145"/>
      <c r="BQ387" s="145"/>
      <c r="BR387" s="145"/>
      <c r="BS387" s="145"/>
      <c r="BT387" s="145"/>
      <c r="BU387" s="145"/>
      <c r="BV387" s="145"/>
      <c r="BW387" s="145"/>
    </row>
    <row r="388" spans="3:75" ht="21" customHeight="1">
      <c r="C388" s="87"/>
      <c r="D388" s="437"/>
      <c r="E388" s="437"/>
      <c r="F388" s="245" t="s">
        <v>186</v>
      </c>
      <c r="G388" s="184"/>
      <c r="H388" s="62" t="s">
        <v>327</v>
      </c>
      <c r="I388" s="62" t="s">
        <v>330</v>
      </c>
      <c r="J388" s="62" t="s">
        <v>2</v>
      </c>
      <c r="K388" s="62" t="s">
        <v>331</v>
      </c>
      <c r="L388" s="62" t="s">
        <v>2</v>
      </c>
      <c r="M388" s="62" t="s">
        <v>523</v>
      </c>
      <c r="N388" s="136" t="s">
        <v>333</v>
      </c>
      <c r="O388" s="136" t="s">
        <v>2</v>
      </c>
      <c r="P388" s="136" t="s">
        <v>721</v>
      </c>
      <c r="Q388" s="136"/>
      <c r="R388" s="136"/>
      <c r="S388" s="136"/>
      <c r="T388" s="136"/>
      <c r="U388" s="213"/>
      <c r="V388" s="162"/>
      <c r="W388" s="163"/>
      <c r="X388" s="164"/>
      <c r="Y388" s="106"/>
      <c r="Z388" s="106"/>
      <c r="AA388" s="107"/>
      <c r="AB388" s="107"/>
      <c r="AC388" s="107"/>
      <c r="AD388" s="107"/>
      <c r="AE388" s="107"/>
      <c r="AF388" s="107"/>
      <c r="AG388" s="107"/>
      <c r="AH388" s="107"/>
      <c r="AI388" s="107"/>
      <c r="AJ388" s="107"/>
      <c r="AK388" s="107"/>
      <c r="AL388" s="107"/>
      <c r="AM388" s="107"/>
      <c r="AN388" s="107"/>
      <c r="AO388" s="107"/>
      <c r="AP388" s="107"/>
      <c r="AQ388" s="107"/>
      <c r="AR388" s="107"/>
      <c r="AS388" s="107"/>
      <c r="BI388" s="145"/>
      <c r="BJ388" s="145"/>
      <c r="BK388" s="145"/>
      <c r="BL388" s="145"/>
      <c r="BM388" s="145"/>
      <c r="BN388" s="145"/>
      <c r="BO388" s="145"/>
      <c r="BP388" s="145"/>
      <c r="BQ388" s="145"/>
      <c r="BR388" s="145"/>
      <c r="BS388" s="145"/>
      <c r="BT388" s="145"/>
      <c r="BU388" s="145"/>
      <c r="BV388" s="145"/>
      <c r="BW388" s="145"/>
    </row>
    <row r="389" spans="3:75" ht="21" customHeight="1">
      <c r="C389" s="87"/>
      <c r="D389" s="437"/>
      <c r="E389" s="437"/>
      <c r="F389" s="245" t="s">
        <v>187</v>
      </c>
      <c r="G389" s="184"/>
      <c r="H389" s="62" t="s">
        <v>327</v>
      </c>
      <c r="I389" s="62" t="s">
        <v>330</v>
      </c>
      <c r="J389" s="62" t="s">
        <v>2</v>
      </c>
      <c r="K389" s="62" t="s">
        <v>331</v>
      </c>
      <c r="L389" s="62" t="s">
        <v>2</v>
      </c>
      <c r="M389" s="62" t="s">
        <v>524</v>
      </c>
      <c r="N389" s="136" t="s">
        <v>333</v>
      </c>
      <c r="O389" s="136" t="s">
        <v>2</v>
      </c>
      <c r="P389" s="136" t="s">
        <v>721</v>
      </c>
      <c r="Q389" s="136"/>
      <c r="R389" s="136"/>
      <c r="S389" s="136"/>
      <c r="T389" s="136"/>
      <c r="U389" s="213"/>
      <c r="V389" s="162"/>
      <c r="W389" s="163"/>
      <c r="X389" s="164"/>
      <c r="Y389" s="106"/>
      <c r="Z389" s="106"/>
      <c r="AA389" s="107"/>
      <c r="AB389" s="107"/>
      <c r="AC389" s="107"/>
      <c r="AD389" s="107"/>
      <c r="AE389" s="107"/>
      <c r="AF389" s="107"/>
      <c r="AG389" s="107"/>
      <c r="AH389" s="107"/>
      <c r="AI389" s="107"/>
      <c r="AJ389" s="107"/>
      <c r="AK389" s="107"/>
      <c r="AL389" s="107"/>
      <c r="AM389" s="107"/>
      <c r="AN389" s="107"/>
      <c r="AO389" s="107"/>
      <c r="AP389" s="107"/>
      <c r="AQ389" s="107"/>
      <c r="AR389" s="107"/>
      <c r="AS389" s="107"/>
      <c r="BI389" s="145"/>
      <c r="BJ389" s="145"/>
      <c r="BK389" s="145"/>
      <c r="BL389" s="145"/>
      <c r="BM389" s="145"/>
      <c r="BN389" s="145"/>
      <c r="BO389" s="145"/>
      <c r="BP389" s="145"/>
      <c r="BQ389" s="145"/>
      <c r="BR389" s="145"/>
      <c r="BS389" s="145"/>
      <c r="BT389" s="145"/>
      <c r="BU389" s="145"/>
      <c r="BV389" s="145"/>
      <c r="BW389" s="145"/>
    </row>
    <row r="390" spans="3:75" ht="21" customHeight="1">
      <c r="C390" s="87"/>
      <c r="D390" s="437"/>
      <c r="E390" s="437"/>
      <c r="F390" s="245" t="s">
        <v>188</v>
      </c>
      <c r="G390" s="184"/>
      <c r="H390" s="62" t="s">
        <v>327</v>
      </c>
      <c r="I390" s="62" t="s">
        <v>330</v>
      </c>
      <c r="J390" s="62" t="s">
        <v>2</v>
      </c>
      <c r="K390" s="62" t="s">
        <v>331</v>
      </c>
      <c r="L390" s="62" t="s">
        <v>2</v>
      </c>
      <c r="M390" s="62" t="s">
        <v>525</v>
      </c>
      <c r="N390" s="136" t="s">
        <v>333</v>
      </c>
      <c r="O390" s="136" t="s">
        <v>2</v>
      </c>
      <c r="P390" s="136" t="s">
        <v>721</v>
      </c>
      <c r="Q390" s="136"/>
      <c r="R390" s="136"/>
      <c r="S390" s="136"/>
      <c r="T390" s="136"/>
      <c r="U390" s="213"/>
      <c r="V390" s="162"/>
      <c r="W390" s="163"/>
      <c r="X390" s="164"/>
      <c r="Y390" s="106"/>
      <c r="Z390" s="106"/>
      <c r="AA390" s="107"/>
      <c r="AB390" s="107"/>
      <c r="AC390" s="107"/>
      <c r="AD390" s="107"/>
      <c r="AE390" s="107"/>
      <c r="AF390" s="107"/>
      <c r="AG390" s="107"/>
      <c r="AH390" s="107"/>
      <c r="AI390" s="107"/>
      <c r="AJ390" s="107"/>
      <c r="AK390" s="107"/>
      <c r="AL390" s="107"/>
      <c r="AM390" s="107"/>
      <c r="AN390" s="107"/>
      <c r="AO390" s="107"/>
      <c r="AP390" s="107"/>
      <c r="AQ390" s="107"/>
      <c r="AR390" s="107"/>
      <c r="AS390" s="107"/>
      <c r="BI390" s="145"/>
      <c r="BJ390" s="145"/>
      <c r="BK390" s="145"/>
      <c r="BL390" s="145"/>
      <c r="BM390" s="145"/>
      <c r="BN390" s="145"/>
      <c r="BO390" s="145"/>
      <c r="BP390" s="145"/>
      <c r="BQ390" s="145"/>
      <c r="BR390" s="145"/>
      <c r="BS390" s="145"/>
      <c r="BT390" s="145"/>
      <c r="BU390" s="145"/>
      <c r="BV390" s="145"/>
      <c r="BW390" s="145"/>
    </row>
    <row r="391" spans="3:75" ht="21" customHeight="1">
      <c r="C391" s="87"/>
      <c r="D391" s="437"/>
      <c r="E391" s="437"/>
      <c r="F391" s="245" t="s">
        <v>189</v>
      </c>
      <c r="G391" s="184"/>
      <c r="H391" s="62" t="s">
        <v>327</v>
      </c>
      <c r="I391" s="62" t="s">
        <v>330</v>
      </c>
      <c r="J391" s="62" t="s">
        <v>2</v>
      </c>
      <c r="K391" s="62" t="s">
        <v>331</v>
      </c>
      <c r="L391" s="62" t="s">
        <v>2</v>
      </c>
      <c r="M391" s="62" t="s">
        <v>526</v>
      </c>
      <c r="N391" s="136" t="s">
        <v>333</v>
      </c>
      <c r="O391" s="136" t="s">
        <v>2</v>
      </c>
      <c r="P391" s="136" t="s">
        <v>721</v>
      </c>
      <c r="Q391" s="136"/>
      <c r="R391" s="136"/>
      <c r="S391" s="136"/>
      <c r="T391" s="136"/>
      <c r="U391" s="213"/>
      <c r="V391" s="162"/>
      <c r="W391" s="163"/>
      <c r="X391" s="164"/>
      <c r="Y391" s="106"/>
      <c r="Z391" s="106"/>
      <c r="AA391" s="107"/>
      <c r="AB391" s="107"/>
      <c r="AC391" s="107"/>
      <c r="AD391" s="107"/>
      <c r="AE391" s="107"/>
      <c r="AF391" s="107"/>
      <c r="AG391" s="107"/>
      <c r="AH391" s="107"/>
      <c r="AI391" s="107"/>
      <c r="AJ391" s="107"/>
      <c r="AK391" s="107"/>
      <c r="AL391" s="107"/>
      <c r="AM391" s="107"/>
      <c r="AN391" s="107"/>
      <c r="AO391" s="107"/>
      <c r="AP391" s="107"/>
      <c r="AQ391" s="107"/>
      <c r="AR391" s="107"/>
      <c r="AS391" s="107"/>
      <c r="BI391" s="145"/>
      <c r="BJ391" s="145"/>
      <c r="BK391" s="145"/>
      <c r="BL391" s="145"/>
      <c r="BM391" s="145"/>
      <c r="BN391" s="145"/>
      <c r="BO391" s="145"/>
      <c r="BP391" s="145"/>
      <c r="BQ391" s="145"/>
      <c r="BR391" s="145"/>
      <c r="BS391" s="145"/>
      <c r="BT391" s="145"/>
      <c r="BU391" s="145"/>
      <c r="BV391" s="145"/>
      <c r="BW391" s="145"/>
    </row>
    <row r="392" spans="3:75" ht="21" customHeight="1">
      <c r="C392" s="87"/>
      <c r="D392" s="437"/>
      <c r="E392" s="437"/>
      <c r="F392" s="245" t="s">
        <v>190</v>
      </c>
      <c r="G392" s="184"/>
      <c r="H392" s="62" t="s">
        <v>327</v>
      </c>
      <c r="I392" s="62" t="s">
        <v>330</v>
      </c>
      <c r="J392" s="62" t="s">
        <v>2</v>
      </c>
      <c r="K392" s="62" t="s">
        <v>331</v>
      </c>
      <c r="L392" s="62" t="s">
        <v>2</v>
      </c>
      <c r="M392" s="62" t="s">
        <v>527</v>
      </c>
      <c r="N392" s="136" t="s">
        <v>333</v>
      </c>
      <c r="O392" s="136" t="s">
        <v>2</v>
      </c>
      <c r="P392" s="136" t="s">
        <v>721</v>
      </c>
      <c r="Q392" s="136"/>
      <c r="R392" s="136"/>
      <c r="S392" s="136"/>
      <c r="T392" s="136"/>
      <c r="U392" s="213"/>
      <c r="V392" s="162"/>
      <c r="W392" s="163"/>
      <c r="X392" s="164"/>
      <c r="Y392" s="106"/>
      <c r="Z392" s="106"/>
      <c r="AA392" s="107"/>
      <c r="AB392" s="107"/>
      <c r="AC392" s="107"/>
      <c r="AD392" s="107"/>
      <c r="AE392" s="107"/>
      <c r="AF392" s="107"/>
      <c r="AG392" s="107"/>
      <c r="AH392" s="107"/>
      <c r="AI392" s="107"/>
      <c r="AJ392" s="107"/>
      <c r="AK392" s="107"/>
      <c r="AL392" s="107"/>
      <c r="AM392" s="107"/>
      <c r="AN392" s="107"/>
      <c r="AO392" s="107"/>
      <c r="AP392" s="107"/>
      <c r="AQ392" s="107"/>
      <c r="AR392" s="107"/>
      <c r="AS392" s="107"/>
      <c r="BI392" s="145"/>
      <c r="BJ392" s="145"/>
      <c r="BK392" s="145"/>
      <c r="BL392" s="145"/>
      <c r="BM392" s="145"/>
      <c r="BN392" s="145"/>
      <c r="BO392" s="145"/>
      <c r="BP392" s="145"/>
      <c r="BQ392" s="145"/>
      <c r="BR392" s="145"/>
      <c r="BS392" s="145"/>
      <c r="BT392" s="145"/>
      <c r="BU392" s="145"/>
      <c r="BV392" s="145"/>
      <c r="BW392" s="145"/>
    </row>
    <row r="393" spans="3:75" ht="21" customHeight="1">
      <c r="C393" s="87"/>
      <c r="D393" s="437"/>
      <c r="E393" s="437"/>
      <c r="F393" s="245" t="s">
        <v>191</v>
      </c>
      <c r="G393" s="184"/>
      <c r="H393" s="62" t="s">
        <v>327</v>
      </c>
      <c r="I393" s="62" t="s">
        <v>330</v>
      </c>
      <c r="J393" s="62" t="s">
        <v>2</v>
      </c>
      <c r="K393" s="62" t="s">
        <v>331</v>
      </c>
      <c r="L393" s="62" t="s">
        <v>2</v>
      </c>
      <c r="M393" s="62" t="s">
        <v>528</v>
      </c>
      <c r="N393" s="136" t="s">
        <v>333</v>
      </c>
      <c r="O393" s="136" t="s">
        <v>2</v>
      </c>
      <c r="P393" s="136" t="s">
        <v>721</v>
      </c>
      <c r="Q393" s="136"/>
      <c r="R393" s="136"/>
      <c r="S393" s="136"/>
      <c r="T393" s="136"/>
      <c r="U393" s="213"/>
      <c r="V393" s="162"/>
      <c r="W393" s="163"/>
      <c r="X393" s="164"/>
      <c r="Y393" s="106"/>
      <c r="Z393" s="106"/>
      <c r="AA393" s="107"/>
      <c r="AB393" s="107"/>
      <c r="AC393" s="107"/>
      <c r="AD393" s="107"/>
      <c r="AE393" s="107"/>
      <c r="AF393" s="107"/>
      <c r="AG393" s="107"/>
      <c r="AH393" s="107"/>
      <c r="AI393" s="107"/>
      <c r="AJ393" s="107"/>
      <c r="AK393" s="107"/>
      <c r="AL393" s="107"/>
      <c r="AM393" s="107"/>
      <c r="AN393" s="107"/>
      <c r="AO393" s="107"/>
      <c r="AP393" s="107"/>
      <c r="AQ393" s="107"/>
      <c r="AR393" s="107"/>
      <c r="AS393" s="107"/>
      <c r="BI393" s="145"/>
      <c r="BJ393" s="145"/>
      <c r="BK393" s="145"/>
      <c r="BL393" s="145"/>
      <c r="BM393" s="145"/>
      <c r="BN393" s="145"/>
      <c r="BO393" s="145"/>
      <c r="BP393" s="145"/>
      <c r="BQ393" s="145"/>
      <c r="BR393" s="145"/>
      <c r="BS393" s="145"/>
      <c r="BT393" s="145"/>
      <c r="BU393" s="145"/>
      <c r="BV393" s="145"/>
      <c r="BW393" s="145"/>
    </row>
    <row r="394" spans="3:75" ht="21" customHeight="1">
      <c r="C394" s="87"/>
      <c r="D394" s="437"/>
      <c r="E394" s="437"/>
      <c r="F394" s="245" t="s">
        <v>192</v>
      </c>
      <c r="G394" s="184"/>
      <c r="H394" s="62" t="s">
        <v>327</v>
      </c>
      <c r="I394" s="62" t="s">
        <v>330</v>
      </c>
      <c r="J394" s="62" t="s">
        <v>2</v>
      </c>
      <c r="K394" s="62" t="s">
        <v>331</v>
      </c>
      <c r="L394" s="62" t="s">
        <v>2</v>
      </c>
      <c r="M394" s="62" t="s">
        <v>529</v>
      </c>
      <c r="N394" s="136" t="s">
        <v>333</v>
      </c>
      <c r="O394" s="136" t="s">
        <v>2</v>
      </c>
      <c r="P394" s="136" t="s">
        <v>721</v>
      </c>
      <c r="Q394" s="136"/>
      <c r="R394" s="136"/>
      <c r="S394" s="136"/>
      <c r="T394" s="136"/>
      <c r="U394" s="213"/>
      <c r="V394" s="162"/>
      <c r="W394" s="163"/>
      <c r="X394" s="164"/>
      <c r="Y394" s="106"/>
      <c r="Z394" s="106"/>
      <c r="AA394" s="107"/>
      <c r="AB394" s="107"/>
      <c r="AC394" s="107"/>
      <c r="AD394" s="107"/>
      <c r="AE394" s="107"/>
      <c r="AF394" s="107"/>
      <c r="AG394" s="107"/>
      <c r="AH394" s="107"/>
      <c r="AI394" s="107"/>
      <c r="AJ394" s="107"/>
      <c r="AK394" s="107"/>
      <c r="AL394" s="107"/>
      <c r="AM394" s="107"/>
      <c r="AN394" s="107"/>
      <c r="AO394" s="107"/>
      <c r="AP394" s="107"/>
      <c r="AQ394" s="107"/>
      <c r="AR394" s="107"/>
      <c r="AS394" s="107"/>
      <c r="BI394" s="145"/>
      <c r="BJ394" s="145"/>
      <c r="BK394" s="145"/>
      <c r="BL394" s="145"/>
      <c r="BM394" s="145"/>
      <c r="BN394" s="145"/>
      <c r="BO394" s="145"/>
      <c r="BP394" s="145"/>
      <c r="BQ394" s="145"/>
      <c r="BR394" s="145"/>
      <c r="BS394" s="145"/>
      <c r="BT394" s="145"/>
      <c r="BU394" s="145"/>
      <c r="BV394" s="145"/>
      <c r="BW394" s="145"/>
    </row>
    <row r="395" spans="3:75" ht="21" customHeight="1">
      <c r="C395" s="87"/>
      <c r="D395" s="437"/>
      <c r="E395" s="437"/>
      <c r="F395" s="245" t="s">
        <v>193</v>
      </c>
      <c r="G395" s="184"/>
      <c r="H395" s="62" t="s">
        <v>327</v>
      </c>
      <c r="I395" s="62" t="s">
        <v>330</v>
      </c>
      <c r="J395" s="62" t="s">
        <v>2</v>
      </c>
      <c r="K395" s="62" t="s">
        <v>331</v>
      </c>
      <c r="L395" s="62" t="s">
        <v>2</v>
      </c>
      <c r="M395" s="62" t="s">
        <v>530</v>
      </c>
      <c r="N395" s="136" t="s">
        <v>333</v>
      </c>
      <c r="O395" s="136" t="s">
        <v>2</v>
      </c>
      <c r="P395" s="136" t="s">
        <v>721</v>
      </c>
      <c r="Q395" s="136"/>
      <c r="R395" s="136"/>
      <c r="S395" s="136"/>
      <c r="T395" s="136"/>
      <c r="U395" s="213"/>
      <c r="V395" s="162"/>
      <c r="W395" s="163"/>
      <c r="X395" s="164"/>
      <c r="Y395" s="106"/>
      <c r="Z395" s="108"/>
      <c r="AA395" s="85"/>
      <c r="AB395" s="85"/>
      <c r="AC395" s="85"/>
      <c r="AD395" s="85"/>
      <c r="AE395" s="85"/>
      <c r="AF395" s="85"/>
      <c r="AG395" s="85"/>
      <c r="AH395" s="85"/>
      <c r="AI395" s="85"/>
      <c r="AJ395" s="85"/>
      <c r="AK395" s="85"/>
      <c r="AL395" s="85"/>
      <c r="AM395" s="85"/>
      <c r="AN395" s="85"/>
      <c r="AO395" s="85"/>
      <c r="AP395" s="85"/>
      <c r="AQ395" s="85"/>
      <c r="AR395" s="85"/>
      <c r="AS395" s="85"/>
      <c r="BI395" s="145"/>
      <c r="BJ395" s="145"/>
      <c r="BK395" s="145"/>
      <c r="BL395" s="145"/>
      <c r="BM395" s="145"/>
      <c r="BN395" s="145"/>
      <c r="BO395" s="145"/>
      <c r="BP395" s="145"/>
      <c r="BQ395" s="145"/>
      <c r="BR395" s="145"/>
      <c r="BS395" s="145"/>
      <c r="BT395" s="145"/>
      <c r="BU395" s="145"/>
      <c r="BV395" s="145"/>
      <c r="BW395" s="145"/>
    </row>
    <row r="396" spans="3:75" ht="21" customHeight="1">
      <c r="C396" s="87"/>
      <c r="D396" s="437"/>
      <c r="E396" s="437"/>
      <c r="F396" s="246" t="s">
        <v>194</v>
      </c>
      <c r="G396" s="184"/>
      <c r="H396" s="62" t="s">
        <v>327</v>
      </c>
      <c r="I396" s="62" t="s">
        <v>330</v>
      </c>
      <c r="J396" s="62" t="s">
        <v>2</v>
      </c>
      <c r="K396" s="62" t="s">
        <v>331</v>
      </c>
      <c r="L396" s="62" t="s">
        <v>2</v>
      </c>
      <c r="M396" s="62" t="s">
        <v>618</v>
      </c>
      <c r="N396" s="136" t="s">
        <v>333</v>
      </c>
      <c r="O396" s="136" t="s">
        <v>2</v>
      </c>
      <c r="P396" s="136" t="s">
        <v>721</v>
      </c>
      <c r="Q396" s="136"/>
      <c r="R396" s="136"/>
      <c r="S396" s="136"/>
      <c r="T396" s="136"/>
      <c r="U396" s="230"/>
      <c r="V396" s="21" t="str">
        <f>IF(OR(SUMPRODUCT(--(V345:V395=""),--(W345:W395=""))&gt;0,COUNTIF(W345:W395,"M")&gt;0,COUNTIF(W345:W395,"X")=51),"",SUM(V345:V395))</f>
        <v/>
      </c>
      <c r="W396" s="22" t="str">
        <f>IF(AND(COUNTIF(W345:W395,"X")=51,SUM(V345:V395)=0,ISNUMBER(V396)),"",IF(COUNTIF(W345:W395,"M")&gt;0,"M",IF(AND(COUNTIF(W345:W395,W345)=51,OR(W345="X",W345="W",W345="Z")),UPPER(W345),"")))</f>
        <v/>
      </c>
      <c r="X396" s="23"/>
      <c r="Y396" s="106"/>
      <c r="Z396" s="106"/>
      <c r="AA396" s="107"/>
      <c r="AB396" s="107"/>
      <c r="AC396" s="107"/>
      <c r="AD396" s="107"/>
      <c r="AE396" s="107"/>
      <c r="AF396" s="107"/>
      <c r="AG396" s="107"/>
      <c r="AH396" s="107"/>
      <c r="AI396" s="107"/>
      <c r="AJ396" s="107"/>
      <c r="AK396" s="107"/>
      <c r="AL396" s="107"/>
      <c r="AM396" s="107"/>
      <c r="AN396" s="107"/>
      <c r="AO396" s="107"/>
      <c r="AP396" s="107"/>
      <c r="AQ396" s="107"/>
      <c r="AR396" s="107"/>
      <c r="AS396" s="107"/>
      <c r="BI396" s="145"/>
      <c r="BJ396" s="145"/>
      <c r="BK396" s="145"/>
      <c r="BL396" s="145"/>
      <c r="BM396" s="145"/>
      <c r="BN396" s="145"/>
      <c r="BO396" s="145"/>
      <c r="BP396" s="145"/>
      <c r="BQ396" s="145"/>
      <c r="BR396" s="145"/>
      <c r="BS396" s="145"/>
      <c r="BT396" s="145"/>
      <c r="BU396" s="145"/>
      <c r="BV396" s="145"/>
      <c r="BW396" s="145"/>
    </row>
    <row r="397" spans="3:75" ht="21" customHeight="1">
      <c r="C397" s="87"/>
      <c r="D397" s="437" t="s">
        <v>5</v>
      </c>
      <c r="E397" s="437" t="s">
        <v>195</v>
      </c>
      <c r="F397" s="245" t="s">
        <v>196</v>
      </c>
      <c r="G397" s="184"/>
      <c r="H397" s="62" t="s">
        <v>327</v>
      </c>
      <c r="I397" s="62" t="s">
        <v>330</v>
      </c>
      <c r="J397" s="62" t="s">
        <v>2</v>
      </c>
      <c r="K397" s="62" t="s">
        <v>331</v>
      </c>
      <c r="L397" s="62" t="s">
        <v>2</v>
      </c>
      <c r="M397" s="62" t="s">
        <v>531</v>
      </c>
      <c r="N397" s="136" t="s">
        <v>333</v>
      </c>
      <c r="O397" s="136" t="s">
        <v>2</v>
      </c>
      <c r="P397" s="136" t="s">
        <v>721</v>
      </c>
      <c r="Q397" s="136"/>
      <c r="R397" s="136"/>
      <c r="S397" s="136"/>
      <c r="T397" s="136"/>
      <c r="U397" s="213"/>
      <c r="V397" s="162"/>
      <c r="W397" s="163"/>
      <c r="X397" s="164"/>
      <c r="Y397" s="106"/>
      <c r="Z397" s="106"/>
      <c r="AA397" s="107"/>
      <c r="AB397" s="107"/>
      <c r="AC397" s="107"/>
      <c r="AD397" s="107"/>
      <c r="AE397" s="107"/>
      <c r="AF397" s="107"/>
      <c r="AG397" s="107"/>
      <c r="AH397" s="107"/>
      <c r="AI397" s="107"/>
      <c r="AJ397" s="107"/>
      <c r="AK397" s="107"/>
      <c r="AL397" s="107"/>
      <c r="AM397" s="107"/>
      <c r="AN397" s="107"/>
      <c r="AO397" s="107"/>
      <c r="AP397" s="107"/>
      <c r="AQ397" s="107"/>
      <c r="AR397" s="107"/>
      <c r="AS397" s="107"/>
      <c r="BI397" s="145"/>
      <c r="BJ397" s="145"/>
      <c r="BK397" s="145"/>
      <c r="BL397" s="145"/>
      <c r="BM397" s="145"/>
      <c r="BN397" s="145"/>
      <c r="BO397" s="145"/>
      <c r="BP397" s="145"/>
      <c r="BQ397" s="145"/>
      <c r="BR397" s="145"/>
      <c r="BS397" s="145"/>
      <c r="BT397" s="145"/>
      <c r="BU397" s="145"/>
      <c r="BV397" s="145"/>
      <c r="BW397" s="145"/>
    </row>
    <row r="398" spans="3:75" ht="21" customHeight="1">
      <c r="C398" s="87"/>
      <c r="D398" s="437"/>
      <c r="E398" s="437"/>
      <c r="F398" s="245" t="s">
        <v>197</v>
      </c>
      <c r="G398" s="184"/>
      <c r="H398" s="62" t="s">
        <v>327</v>
      </c>
      <c r="I398" s="62" t="s">
        <v>330</v>
      </c>
      <c r="J398" s="62" t="s">
        <v>2</v>
      </c>
      <c r="K398" s="62" t="s">
        <v>331</v>
      </c>
      <c r="L398" s="62" t="s">
        <v>2</v>
      </c>
      <c r="M398" s="62" t="s">
        <v>532</v>
      </c>
      <c r="N398" s="136" t="s">
        <v>333</v>
      </c>
      <c r="O398" s="136" t="s">
        <v>2</v>
      </c>
      <c r="P398" s="136" t="s">
        <v>721</v>
      </c>
      <c r="Q398" s="136"/>
      <c r="R398" s="136"/>
      <c r="S398" s="136"/>
      <c r="T398" s="136"/>
      <c r="U398" s="213"/>
      <c r="V398" s="162"/>
      <c r="W398" s="163"/>
      <c r="X398" s="164"/>
      <c r="Y398" s="106"/>
      <c r="Z398" s="106"/>
      <c r="AA398" s="107"/>
      <c r="AB398" s="107"/>
      <c r="AC398" s="107"/>
      <c r="AD398" s="107"/>
      <c r="AE398" s="107"/>
      <c r="AF398" s="107"/>
      <c r="AG398" s="107"/>
      <c r="AH398" s="107"/>
      <c r="AI398" s="107"/>
      <c r="AJ398" s="107"/>
      <c r="AK398" s="107"/>
      <c r="AL398" s="107"/>
      <c r="AM398" s="107"/>
      <c r="AN398" s="107"/>
      <c r="AO398" s="107"/>
      <c r="AP398" s="107"/>
      <c r="AQ398" s="107"/>
      <c r="AR398" s="107"/>
      <c r="AS398" s="107"/>
      <c r="BI398" s="145"/>
      <c r="BJ398" s="145"/>
      <c r="BK398" s="145"/>
      <c r="BL398" s="145"/>
      <c r="BM398" s="145"/>
      <c r="BN398" s="145"/>
      <c r="BO398" s="145"/>
      <c r="BP398" s="145"/>
      <c r="BQ398" s="145"/>
      <c r="BR398" s="145"/>
      <c r="BS398" s="145"/>
      <c r="BT398" s="145"/>
      <c r="BU398" s="145"/>
      <c r="BV398" s="145"/>
      <c r="BW398" s="145"/>
    </row>
    <row r="399" spans="3:75" ht="21" customHeight="1">
      <c r="C399" s="87"/>
      <c r="D399" s="437"/>
      <c r="E399" s="437"/>
      <c r="F399" s="245" t="s">
        <v>198</v>
      </c>
      <c r="G399" s="184"/>
      <c r="H399" s="62" t="s">
        <v>327</v>
      </c>
      <c r="I399" s="62" t="s">
        <v>330</v>
      </c>
      <c r="J399" s="62" t="s">
        <v>2</v>
      </c>
      <c r="K399" s="62" t="s">
        <v>331</v>
      </c>
      <c r="L399" s="62" t="s">
        <v>2</v>
      </c>
      <c r="M399" s="62" t="s">
        <v>341</v>
      </c>
      <c r="N399" s="136" t="s">
        <v>333</v>
      </c>
      <c r="O399" s="136" t="s">
        <v>2</v>
      </c>
      <c r="P399" s="136" t="s">
        <v>721</v>
      </c>
      <c r="Q399" s="136"/>
      <c r="R399" s="136"/>
      <c r="S399" s="136"/>
      <c r="T399" s="136"/>
      <c r="U399" s="213"/>
      <c r="V399" s="162"/>
      <c r="W399" s="163"/>
      <c r="X399" s="164"/>
      <c r="Y399" s="106"/>
      <c r="Z399" s="109"/>
      <c r="BI399" s="145"/>
      <c r="BJ399" s="145"/>
      <c r="BK399" s="145"/>
      <c r="BL399" s="145"/>
      <c r="BM399" s="145"/>
      <c r="BN399" s="145"/>
      <c r="BO399" s="145"/>
      <c r="BP399" s="145"/>
      <c r="BQ399" s="145"/>
      <c r="BR399" s="145"/>
      <c r="BS399" s="145"/>
      <c r="BT399" s="145"/>
      <c r="BU399" s="145"/>
      <c r="BV399" s="145"/>
      <c r="BW399" s="145"/>
    </row>
    <row r="400" spans="3:75" ht="21" customHeight="1">
      <c r="C400" s="87"/>
      <c r="D400" s="437"/>
      <c r="E400" s="437"/>
      <c r="F400" s="245" t="s">
        <v>199</v>
      </c>
      <c r="G400" s="184"/>
      <c r="H400" s="62" t="s">
        <v>327</v>
      </c>
      <c r="I400" s="62" t="s">
        <v>330</v>
      </c>
      <c r="J400" s="62" t="s">
        <v>2</v>
      </c>
      <c r="K400" s="62" t="s">
        <v>331</v>
      </c>
      <c r="L400" s="62" t="s">
        <v>2</v>
      </c>
      <c r="M400" s="62" t="s">
        <v>533</v>
      </c>
      <c r="N400" s="136" t="s">
        <v>333</v>
      </c>
      <c r="O400" s="136" t="s">
        <v>2</v>
      </c>
      <c r="P400" s="136" t="s">
        <v>721</v>
      </c>
      <c r="Q400" s="136"/>
      <c r="R400" s="136"/>
      <c r="S400" s="136"/>
      <c r="T400" s="136"/>
      <c r="U400" s="213"/>
      <c r="V400" s="162"/>
      <c r="W400" s="163"/>
      <c r="X400" s="164"/>
      <c r="Y400" s="106"/>
      <c r="Z400" s="109"/>
      <c r="BI400" s="145"/>
      <c r="BJ400" s="145"/>
      <c r="BK400" s="145"/>
      <c r="BL400" s="145"/>
      <c r="BM400" s="145"/>
      <c r="BN400" s="145"/>
      <c r="BO400" s="145"/>
      <c r="BP400" s="145"/>
      <c r="BQ400" s="145"/>
      <c r="BR400" s="145"/>
      <c r="BS400" s="145"/>
      <c r="BT400" s="145"/>
      <c r="BU400" s="145"/>
      <c r="BV400" s="145"/>
      <c r="BW400" s="145"/>
    </row>
    <row r="401" spans="3:75" ht="21" customHeight="1">
      <c r="C401" s="87"/>
      <c r="D401" s="437"/>
      <c r="E401" s="437"/>
      <c r="F401" s="245" t="s">
        <v>200</v>
      </c>
      <c r="G401" s="184"/>
      <c r="H401" s="62" t="s">
        <v>327</v>
      </c>
      <c r="I401" s="62" t="s">
        <v>330</v>
      </c>
      <c r="J401" s="62" t="s">
        <v>2</v>
      </c>
      <c r="K401" s="62" t="s">
        <v>331</v>
      </c>
      <c r="L401" s="62" t="s">
        <v>2</v>
      </c>
      <c r="M401" s="62" t="s">
        <v>534</v>
      </c>
      <c r="N401" s="136" t="s">
        <v>333</v>
      </c>
      <c r="O401" s="136" t="s">
        <v>2</v>
      </c>
      <c r="P401" s="136" t="s">
        <v>721</v>
      </c>
      <c r="Q401" s="136"/>
      <c r="R401" s="136"/>
      <c r="S401" s="136"/>
      <c r="T401" s="136"/>
      <c r="U401" s="213"/>
      <c r="V401" s="162"/>
      <c r="W401" s="163"/>
      <c r="X401" s="164"/>
      <c r="Y401" s="106"/>
      <c r="Z401" s="109"/>
      <c r="BI401" s="145"/>
      <c r="BJ401" s="145"/>
      <c r="BK401" s="145"/>
      <c r="BL401" s="145"/>
      <c r="BM401" s="145"/>
      <c r="BN401" s="145"/>
      <c r="BO401" s="145"/>
      <c r="BP401" s="145"/>
      <c r="BQ401" s="145"/>
      <c r="BR401" s="145"/>
      <c r="BS401" s="145"/>
      <c r="BT401" s="145"/>
      <c r="BU401" s="145"/>
      <c r="BV401" s="145"/>
      <c r="BW401" s="145"/>
    </row>
    <row r="402" spans="3:75" ht="21" customHeight="1">
      <c r="C402" s="87"/>
      <c r="D402" s="437"/>
      <c r="E402" s="437"/>
      <c r="F402" s="245" t="s">
        <v>201</v>
      </c>
      <c r="G402" s="184"/>
      <c r="H402" s="62" t="s">
        <v>327</v>
      </c>
      <c r="I402" s="62" t="s">
        <v>330</v>
      </c>
      <c r="J402" s="62" t="s">
        <v>2</v>
      </c>
      <c r="K402" s="62" t="s">
        <v>331</v>
      </c>
      <c r="L402" s="62" t="s">
        <v>2</v>
      </c>
      <c r="M402" s="62" t="s">
        <v>535</v>
      </c>
      <c r="N402" s="136" t="s">
        <v>333</v>
      </c>
      <c r="O402" s="136" t="s">
        <v>2</v>
      </c>
      <c r="P402" s="136" t="s">
        <v>721</v>
      </c>
      <c r="Q402" s="136"/>
      <c r="R402" s="136"/>
      <c r="S402" s="136"/>
      <c r="T402" s="136"/>
      <c r="U402" s="213"/>
      <c r="V402" s="162"/>
      <c r="W402" s="163"/>
      <c r="X402" s="164"/>
      <c r="Y402" s="106"/>
      <c r="Z402" s="109"/>
      <c r="BI402" s="145"/>
      <c r="BJ402" s="145"/>
      <c r="BK402" s="145"/>
      <c r="BL402" s="145"/>
      <c r="BM402" s="145"/>
      <c r="BN402" s="145"/>
      <c r="BO402" s="145"/>
      <c r="BP402" s="145"/>
      <c r="BQ402" s="145"/>
      <c r="BR402" s="145"/>
      <c r="BS402" s="145"/>
      <c r="BT402" s="145"/>
      <c r="BU402" s="145"/>
      <c r="BV402" s="145"/>
      <c r="BW402" s="145"/>
    </row>
    <row r="403" spans="3:75" ht="21" customHeight="1">
      <c r="C403" s="87"/>
      <c r="D403" s="437"/>
      <c r="E403" s="437"/>
      <c r="F403" s="245" t="s">
        <v>202</v>
      </c>
      <c r="G403" s="184"/>
      <c r="H403" s="62" t="s">
        <v>327</v>
      </c>
      <c r="I403" s="62" t="s">
        <v>330</v>
      </c>
      <c r="J403" s="62" t="s">
        <v>2</v>
      </c>
      <c r="K403" s="62" t="s">
        <v>331</v>
      </c>
      <c r="L403" s="62" t="s">
        <v>2</v>
      </c>
      <c r="M403" s="62" t="s">
        <v>536</v>
      </c>
      <c r="N403" s="136" t="s">
        <v>333</v>
      </c>
      <c r="O403" s="136" t="s">
        <v>2</v>
      </c>
      <c r="P403" s="136" t="s">
        <v>721</v>
      </c>
      <c r="Q403" s="136"/>
      <c r="R403" s="136"/>
      <c r="S403" s="136"/>
      <c r="T403" s="136"/>
      <c r="U403" s="213"/>
      <c r="V403" s="162"/>
      <c r="W403" s="163"/>
      <c r="X403" s="164"/>
      <c r="Y403" s="106"/>
      <c r="Z403" s="109"/>
      <c r="BI403" s="145"/>
      <c r="BJ403" s="145"/>
      <c r="BK403" s="145"/>
      <c r="BL403" s="145"/>
      <c r="BM403" s="145"/>
      <c r="BN403" s="145"/>
      <c r="BO403" s="145"/>
      <c r="BP403" s="145"/>
      <c r="BQ403" s="145"/>
      <c r="BR403" s="145"/>
      <c r="BS403" s="145"/>
      <c r="BT403" s="145"/>
      <c r="BU403" s="145"/>
      <c r="BV403" s="145"/>
      <c r="BW403" s="145"/>
    </row>
    <row r="404" spans="3:75" ht="21" customHeight="1">
      <c r="C404" s="87"/>
      <c r="D404" s="437"/>
      <c r="E404" s="437"/>
      <c r="F404" s="245" t="s">
        <v>203</v>
      </c>
      <c r="G404" s="184"/>
      <c r="H404" s="62" t="s">
        <v>327</v>
      </c>
      <c r="I404" s="62" t="s">
        <v>330</v>
      </c>
      <c r="J404" s="62" t="s">
        <v>2</v>
      </c>
      <c r="K404" s="62" t="s">
        <v>331</v>
      </c>
      <c r="L404" s="62" t="s">
        <v>2</v>
      </c>
      <c r="M404" s="62" t="s">
        <v>537</v>
      </c>
      <c r="N404" s="136" t="s">
        <v>333</v>
      </c>
      <c r="O404" s="136" t="s">
        <v>2</v>
      </c>
      <c r="P404" s="136" t="s">
        <v>721</v>
      </c>
      <c r="Q404" s="136"/>
      <c r="R404" s="136"/>
      <c r="S404" s="136"/>
      <c r="T404" s="136"/>
      <c r="U404" s="213"/>
      <c r="V404" s="162"/>
      <c r="W404" s="163"/>
      <c r="X404" s="164"/>
      <c r="Y404" s="106"/>
      <c r="Z404" s="109"/>
      <c r="BI404" s="145"/>
      <c r="BJ404" s="145"/>
      <c r="BK404" s="145"/>
      <c r="BL404" s="145"/>
      <c r="BM404" s="145"/>
      <c r="BN404" s="145"/>
      <c r="BO404" s="145"/>
      <c r="BP404" s="145"/>
      <c r="BQ404" s="145"/>
      <c r="BR404" s="145"/>
      <c r="BS404" s="145"/>
      <c r="BT404" s="145"/>
      <c r="BU404" s="145"/>
      <c r="BV404" s="145"/>
      <c r="BW404" s="145"/>
    </row>
    <row r="405" spans="3:75" ht="21" customHeight="1">
      <c r="C405" s="87"/>
      <c r="D405" s="437"/>
      <c r="E405" s="437"/>
      <c r="F405" s="245" t="s">
        <v>766</v>
      </c>
      <c r="G405" s="184"/>
      <c r="H405" s="62" t="s">
        <v>327</v>
      </c>
      <c r="I405" s="62" t="s">
        <v>330</v>
      </c>
      <c r="J405" s="62" t="s">
        <v>2</v>
      </c>
      <c r="K405" s="62" t="s">
        <v>331</v>
      </c>
      <c r="L405" s="62" t="s">
        <v>2</v>
      </c>
      <c r="M405" s="62" t="s">
        <v>538</v>
      </c>
      <c r="N405" s="136" t="s">
        <v>333</v>
      </c>
      <c r="O405" s="136" t="s">
        <v>2</v>
      </c>
      <c r="P405" s="136" t="s">
        <v>721</v>
      </c>
      <c r="Q405" s="136"/>
      <c r="R405" s="136"/>
      <c r="S405" s="136"/>
      <c r="T405" s="136"/>
      <c r="U405" s="213"/>
      <c r="V405" s="162"/>
      <c r="W405" s="163"/>
      <c r="X405" s="164"/>
      <c r="Y405" s="106"/>
      <c r="Z405" s="109"/>
      <c r="BI405" s="145"/>
      <c r="BJ405" s="145"/>
      <c r="BK405" s="145"/>
      <c r="BL405" s="145"/>
      <c r="BM405" s="145"/>
      <c r="BN405" s="145"/>
      <c r="BO405" s="145"/>
      <c r="BP405" s="145"/>
      <c r="BQ405" s="145"/>
      <c r="BR405" s="145"/>
      <c r="BS405" s="145"/>
      <c r="BT405" s="145"/>
      <c r="BU405" s="145"/>
      <c r="BV405" s="145"/>
      <c r="BW405" s="145"/>
    </row>
    <row r="406" spans="3:75" ht="21" customHeight="1">
      <c r="C406" s="87"/>
      <c r="D406" s="437"/>
      <c r="E406" s="437"/>
      <c r="F406" s="245" t="s">
        <v>204</v>
      </c>
      <c r="G406" s="184"/>
      <c r="H406" s="62" t="s">
        <v>327</v>
      </c>
      <c r="I406" s="62" t="s">
        <v>330</v>
      </c>
      <c r="J406" s="62" t="s">
        <v>2</v>
      </c>
      <c r="K406" s="62" t="s">
        <v>331</v>
      </c>
      <c r="L406" s="62" t="s">
        <v>2</v>
      </c>
      <c r="M406" s="62" t="s">
        <v>539</v>
      </c>
      <c r="N406" s="136" t="s">
        <v>333</v>
      </c>
      <c r="O406" s="136" t="s">
        <v>2</v>
      </c>
      <c r="P406" s="136" t="s">
        <v>721</v>
      </c>
      <c r="Q406" s="136"/>
      <c r="R406" s="136"/>
      <c r="S406" s="136"/>
      <c r="T406" s="136"/>
      <c r="U406" s="213"/>
      <c r="V406" s="162"/>
      <c r="W406" s="163"/>
      <c r="X406" s="164"/>
      <c r="Y406" s="106"/>
      <c r="Z406" s="109"/>
      <c r="BI406" s="145"/>
      <c r="BJ406" s="145"/>
      <c r="BK406" s="145"/>
      <c r="BL406" s="145"/>
      <c r="BM406" s="145"/>
      <c r="BN406" s="145"/>
      <c r="BO406" s="145"/>
      <c r="BP406" s="145"/>
      <c r="BQ406" s="145"/>
      <c r="BR406" s="145"/>
      <c r="BS406" s="145"/>
      <c r="BT406" s="145"/>
      <c r="BU406" s="145"/>
      <c r="BV406" s="145"/>
      <c r="BW406" s="145"/>
    </row>
    <row r="407" spans="3:75" ht="21" customHeight="1">
      <c r="C407" s="87"/>
      <c r="D407" s="437"/>
      <c r="E407" s="437"/>
      <c r="F407" s="245" t="s">
        <v>205</v>
      </c>
      <c r="G407" s="184"/>
      <c r="H407" s="62" t="s">
        <v>327</v>
      </c>
      <c r="I407" s="62" t="s">
        <v>330</v>
      </c>
      <c r="J407" s="62" t="s">
        <v>2</v>
      </c>
      <c r="K407" s="62" t="s">
        <v>331</v>
      </c>
      <c r="L407" s="62" t="s">
        <v>2</v>
      </c>
      <c r="M407" s="62" t="s">
        <v>540</v>
      </c>
      <c r="N407" s="136" t="s">
        <v>333</v>
      </c>
      <c r="O407" s="136" t="s">
        <v>2</v>
      </c>
      <c r="P407" s="136" t="s">
        <v>721</v>
      </c>
      <c r="Q407" s="136"/>
      <c r="R407" s="136"/>
      <c r="S407" s="136"/>
      <c r="T407" s="136"/>
      <c r="U407" s="213"/>
      <c r="V407" s="162"/>
      <c r="W407" s="163"/>
      <c r="X407" s="164"/>
      <c r="Y407" s="106"/>
      <c r="Z407" s="109"/>
      <c r="BI407" s="145"/>
      <c r="BJ407" s="145"/>
      <c r="BK407" s="145"/>
      <c r="BL407" s="145"/>
      <c r="BM407" s="145"/>
      <c r="BN407" s="145"/>
      <c r="BO407" s="145"/>
      <c r="BP407" s="145"/>
      <c r="BQ407" s="145"/>
      <c r="BR407" s="145"/>
      <c r="BS407" s="145"/>
      <c r="BT407" s="145"/>
      <c r="BU407" s="145"/>
      <c r="BV407" s="145"/>
      <c r="BW407" s="145"/>
    </row>
    <row r="408" spans="3:75" ht="21" customHeight="1">
      <c r="C408" s="87"/>
      <c r="D408" s="437"/>
      <c r="E408" s="437"/>
      <c r="F408" s="245" t="s">
        <v>206</v>
      </c>
      <c r="G408" s="184"/>
      <c r="H408" s="62" t="s">
        <v>327</v>
      </c>
      <c r="I408" s="62" t="s">
        <v>330</v>
      </c>
      <c r="J408" s="62" t="s">
        <v>2</v>
      </c>
      <c r="K408" s="62" t="s">
        <v>331</v>
      </c>
      <c r="L408" s="62" t="s">
        <v>2</v>
      </c>
      <c r="M408" s="62" t="s">
        <v>541</v>
      </c>
      <c r="N408" s="136" t="s">
        <v>333</v>
      </c>
      <c r="O408" s="136" t="s">
        <v>2</v>
      </c>
      <c r="P408" s="136" t="s">
        <v>721</v>
      </c>
      <c r="Q408" s="136"/>
      <c r="R408" s="136"/>
      <c r="S408" s="136"/>
      <c r="T408" s="136"/>
      <c r="U408" s="213"/>
      <c r="V408" s="162"/>
      <c r="W408" s="163"/>
      <c r="X408" s="164"/>
      <c r="Y408" s="106"/>
      <c r="Z408" s="109"/>
      <c r="BI408" s="145"/>
      <c r="BJ408" s="145"/>
      <c r="BK408" s="145"/>
      <c r="BL408" s="145"/>
      <c r="BM408" s="145"/>
      <c r="BN408" s="145"/>
      <c r="BO408" s="145"/>
      <c r="BP408" s="145"/>
      <c r="BQ408" s="145"/>
      <c r="BR408" s="145"/>
      <c r="BS408" s="145"/>
      <c r="BT408" s="145"/>
      <c r="BU408" s="145"/>
      <c r="BV408" s="145"/>
      <c r="BW408" s="145"/>
    </row>
    <row r="409" spans="3:75" ht="21" customHeight="1">
      <c r="C409" s="87"/>
      <c r="D409" s="437"/>
      <c r="E409" s="437"/>
      <c r="F409" s="245" t="s">
        <v>207</v>
      </c>
      <c r="G409" s="184"/>
      <c r="H409" s="62" t="s">
        <v>327</v>
      </c>
      <c r="I409" s="62" t="s">
        <v>330</v>
      </c>
      <c r="J409" s="62" t="s">
        <v>2</v>
      </c>
      <c r="K409" s="62" t="s">
        <v>331</v>
      </c>
      <c r="L409" s="62" t="s">
        <v>2</v>
      </c>
      <c r="M409" s="62" t="s">
        <v>542</v>
      </c>
      <c r="N409" s="136" t="s">
        <v>333</v>
      </c>
      <c r="O409" s="136" t="s">
        <v>2</v>
      </c>
      <c r="P409" s="136" t="s">
        <v>721</v>
      </c>
      <c r="Q409" s="136"/>
      <c r="R409" s="136"/>
      <c r="S409" s="136"/>
      <c r="T409" s="136"/>
      <c r="U409" s="213"/>
      <c r="V409" s="162"/>
      <c r="W409" s="163"/>
      <c r="X409" s="164"/>
      <c r="Y409" s="106"/>
      <c r="Z409" s="109"/>
      <c r="BI409" s="145"/>
      <c r="BJ409" s="145"/>
      <c r="BK409" s="145"/>
      <c r="BL409" s="145"/>
      <c r="BM409" s="145"/>
      <c r="BN409" s="145"/>
      <c r="BO409" s="145"/>
      <c r="BP409" s="145"/>
      <c r="BQ409" s="145"/>
      <c r="BR409" s="145"/>
      <c r="BS409" s="145"/>
      <c r="BT409" s="145"/>
      <c r="BU409" s="145"/>
      <c r="BV409" s="145"/>
      <c r="BW409" s="145"/>
    </row>
    <row r="410" spans="3:75" ht="21" customHeight="1">
      <c r="C410" s="87"/>
      <c r="D410" s="437"/>
      <c r="E410" s="437"/>
      <c r="F410" s="245" t="s">
        <v>208</v>
      </c>
      <c r="G410" s="184"/>
      <c r="H410" s="62" t="s">
        <v>327</v>
      </c>
      <c r="I410" s="62" t="s">
        <v>330</v>
      </c>
      <c r="J410" s="62" t="s">
        <v>2</v>
      </c>
      <c r="K410" s="62" t="s">
        <v>331</v>
      </c>
      <c r="L410" s="62" t="s">
        <v>2</v>
      </c>
      <c r="M410" s="62" t="s">
        <v>543</v>
      </c>
      <c r="N410" s="136" t="s">
        <v>333</v>
      </c>
      <c r="O410" s="136" t="s">
        <v>2</v>
      </c>
      <c r="P410" s="136" t="s">
        <v>721</v>
      </c>
      <c r="Q410" s="136"/>
      <c r="R410" s="136"/>
      <c r="S410" s="136"/>
      <c r="T410" s="136"/>
      <c r="U410" s="213"/>
      <c r="V410" s="162"/>
      <c r="W410" s="163"/>
      <c r="X410" s="164"/>
      <c r="Y410" s="106"/>
      <c r="Z410" s="109"/>
      <c r="BI410" s="145"/>
      <c r="BJ410" s="145"/>
      <c r="BK410" s="145"/>
      <c r="BL410" s="145"/>
      <c r="BM410" s="145"/>
      <c r="BN410" s="145"/>
      <c r="BO410" s="145"/>
      <c r="BP410" s="145"/>
      <c r="BQ410" s="145"/>
      <c r="BR410" s="145"/>
      <c r="BS410" s="145"/>
      <c r="BT410" s="145"/>
      <c r="BU410" s="145"/>
      <c r="BV410" s="145"/>
      <c r="BW410" s="145"/>
    </row>
    <row r="411" spans="3:75" ht="21" customHeight="1">
      <c r="C411" s="87"/>
      <c r="D411" s="437"/>
      <c r="E411" s="437"/>
      <c r="F411" s="245" t="s">
        <v>209</v>
      </c>
      <c r="G411" s="184"/>
      <c r="H411" s="62" t="s">
        <v>327</v>
      </c>
      <c r="I411" s="62" t="s">
        <v>330</v>
      </c>
      <c r="J411" s="62" t="s">
        <v>2</v>
      </c>
      <c r="K411" s="62" t="s">
        <v>331</v>
      </c>
      <c r="L411" s="62" t="s">
        <v>2</v>
      </c>
      <c r="M411" s="62" t="s">
        <v>544</v>
      </c>
      <c r="N411" s="136" t="s">
        <v>333</v>
      </c>
      <c r="O411" s="136" t="s">
        <v>2</v>
      </c>
      <c r="P411" s="136" t="s">
        <v>721</v>
      </c>
      <c r="Q411" s="136"/>
      <c r="R411" s="136"/>
      <c r="S411" s="136"/>
      <c r="T411" s="136"/>
      <c r="U411" s="213"/>
      <c r="V411" s="162"/>
      <c r="W411" s="163"/>
      <c r="X411" s="164"/>
      <c r="Y411" s="106"/>
      <c r="Z411" s="109"/>
      <c r="BI411" s="145"/>
      <c r="BJ411" s="145"/>
      <c r="BK411" s="145"/>
      <c r="BL411" s="145"/>
      <c r="BM411" s="145"/>
      <c r="BN411" s="145"/>
      <c r="BO411" s="145"/>
      <c r="BP411" s="145"/>
      <c r="BQ411" s="145"/>
      <c r="BR411" s="145"/>
      <c r="BS411" s="145"/>
      <c r="BT411" s="145"/>
      <c r="BU411" s="145"/>
      <c r="BV411" s="145"/>
      <c r="BW411" s="145"/>
    </row>
    <row r="412" spans="3:75" ht="21" customHeight="1">
      <c r="C412" s="87"/>
      <c r="D412" s="437"/>
      <c r="E412" s="437"/>
      <c r="F412" s="245" t="s">
        <v>210</v>
      </c>
      <c r="G412" s="184"/>
      <c r="H412" s="62" t="s">
        <v>327</v>
      </c>
      <c r="I412" s="62" t="s">
        <v>330</v>
      </c>
      <c r="J412" s="62" t="s">
        <v>2</v>
      </c>
      <c r="K412" s="62" t="s">
        <v>331</v>
      </c>
      <c r="L412" s="62" t="s">
        <v>2</v>
      </c>
      <c r="M412" s="62" t="s">
        <v>545</v>
      </c>
      <c r="N412" s="136" t="s">
        <v>333</v>
      </c>
      <c r="O412" s="136" t="s">
        <v>2</v>
      </c>
      <c r="P412" s="136" t="s">
        <v>721</v>
      </c>
      <c r="Q412" s="136"/>
      <c r="R412" s="136"/>
      <c r="S412" s="136"/>
      <c r="T412" s="136"/>
      <c r="U412" s="213"/>
      <c r="V412" s="162"/>
      <c r="W412" s="163"/>
      <c r="X412" s="164"/>
      <c r="Y412" s="106"/>
      <c r="Z412" s="109"/>
      <c r="BI412" s="145"/>
      <c r="BJ412" s="145"/>
      <c r="BK412" s="145"/>
      <c r="BL412" s="145"/>
      <c r="BM412" s="145"/>
      <c r="BN412" s="145"/>
      <c r="BO412" s="145"/>
      <c r="BP412" s="145"/>
      <c r="BQ412" s="145"/>
      <c r="BR412" s="145"/>
      <c r="BS412" s="145"/>
      <c r="BT412" s="145"/>
      <c r="BU412" s="145"/>
      <c r="BV412" s="145"/>
      <c r="BW412" s="145"/>
    </row>
    <row r="413" spans="3:75" ht="21" customHeight="1">
      <c r="C413" s="87"/>
      <c r="D413" s="437"/>
      <c r="E413" s="437"/>
      <c r="F413" s="245" t="s">
        <v>211</v>
      </c>
      <c r="G413" s="184"/>
      <c r="H413" s="62" t="s">
        <v>327</v>
      </c>
      <c r="I413" s="62" t="s">
        <v>330</v>
      </c>
      <c r="J413" s="62" t="s">
        <v>2</v>
      </c>
      <c r="K413" s="62" t="s">
        <v>331</v>
      </c>
      <c r="L413" s="62" t="s">
        <v>2</v>
      </c>
      <c r="M413" s="62" t="s">
        <v>546</v>
      </c>
      <c r="N413" s="136" t="s">
        <v>333</v>
      </c>
      <c r="O413" s="136" t="s">
        <v>2</v>
      </c>
      <c r="P413" s="136" t="s">
        <v>721</v>
      </c>
      <c r="Q413" s="136"/>
      <c r="R413" s="136"/>
      <c r="S413" s="136"/>
      <c r="T413" s="136"/>
      <c r="U413" s="213"/>
      <c r="V413" s="162"/>
      <c r="W413" s="163"/>
      <c r="X413" s="164"/>
      <c r="Y413" s="106"/>
      <c r="Z413" s="109"/>
      <c r="BI413" s="145"/>
      <c r="BJ413" s="145"/>
      <c r="BK413" s="145"/>
      <c r="BL413" s="145"/>
      <c r="BM413" s="145"/>
      <c r="BN413" s="145"/>
      <c r="BO413" s="145"/>
      <c r="BP413" s="145"/>
      <c r="BQ413" s="145"/>
      <c r="BR413" s="145"/>
      <c r="BS413" s="145"/>
      <c r="BT413" s="145"/>
      <c r="BU413" s="145"/>
      <c r="BV413" s="145"/>
      <c r="BW413" s="145"/>
    </row>
    <row r="414" spans="3:75" ht="21" customHeight="1">
      <c r="C414" s="87"/>
      <c r="D414" s="437"/>
      <c r="E414" s="437"/>
      <c r="F414" s="245" t="s">
        <v>212</v>
      </c>
      <c r="G414" s="184"/>
      <c r="H414" s="62" t="s">
        <v>327</v>
      </c>
      <c r="I414" s="62" t="s">
        <v>330</v>
      </c>
      <c r="J414" s="62" t="s">
        <v>2</v>
      </c>
      <c r="K414" s="62" t="s">
        <v>331</v>
      </c>
      <c r="L414" s="62" t="s">
        <v>2</v>
      </c>
      <c r="M414" s="62" t="s">
        <v>547</v>
      </c>
      <c r="N414" s="136" t="s">
        <v>333</v>
      </c>
      <c r="O414" s="136" t="s">
        <v>2</v>
      </c>
      <c r="P414" s="136" t="s">
        <v>721</v>
      </c>
      <c r="Q414" s="136"/>
      <c r="R414" s="136"/>
      <c r="S414" s="136"/>
      <c r="T414" s="136"/>
      <c r="U414" s="213"/>
      <c r="V414" s="162"/>
      <c r="W414" s="163"/>
      <c r="X414" s="164"/>
      <c r="Y414" s="106"/>
      <c r="Z414" s="109"/>
      <c r="BI414" s="145"/>
      <c r="BJ414" s="145"/>
      <c r="BK414" s="145"/>
      <c r="BL414" s="145"/>
      <c r="BM414" s="145"/>
      <c r="BN414" s="145"/>
      <c r="BO414" s="145"/>
      <c r="BP414" s="145"/>
      <c r="BQ414" s="145"/>
      <c r="BR414" s="145"/>
      <c r="BS414" s="145"/>
      <c r="BT414" s="145"/>
      <c r="BU414" s="145"/>
      <c r="BV414" s="145"/>
      <c r="BW414" s="145"/>
    </row>
    <row r="415" spans="3:75" ht="21" customHeight="1">
      <c r="C415" s="87"/>
      <c r="D415" s="437"/>
      <c r="E415" s="437"/>
      <c r="F415" s="245" t="s">
        <v>213</v>
      </c>
      <c r="G415" s="184"/>
      <c r="H415" s="62" t="s">
        <v>327</v>
      </c>
      <c r="I415" s="62" t="s">
        <v>330</v>
      </c>
      <c r="J415" s="62" t="s">
        <v>2</v>
      </c>
      <c r="K415" s="62" t="s">
        <v>331</v>
      </c>
      <c r="L415" s="62" t="s">
        <v>2</v>
      </c>
      <c r="M415" s="62" t="s">
        <v>548</v>
      </c>
      <c r="N415" s="136" t="s">
        <v>333</v>
      </c>
      <c r="O415" s="136" t="s">
        <v>2</v>
      </c>
      <c r="P415" s="136" t="s">
        <v>721</v>
      </c>
      <c r="Q415" s="136"/>
      <c r="R415" s="136"/>
      <c r="S415" s="136"/>
      <c r="T415" s="136"/>
      <c r="U415" s="213"/>
      <c r="V415" s="162"/>
      <c r="W415" s="163"/>
      <c r="X415" s="164"/>
      <c r="Y415" s="106"/>
      <c r="Z415" s="109"/>
      <c r="BI415" s="145"/>
      <c r="BJ415" s="145"/>
      <c r="BK415" s="145"/>
      <c r="BL415" s="145"/>
      <c r="BM415" s="145"/>
      <c r="BN415" s="145"/>
      <c r="BO415" s="145"/>
      <c r="BP415" s="145"/>
      <c r="BQ415" s="145"/>
      <c r="BR415" s="145"/>
      <c r="BS415" s="145"/>
      <c r="BT415" s="145"/>
      <c r="BU415" s="145"/>
      <c r="BV415" s="145"/>
      <c r="BW415" s="145"/>
    </row>
    <row r="416" spans="3:75" ht="21" customHeight="1">
      <c r="C416" s="87"/>
      <c r="D416" s="437"/>
      <c r="E416" s="437"/>
      <c r="F416" s="245" t="s">
        <v>214</v>
      </c>
      <c r="G416" s="184"/>
      <c r="H416" s="62" t="s">
        <v>327</v>
      </c>
      <c r="I416" s="62" t="s">
        <v>330</v>
      </c>
      <c r="J416" s="62" t="s">
        <v>2</v>
      </c>
      <c r="K416" s="62" t="s">
        <v>331</v>
      </c>
      <c r="L416" s="62" t="s">
        <v>2</v>
      </c>
      <c r="M416" s="62" t="s">
        <v>549</v>
      </c>
      <c r="N416" s="136" t="s">
        <v>333</v>
      </c>
      <c r="O416" s="136" t="s">
        <v>2</v>
      </c>
      <c r="P416" s="136" t="s">
        <v>721</v>
      </c>
      <c r="Q416" s="136"/>
      <c r="R416" s="136"/>
      <c r="S416" s="136"/>
      <c r="T416" s="136"/>
      <c r="U416" s="213"/>
      <c r="V416" s="162"/>
      <c r="W416" s="163"/>
      <c r="X416" s="164"/>
      <c r="Y416" s="106"/>
      <c r="Z416" s="109"/>
      <c r="BI416" s="145"/>
      <c r="BJ416" s="145"/>
      <c r="BK416" s="145"/>
      <c r="BL416" s="145"/>
      <c r="BM416" s="145"/>
      <c r="BN416" s="145"/>
      <c r="BO416" s="145"/>
      <c r="BP416" s="145"/>
      <c r="BQ416" s="145"/>
      <c r="BR416" s="145"/>
      <c r="BS416" s="145"/>
      <c r="BT416" s="145"/>
      <c r="BU416" s="145"/>
      <c r="BV416" s="145"/>
      <c r="BW416" s="145"/>
    </row>
    <row r="417" spans="3:75" ht="21" customHeight="1">
      <c r="C417" s="87"/>
      <c r="D417" s="437"/>
      <c r="E417" s="437"/>
      <c r="F417" s="245" t="s">
        <v>215</v>
      </c>
      <c r="G417" s="184"/>
      <c r="H417" s="62" t="s">
        <v>327</v>
      </c>
      <c r="I417" s="62" t="s">
        <v>330</v>
      </c>
      <c r="J417" s="62" t="s">
        <v>2</v>
      </c>
      <c r="K417" s="62" t="s">
        <v>331</v>
      </c>
      <c r="L417" s="62" t="s">
        <v>2</v>
      </c>
      <c r="M417" s="62" t="s">
        <v>550</v>
      </c>
      <c r="N417" s="136" t="s">
        <v>333</v>
      </c>
      <c r="O417" s="136" t="s">
        <v>2</v>
      </c>
      <c r="P417" s="136" t="s">
        <v>721</v>
      </c>
      <c r="Q417" s="136"/>
      <c r="R417" s="136"/>
      <c r="S417" s="136"/>
      <c r="T417" s="136"/>
      <c r="U417" s="213"/>
      <c r="V417" s="162"/>
      <c r="W417" s="163"/>
      <c r="X417" s="164"/>
      <c r="Y417" s="106"/>
      <c r="Z417" s="109"/>
      <c r="BI417" s="145"/>
      <c r="BJ417" s="145"/>
      <c r="BK417" s="145"/>
      <c r="BL417" s="145"/>
      <c r="BM417" s="145"/>
      <c r="BN417" s="145"/>
      <c r="BO417" s="145"/>
      <c r="BP417" s="145"/>
      <c r="BQ417" s="145"/>
      <c r="BR417" s="145"/>
      <c r="BS417" s="145"/>
      <c r="BT417" s="145"/>
      <c r="BU417" s="145"/>
      <c r="BV417" s="145"/>
      <c r="BW417" s="145"/>
    </row>
    <row r="418" spans="3:75" ht="21" customHeight="1">
      <c r="C418" s="87"/>
      <c r="D418" s="437"/>
      <c r="E418" s="437"/>
      <c r="F418" s="245" t="s">
        <v>216</v>
      </c>
      <c r="G418" s="184"/>
      <c r="H418" s="62" t="s">
        <v>327</v>
      </c>
      <c r="I418" s="62" t="s">
        <v>330</v>
      </c>
      <c r="J418" s="62" t="s">
        <v>2</v>
      </c>
      <c r="K418" s="62" t="s">
        <v>331</v>
      </c>
      <c r="L418" s="62" t="s">
        <v>2</v>
      </c>
      <c r="M418" s="62" t="s">
        <v>551</v>
      </c>
      <c r="N418" s="136" t="s">
        <v>333</v>
      </c>
      <c r="O418" s="136" t="s">
        <v>2</v>
      </c>
      <c r="P418" s="136" t="s">
        <v>721</v>
      </c>
      <c r="Q418" s="136"/>
      <c r="R418" s="136"/>
      <c r="S418" s="136"/>
      <c r="T418" s="136"/>
      <c r="U418" s="213"/>
      <c r="V418" s="162"/>
      <c r="W418" s="163"/>
      <c r="X418" s="164"/>
      <c r="Y418" s="106"/>
      <c r="Z418" s="109"/>
      <c r="BI418" s="145"/>
      <c r="BJ418" s="145"/>
      <c r="BK418" s="145"/>
      <c r="BL418" s="145"/>
      <c r="BM418" s="145"/>
      <c r="BN418" s="145"/>
      <c r="BO418" s="145"/>
      <c r="BP418" s="145"/>
      <c r="BQ418" s="145"/>
      <c r="BR418" s="145"/>
      <c r="BS418" s="145"/>
      <c r="BT418" s="145"/>
      <c r="BU418" s="145"/>
      <c r="BV418" s="145"/>
      <c r="BW418" s="145"/>
    </row>
    <row r="419" spans="3:75" ht="21" customHeight="1">
      <c r="C419" s="87"/>
      <c r="D419" s="437"/>
      <c r="E419" s="437"/>
      <c r="F419" s="245" t="s">
        <v>217</v>
      </c>
      <c r="G419" s="184"/>
      <c r="H419" s="62" t="s">
        <v>327</v>
      </c>
      <c r="I419" s="62" t="s">
        <v>330</v>
      </c>
      <c r="J419" s="62" t="s">
        <v>2</v>
      </c>
      <c r="K419" s="62" t="s">
        <v>331</v>
      </c>
      <c r="L419" s="62" t="s">
        <v>2</v>
      </c>
      <c r="M419" s="62" t="s">
        <v>552</v>
      </c>
      <c r="N419" s="136" t="s">
        <v>333</v>
      </c>
      <c r="O419" s="136" t="s">
        <v>2</v>
      </c>
      <c r="P419" s="136" t="s">
        <v>721</v>
      </c>
      <c r="Q419" s="136"/>
      <c r="R419" s="136"/>
      <c r="S419" s="136"/>
      <c r="T419" s="136"/>
      <c r="U419" s="213"/>
      <c r="V419" s="162"/>
      <c r="W419" s="163"/>
      <c r="X419" s="164"/>
      <c r="Y419" s="106"/>
      <c r="Z419" s="109"/>
      <c r="BI419" s="145"/>
      <c r="BJ419" s="145"/>
      <c r="BK419" s="145"/>
      <c r="BL419" s="145"/>
      <c r="BM419" s="145"/>
      <c r="BN419" s="145"/>
      <c r="BO419" s="145"/>
      <c r="BP419" s="145"/>
      <c r="BQ419" s="145"/>
      <c r="BR419" s="145"/>
      <c r="BS419" s="145"/>
      <c r="BT419" s="145"/>
      <c r="BU419" s="145"/>
      <c r="BV419" s="145"/>
      <c r="BW419" s="145"/>
    </row>
    <row r="420" spans="3:75" ht="21" customHeight="1">
      <c r="C420" s="87"/>
      <c r="D420" s="437"/>
      <c r="E420" s="437"/>
      <c r="F420" s="245" t="s">
        <v>218</v>
      </c>
      <c r="G420" s="184"/>
      <c r="H420" s="62" t="s">
        <v>327</v>
      </c>
      <c r="I420" s="62" t="s">
        <v>330</v>
      </c>
      <c r="J420" s="62" t="s">
        <v>2</v>
      </c>
      <c r="K420" s="62" t="s">
        <v>331</v>
      </c>
      <c r="L420" s="62" t="s">
        <v>2</v>
      </c>
      <c r="M420" s="62" t="s">
        <v>553</v>
      </c>
      <c r="N420" s="136" t="s">
        <v>333</v>
      </c>
      <c r="O420" s="136" t="s">
        <v>2</v>
      </c>
      <c r="P420" s="136" t="s">
        <v>721</v>
      </c>
      <c r="Q420" s="136"/>
      <c r="R420" s="136"/>
      <c r="S420" s="136"/>
      <c r="T420" s="136"/>
      <c r="U420" s="213"/>
      <c r="V420" s="162"/>
      <c r="W420" s="163"/>
      <c r="X420" s="164"/>
      <c r="Y420" s="106"/>
      <c r="Z420" s="109"/>
      <c r="BI420" s="145"/>
      <c r="BJ420" s="145"/>
      <c r="BK420" s="145"/>
      <c r="BL420" s="145"/>
      <c r="BM420" s="145"/>
      <c r="BN420" s="145"/>
      <c r="BO420" s="145"/>
      <c r="BP420" s="145"/>
      <c r="BQ420" s="145"/>
      <c r="BR420" s="145"/>
      <c r="BS420" s="145"/>
      <c r="BT420" s="145"/>
      <c r="BU420" s="145"/>
      <c r="BV420" s="145"/>
      <c r="BW420" s="145"/>
    </row>
    <row r="421" spans="3:75" ht="21" customHeight="1">
      <c r="C421" s="87"/>
      <c r="D421" s="437"/>
      <c r="E421" s="437"/>
      <c r="F421" s="245" t="s">
        <v>219</v>
      </c>
      <c r="G421" s="184"/>
      <c r="H421" s="62" t="s">
        <v>327</v>
      </c>
      <c r="I421" s="62" t="s">
        <v>330</v>
      </c>
      <c r="J421" s="62" t="s">
        <v>2</v>
      </c>
      <c r="K421" s="62" t="s">
        <v>331</v>
      </c>
      <c r="L421" s="62" t="s">
        <v>2</v>
      </c>
      <c r="M421" s="62" t="s">
        <v>554</v>
      </c>
      <c r="N421" s="136" t="s">
        <v>333</v>
      </c>
      <c r="O421" s="136" t="s">
        <v>2</v>
      </c>
      <c r="P421" s="136" t="s">
        <v>721</v>
      </c>
      <c r="Q421" s="136"/>
      <c r="R421" s="136"/>
      <c r="S421" s="136"/>
      <c r="T421" s="136"/>
      <c r="U421" s="213"/>
      <c r="V421" s="162"/>
      <c r="W421" s="163"/>
      <c r="X421" s="164"/>
      <c r="Y421" s="106"/>
      <c r="Z421" s="109"/>
      <c r="BI421" s="145"/>
      <c r="BJ421" s="145"/>
      <c r="BK421" s="145"/>
      <c r="BL421" s="145"/>
      <c r="BM421" s="145"/>
      <c r="BN421" s="145"/>
      <c r="BO421" s="145"/>
      <c r="BP421" s="145"/>
      <c r="BQ421" s="145"/>
      <c r="BR421" s="145"/>
      <c r="BS421" s="145"/>
      <c r="BT421" s="145"/>
      <c r="BU421" s="145"/>
      <c r="BV421" s="145"/>
      <c r="BW421" s="145"/>
    </row>
    <row r="422" spans="3:75" ht="21" customHeight="1">
      <c r="C422" s="87"/>
      <c r="D422" s="437"/>
      <c r="E422" s="437"/>
      <c r="F422" s="245" t="s">
        <v>221</v>
      </c>
      <c r="G422" s="184"/>
      <c r="H422" s="62" t="s">
        <v>327</v>
      </c>
      <c r="I422" s="62" t="s">
        <v>330</v>
      </c>
      <c r="J422" s="62" t="s">
        <v>2</v>
      </c>
      <c r="K422" s="62" t="s">
        <v>331</v>
      </c>
      <c r="L422" s="62" t="s">
        <v>2</v>
      </c>
      <c r="M422" s="62" t="s">
        <v>556</v>
      </c>
      <c r="N422" s="136" t="s">
        <v>333</v>
      </c>
      <c r="O422" s="136" t="s">
        <v>2</v>
      </c>
      <c r="P422" s="136" t="s">
        <v>721</v>
      </c>
      <c r="Q422" s="136"/>
      <c r="R422" s="136"/>
      <c r="S422" s="136"/>
      <c r="T422" s="136"/>
      <c r="U422" s="213"/>
      <c r="V422" s="162"/>
      <c r="W422" s="163"/>
      <c r="X422" s="164"/>
      <c r="Y422" s="106"/>
      <c r="Z422" s="109"/>
      <c r="BI422" s="145"/>
      <c r="BJ422" s="145"/>
      <c r="BK422" s="145"/>
      <c r="BL422" s="145"/>
      <c r="BM422" s="145"/>
      <c r="BN422" s="145"/>
      <c r="BO422" s="145"/>
      <c r="BP422" s="145"/>
      <c r="BQ422" s="145"/>
      <c r="BR422" s="145"/>
      <c r="BS422" s="145"/>
      <c r="BT422" s="145"/>
      <c r="BU422" s="145"/>
      <c r="BV422" s="145"/>
      <c r="BW422" s="145"/>
    </row>
    <row r="423" spans="3:75" ht="21" customHeight="1">
      <c r="C423" s="87"/>
      <c r="D423" s="437"/>
      <c r="E423" s="437"/>
      <c r="F423" s="245" t="s">
        <v>223</v>
      </c>
      <c r="G423" s="184"/>
      <c r="H423" s="62" t="s">
        <v>327</v>
      </c>
      <c r="I423" s="62" t="s">
        <v>330</v>
      </c>
      <c r="J423" s="62" t="s">
        <v>2</v>
      </c>
      <c r="K423" s="62" t="s">
        <v>331</v>
      </c>
      <c r="L423" s="62" t="s">
        <v>2</v>
      </c>
      <c r="M423" s="62" t="s">
        <v>558</v>
      </c>
      <c r="N423" s="136" t="s">
        <v>333</v>
      </c>
      <c r="O423" s="136" t="s">
        <v>2</v>
      </c>
      <c r="P423" s="136" t="s">
        <v>721</v>
      </c>
      <c r="Q423" s="136"/>
      <c r="R423" s="136"/>
      <c r="S423" s="136"/>
      <c r="T423" s="136"/>
      <c r="U423" s="213"/>
      <c r="V423" s="162"/>
      <c r="W423" s="163"/>
      <c r="X423" s="164"/>
      <c r="Y423" s="106"/>
      <c r="Z423" s="109"/>
      <c r="BI423" s="145"/>
      <c r="BJ423" s="145"/>
      <c r="BK423" s="145"/>
      <c r="BL423" s="145"/>
      <c r="BM423" s="145"/>
      <c r="BN423" s="145"/>
      <c r="BO423" s="145"/>
      <c r="BP423" s="145"/>
      <c r="BQ423" s="145"/>
      <c r="BR423" s="145"/>
      <c r="BS423" s="145"/>
      <c r="BT423" s="145"/>
      <c r="BU423" s="145"/>
      <c r="BV423" s="145"/>
      <c r="BW423" s="145"/>
    </row>
    <row r="424" spans="3:75" ht="21" customHeight="1">
      <c r="C424" s="87"/>
      <c r="D424" s="437"/>
      <c r="E424" s="437"/>
      <c r="F424" s="245" t="s">
        <v>224</v>
      </c>
      <c r="G424" s="184"/>
      <c r="H424" s="62" t="s">
        <v>327</v>
      </c>
      <c r="I424" s="62" t="s">
        <v>330</v>
      </c>
      <c r="J424" s="62" t="s">
        <v>2</v>
      </c>
      <c r="K424" s="62" t="s">
        <v>331</v>
      </c>
      <c r="L424" s="62" t="s">
        <v>2</v>
      </c>
      <c r="M424" s="62" t="s">
        <v>559</v>
      </c>
      <c r="N424" s="136" t="s">
        <v>333</v>
      </c>
      <c r="O424" s="136" t="s">
        <v>2</v>
      </c>
      <c r="P424" s="136" t="s">
        <v>721</v>
      </c>
      <c r="Q424" s="136"/>
      <c r="R424" s="136"/>
      <c r="S424" s="136"/>
      <c r="T424" s="136"/>
      <c r="U424" s="213"/>
      <c r="V424" s="162"/>
      <c r="W424" s="163"/>
      <c r="X424" s="164"/>
      <c r="Y424" s="106"/>
      <c r="Z424" s="109"/>
      <c r="BI424" s="145"/>
      <c r="BJ424" s="145"/>
      <c r="BK424" s="145"/>
      <c r="BL424" s="145"/>
      <c r="BM424" s="145"/>
      <c r="BN424" s="145"/>
      <c r="BO424" s="145"/>
      <c r="BP424" s="145"/>
      <c r="BQ424" s="145"/>
      <c r="BR424" s="145"/>
      <c r="BS424" s="145"/>
      <c r="BT424" s="145"/>
      <c r="BU424" s="145"/>
      <c r="BV424" s="145"/>
      <c r="BW424" s="145"/>
    </row>
    <row r="425" spans="3:75" ht="21" customHeight="1">
      <c r="C425" s="87"/>
      <c r="D425" s="437"/>
      <c r="E425" s="437"/>
      <c r="F425" s="245" t="s">
        <v>225</v>
      </c>
      <c r="G425" s="184"/>
      <c r="H425" s="62" t="s">
        <v>327</v>
      </c>
      <c r="I425" s="62" t="s">
        <v>330</v>
      </c>
      <c r="J425" s="62" t="s">
        <v>2</v>
      </c>
      <c r="K425" s="62" t="s">
        <v>331</v>
      </c>
      <c r="L425" s="62" t="s">
        <v>2</v>
      </c>
      <c r="M425" s="62" t="s">
        <v>560</v>
      </c>
      <c r="N425" s="136" t="s">
        <v>333</v>
      </c>
      <c r="O425" s="136" t="s">
        <v>2</v>
      </c>
      <c r="P425" s="136" t="s">
        <v>721</v>
      </c>
      <c r="Q425" s="136"/>
      <c r="R425" s="136"/>
      <c r="S425" s="136"/>
      <c r="T425" s="136"/>
      <c r="U425" s="213"/>
      <c r="V425" s="162"/>
      <c r="W425" s="163"/>
      <c r="X425" s="164"/>
      <c r="Y425" s="106"/>
      <c r="Z425" s="109"/>
      <c r="BI425" s="145"/>
      <c r="BJ425" s="145"/>
      <c r="BK425" s="145"/>
      <c r="BL425" s="145"/>
      <c r="BM425" s="145"/>
      <c r="BN425" s="145"/>
      <c r="BO425" s="145"/>
      <c r="BP425" s="145"/>
      <c r="BQ425" s="145"/>
      <c r="BR425" s="145"/>
      <c r="BS425" s="145"/>
      <c r="BT425" s="145"/>
      <c r="BU425" s="145"/>
      <c r="BV425" s="145"/>
      <c r="BW425" s="145"/>
    </row>
    <row r="426" spans="3:75" ht="21" customHeight="1">
      <c r="C426" s="87"/>
      <c r="D426" s="437"/>
      <c r="E426" s="437"/>
      <c r="F426" s="245" t="s">
        <v>226</v>
      </c>
      <c r="G426" s="184"/>
      <c r="H426" s="62" t="s">
        <v>327</v>
      </c>
      <c r="I426" s="62" t="s">
        <v>330</v>
      </c>
      <c r="J426" s="62" t="s">
        <v>2</v>
      </c>
      <c r="K426" s="62" t="s">
        <v>331</v>
      </c>
      <c r="L426" s="62" t="s">
        <v>2</v>
      </c>
      <c r="M426" s="62" t="s">
        <v>561</v>
      </c>
      <c r="N426" s="136" t="s">
        <v>333</v>
      </c>
      <c r="O426" s="136" t="s">
        <v>2</v>
      </c>
      <c r="P426" s="136" t="s">
        <v>721</v>
      </c>
      <c r="Q426" s="136"/>
      <c r="R426" s="136"/>
      <c r="S426" s="136"/>
      <c r="T426" s="136"/>
      <c r="U426" s="213"/>
      <c r="V426" s="162"/>
      <c r="W426" s="163"/>
      <c r="X426" s="164"/>
      <c r="Y426" s="106"/>
      <c r="Z426" s="109"/>
      <c r="BI426" s="145"/>
      <c r="BJ426" s="145"/>
      <c r="BK426" s="145"/>
      <c r="BL426" s="145"/>
      <c r="BM426" s="145"/>
      <c r="BN426" s="145"/>
      <c r="BO426" s="145"/>
      <c r="BP426" s="145"/>
      <c r="BQ426" s="145"/>
      <c r="BR426" s="145"/>
      <c r="BS426" s="145"/>
      <c r="BT426" s="145"/>
      <c r="BU426" s="145"/>
      <c r="BV426" s="145"/>
      <c r="BW426" s="145"/>
    </row>
    <row r="427" spans="3:75" ht="21" customHeight="1">
      <c r="C427" s="87"/>
      <c r="D427" s="437"/>
      <c r="E427" s="437"/>
      <c r="F427" s="245" t="s">
        <v>227</v>
      </c>
      <c r="G427" s="184"/>
      <c r="H427" s="62" t="s">
        <v>327</v>
      </c>
      <c r="I427" s="62" t="s">
        <v>330</v>
      </c>
      <c r="J427" s="62" t="s">
        <v>2</v>
      </c>
      <c r="K427" s="62" t="s">
        <v>331</v>
      </c>
      <c r="L427" s="62" t="s">
        <v>2</v>
      </c>
      <c r="M427" s="62" t="s">
        <v>562</v>
      </c>
      <c r="N427" s="136" t="s">
        <v>333</v>
      </c>
      <c r="O427" s="136" t="s">
        <v>2</v>
      </c>
      <c r="P427" s="136" t="s">
        <v>721</v>
      </c>
      <c r="Q427" s="136"/>
      <c r="R427" s="136"/>
      <c r="S427" s="136"/>
      <c r="T427" s="136"/>
      <c r="U427" s="213"/>
      <c r="V427" s="162"/>
      <c r="W427" s="163"/>
      <c r="X427" s="164"/>
      <c r="Y427" s="106"/>
      <c r="Z427" s="109"/>
      <c r="BI427" s="145"/>
      <c r="BJ427" s="145"/>
      <c r="BK427" s="145"/>
      <c r="BL427" s="145"/>
      <c r="BM427" s="145"/>
      <c r="BN427" s="145"/>
      <c r="BO427" s="145"/>
      <c r="BP427" s="145"/>
      <c r="BQ427" s="145"/>
      <c r="BR427" s="145"/>
      <c r="BS427" s="145"/>
      <c r="BT427" s="145"/>
      <c r="BU427" s="145"/>
      <c r="BV427" s="145"/>
      <c r="BW427" s="145"/>
    </row>
    <row r="428" spans="3:75" ht="21" customHeight="1">
      <c r="C428" s="87"/>
      <c r="D428" s="437"/>
      <c r="E428" s="437"/>
      <c r="F428" s="245" t="s">
        <v>228</v>
      </c>
      <c r="G428" s="184"/>
      <c r="H428" s="62" t="s">
        <v>327</v>
      </c>
      <c r="I428" s="62" t="s">
        <v>330</v>
      </c>
      <c r="J428" s="62" t="s">
        <v>2</v>
      </c>
      <c r="K428" s="62" t="s">
        <v>331</v>
      </c>
      <c r="L428" s="62" t="s">
        <v>2</v>
      </c>
      <c r="M428" s="62" t="s">
        <v>563</v>
      </c>
      <c r="N428" s="136" t="s">
        <v>333</v>
      </c>
      <c r="O428" s="136" t="s">
        <v>2</v>
      </c>
      <c r="P428" s="136" t="s">
        <v>721</v>
      </c>
      <c r="Q428" s="136"/>
      <c r="R428" s="136"/>
      <c r="S428" s="136"/>
      <c r="T428" s="136"/>
      <c r="U428" s="213"/>
      <c r="V428" s="162"/>
      <c r="W428" s="163"/>
      <c r="X428" s="164"/>
      <c r="Y428" s="106"/>
      <c r="Z428" s="109"/>
      <c r="BI428" s="145"/>
      <c r="BJ428" s="145"/>
      <c r="BK428" s="145"/>
      <c r="BL428" s="145"/>
      <c r="BM428" s="145"/>
      <c r="BN428" s="145"/>
      <c r="BO428" s="145"/>
      <c r="BP428" s="145"/>
      <c r="BQ428" s="145"/>
      <c r="BR428" s="145"/>
      <c r="BS428" s="145"/>
      <c r="BT428" s="145"/>
      <c r="BU428" s="145"/>
      <c r="BV428" s="145"/>
      <c r="BW428" s="145"/>
    </row>
    <row r="429" spans="3:75" ht="21" customHeight="1">
      <c r="C429" s="87"/>
      <c r="D429" s="437"/>
      <c r="E429" s="437"/>
      <c r="F429" s="245" t="s">
        <v>222</v>
      </c>
      <c r="G429" s="184"/>
      <c r="H429" s="62" t="s">
        <v>327</v>
      </c>
      <c r="I429" s="62" t="s">
        <v>330</v>
      </c>
      <c r="J429" s="62" t="s">
        <v>2</v>
      </c>
      <c r="K429" s="62" t="s">
        <v>331</v>
      </c>
      <c r="L429" s="62" t="s">
        <v>2</v>
      </c>
      <c r="M429" s="62" t="s">
        <v>557</v>
      </c>
      <c r="N429" s="136" t="s">
        <v>333</v>
      </c>
      <c r="O429" s="136" t="s">
        <v>2</v>
      </c>
      <c r="P429" s="136" t="s">
        <v>721</v>
      </c>
      <c r="Q429" s="136"/>
      <c r="R429" s="136"/>
      <c r="S429" s="136"/>
      <c r="T429" s="136"/>
      <c r="U429" s="213"/>
      <c r="V429" s="162"/>
      <c r="W429" s="163"/>
      <c r="X429" s="164"/>
      <c r="Y429" s="106"/>
      <c r="Z429" s="109"/>
      <c r="BI429" s="145"/>
      <c r="BJ429" s="145"/>
      <c r="BK429" s="145"/>
      <c r="BL429" s="145"/>
      <c r="BM429" s="145"/>
      <c r="BN429" s="145"/>
      <c r="BO429" s="145"/>
      <c r="BP429" s="145"/>
      <c r="BQ429" s="145"/>
      <c r="BR429" s="145"/>
      <c r="BS429" s="145"/>
      <c r="BT429" s="145"/>
      <c r="BU429" s="145"/>
      <c r="BV429" s="145"/>
      <c r="BW429" s="145"/>
    </row>
    <row r="430" spans="3:75" ht="21" customHeight="1">
      <c r="C430" s="87"/>
      <c r="D430" s="437"/>
      <c r="E430" s="437"/>
      <c r="F430" s="245" t="s">
        <v>229</v>
      </c>
      <c r="G430" s="184"/>
      <c r="H430" s="62" t="s">
        <v>327</v>
      </c>
      <c r="I430" s="62" t="s">
        <v>330</v>
      </c>
      <c r="J430" s="62" t="s">
        <v>2</v>
      </c>
      <c r="K430" s="62" t="s">
        <v>331</v>
      </c>
      <c r="L430" s="62" t="s">
        <v>2</v>
      </c>
      <c r="M430" s="62" t="s">
        <v>564</v>
      </c>
      <c r="N430" s="136" t="s">
        <v>333</v>
      </c>
      <c r="O430" s="136" t="s">
        <v>2</v>
      </c>
      <c r="P430" s="136" t="s">
        <v>721</v>
      </c>
      <c r="Q430" s="136"/>
      <c r="R430" s="136"/>
      <c r="S430" s="136"/>
      <c r="T430" s="136"/>
      <c r="U430" s="213"/>
      <c r="V430" s="162"/>
      <c r="W430" s="163"/>
      <c r="X430" s="164"/>
      <c r="Y430" s="106"/>
      <c r="Z430" s="109"/>
      <c r="BI430" s="145"/>
      <c r="BJ430" s="145"/>
      <c r="BK430" s="145"/>
      <c r="BL430" s="145"/>
      <c r="BM430" s="145"/>
      <c r="BN430" s="145"/>
      <c r="BO430" s="145"/>
      <c r="BP430" s="145"/>
      <c r="BQ430" s="145"/>
      <c r="BR430" s="145"/>
      <c r="BS430" s="145"/>
      <c r="BT430" s="145"/>
      <c r="BU430" s="145"/>
      <c r="BV430" s="145"/>
      <c r="BW430" s="145"/>
    </row>
    <row r="431" spans="3:75" ht="21" customHeight="1">
      <c r="C431" s="87"/>
      <c r="D431" s="437"/>
      <c r="E431" s="437"/>
      <c r="F431" s="245" t="s">
        <v>230</v>
      </c>
      <c r="G431" s="184"/>
      <c r="H431" s="62" t="s">
        <v>327</v>
      </c>
      <c r="I431" s="62" t="s">
        <v>330</v>
      </c>
      <c r="J431" s="62" t="s">
        <v>2</v>
      </c>
      <c r="K431" s="62" t="s">
        <v>331</v>
      </c>
      <c r="L431" s="62" t="s">
        <v>2</v>
      </c>
      <c r="M431" s="62" t="s">
        <v>565</v>
      </c>
      <c r="N431" s="136" t="s">
        <v>333</v>
      </c>
      <c r="O431" s="136" t="s">
        <v>2</v>
      </c>
      <c r="P431" s="136" t="s">
        <v>721</v>
      </c>
      <c r="Q431" s="136"/>
      <c r="R431" s="136"/>
      <c r="S431" s="136"/>
      <c r="T431" s="136"/>
      <c r="U431" s="213"/>
      <c r="V431" s="162"/>
      <c r="W431" s="163"/>
      <c r="X431" s="164"/>
      <c r="Y431" s="106"/>
      <c r="Z431" s="106"/>
      <c r="AA431" s="107"/>
      <c r="AB431" s="107"/>
      <c r="AC431" s="107"/>
      <c r="AD431" s="107"/>
      <c r="AE431" s="107"/>
      <c r="AF431" s="107"/>
      <c r="AG431" s="107"/>
      <c r="AH431" s="107"/>
      <c r="AI431" s="107"/>
      <c r="AJ431" s="107"/>
      <c r="AK431" s="107"/>
      <c r="AL431" s="107"/>
      <c r="AM431" s="107"/>
      <c r="AN431" s="107"/>
      <c r="AO431" s="107"/>
      <c r="AP431" s="107"/>
      <c r="AQ431" s="107"/>
      <c r="AR431" s="107"/>
      <c r="AS431" s="107"/>
      <c r="BI431" s="145"/>
      <c r="BJ431" s="145"/>
      <c r="BK431" s="145"/>
      <c r="BL431" s="145"/>
      <c r="BM431" s="145"/>
      <c r="BN431" s="145"/>
      <c r="BO431" s="145"/>
      <c r="BP431" s="145"/>
      <c r="BQ431" s="145"/>
      <c r="BR431" s="145"/>
      <c r="BS431" s="145"/>
      <c r="BT431" s="145"/>
      <c r="BU431" s="145"/>
      <c r="BV431" s="145"/>
      <c r="BW431" s="145"/>
    </row>
    <row r="432" spans="3:75" ht="21" customHeight="1">
      <c r="C432" s="87"/>
      <c r="D432" s="437"/>
      <c r="E432" s="437"/>
      <c r="F432" s="245" t="s">
        <v>231</v>
      </c>
      <c r="G432" s="184"/>
      <c r="H432" s="62" t="s">
        <v>327</v>
      </c>
      <c r="I432" s="62" t="s">
        <v>330</v>
      </c>
      <c r="J432" s="62" t="s">
        <v>2</v>
      </c>
      <c r="K432" s="62" t="s">
        <v>331</v>
      </c>
      <c r="L432" s="62" t="s">
        <v>2</v>
      </c>
      <c r="M432" s="62" t="s">
        <v>566</v>
      </c>
      <c r="N432" s="136" t="s">
        <v>333</v>
      </c>
      <c r="O432" s="136" t="s">
        <v>2</v>
      </c>
      <c r="P432" s="136" t="s">
        <v>721</v>
      </c>
      <c r="Q432" s="136"/>
      <c r="R432" s="136"/>
      <c r="S432" s="136"/>
      <c r="T432" s="136"/>
      <c r="U432" s="213"/>
      <c r="V432" s="162"/>
      <c r="W432" s="163"/>
      <c r="X432" s="164"/>
      <c r="Y432" s="106"/>
      <c r="Z432" s="106"/>
      <c r="AA432" s="107"/>
      <c r="AB432" s="107"/>
      <c r="AC432" s="107"/>
      <c r="AD432" s="107"/>
      <c r="AE432" s="107"/>
      <c r="AF432" s="107"/>
      <c r="AG432" s="107"/>
      <c r="AH432" s="107"/>
      <c r="AI432" s="107"/>
      <c r="AJ432" s="107"/>
      <c r="AK432" s="107"/>
      <c r="AL432" s="107"/>
      <c r="AM432" s="107"/>
      <c r="AN432" s="107"/>
      <c r="AO432" s="107"/>
      <c r="AP432" s="107"/>
      <c r="AQ432" s="107"/>
      <c r="AR432" s="107"/>
      <c r="AS432" s="107"/>
      <c r="BI432" s="145"/>
      <c r="BJ432" s="145"/>
      <c r="BK432" s="145"/>
      <c r="BL432" s="145"/>
      <c r="BM432" s="145"/>
      <c r="BN432" s="145"/>
      <c r="BO432" s="145"/>
      <c r="BP432" s="145"/>
      <c r="BQ432" s="145"/>
      <c r="BR432" s="145"/>
      <c r="BS432" s="145"/>
      <c r="BT432" s="145"/>
      <c r="BU432" s="145"/>
      <c r="BV432" s="145"/>
      <c r="BW432" s="145"/>
    </row>
    <row r="433" spans="3:75" ht="21" customHeight="1">
      <c r="C433" s="87"/>
      <c r="D433" s="437"/>
      <c r="E433" s="437"/>
      <c r="F433" s="245" t="s">
        <v>232</v>
      </c>
      <c r="G433" s="184"/>
      <c r="H433" s="62" t="s">
        <v>327</v>
      </c>
      <c r="I433" s="62" t="s">
        <v>330</v>
      </c>
      <c r="J433" s="62" t="s">
        <v>2</v>
      </c>
      <c r="K433" s="62" t="s">
        <v>331</v>
      </c>
      <c r="L433" s="62" t="s">
        <v>2</v>
      </c>
      <c r="M433" s="62" t="s">
        <v>567</v>
      </c>
      <c r="N433" s="136" t="s">
        <v>333</v>
      </c>
      <c r="O433" s="136" t="s">
        <v>2</v>
      </c>
      <c r="P433" s="136" t="s">
        <v>721</v>
      </c>
      <c r="Q433" s="136"/>
      <c r="R433" s="136"/>
      <c r="S433" s="136"/>
      <c r="T433" s="136"/>
      <c r="U433" s="213"/>
      <c r="V433" s="162"/>
      <c r="W433" s="163"/>
      <c r="X433" s="164"/>
      <c r="Y433" s="106"/>
      <c r="Z433" s="106"/>
      <c r="AA433" s="107"/>
      <c r="AB433" s="107"/>
      <c r="AC433" s="107"/>
      <c r="AD433" s="107"/>
      <c r="AE433" s="107"/>
      <c r="AF433" s="107"/>
      <c r="AG433" s="107"/>
      <c r="AH433" s="107"/>
      <c r="AI433" s="107"/>
      <c r="AJ433" s="107"/>
      <c r="AK433" s="107"/>
      <c r="AL433" s="107"/>
      <c r="AM433" s="107"/>
      <c r="AN433" s="107"/>
      <c r="AO433" s="107"/>
      <c r="AP433" s="107"/>
      <c r="AQ433" s="107"/>
      <c r="AR433" s="107"/>
      <c r="AS433" s="107"/>
      <c r="BI433" s="145"/>
      <c r="BJ433" s="145"/>
      <c r="BK433" s="145"/>
      <c r="BL433" s="145"/>
      <c r="BM433" s="145"/>
      <c r="BN433" s="145"/>
      <c r="BO433" s="145"/>
      <c r="BP433" s="145"/>
      <c r="BQ433" s="145"/>
      <c r="BR433" s="145"/>
      <c r="BS433" s="145"/>
      <c r="BT433" s="145"/>
      <c r="BU433" s="145"/>
      <c r="BV433" s="145"/>
      <c r="BW433" s="145"/>
    </row>
    <row r="434" spans="3:75" ht="21" customHeight="1">
      <c r="C434" s="87"/>
      <c r="D434" s="437"/>
      <c r="E434" s="437"/>
      <c r="F434" s="245" t="s">
        <v>233</v>
      </c>
      <c r="G434" s="184"/>
      <c r="H434" s="62" t="s">
        <v>327</v>
      </c>
      <c r="I434" s="62" t="s">
        <v>330</v>
      </c>
      <c r="J434" s="62" t="s">
        <v>2</v>
      </c>
      <c r="K434" s="62" t="s">
        <v>331</v>
      </c>
      <c r="L434" s="62" t="s">
        <v>2</v>
      </c>
      <c r="M434" s="62" t="s">
        <v>568</v>
      </c>
      <c r="N434" s="136" t="s">
        <v>333</v>
      </c>
      <c r="O434" s="136" t="s">
        <v>2</v>
      </c>
      <c r="P434" s="136" t="s">
        <v>721</v>
      </c>
      <c r="Q434" s="136"/>
      <c r="R434" s="136"/>
      <c r="S434" s="136"/>
      <c r="T434" s="136"/>
      <c r="U434" s="213"/>
      <c r="V434" s="162"/>
      <c r="W434" s="163"/>
      <c r="X434" s="164"/>
      <c r="Y434" s="106"/>
      <c r="Z434" s="106"/>
      <c r="AA434" s="107"/>
      <c r="AB434" s="107"/>
      <c r="AC434" s="107"/>
      <c r="AD434" s="107"/>
      <c r="AE434" s="107"/>
      <c r="AF434" s="107"/>
      <c r="AG434" s="107"/>
      <c r="AH434" s="107"/>
      <c r="AI434" s="107"/>
      <c r="AJ434" s="107"/>
      <c r="AK434" s="107"/>
      <c r="AL434" s="107"/>
      <c r="AM434" s="107"/>
      <c r="AN434" s="107"/>
      <c r="AO434" s="107"/>
      <c r="AP434" s="107"/>
      <c r="AQ434" s="107"/>
      <c r="AR434" s="107"/>
      <c r="AS434" s="107"/>
      <c r="BI434" s="145"/>
      <c r="BJ434" s="145"/>
      <c r="BK434" s="145"/>
      <c r="BL434" s="145"/>
      <c r="BM434" s="145"/>
      <c r="BN434" s="145"/>
      <c r="BO434" s="145"/>
      <c r="BP434" s="145"/>
      <c r="BQ434" s="145"/>
      <c r="BR434" s="145"/>
      <c r="BS434" s="145"/>
      <c r="BT434" s="145"/>
      <c r="BU434" s="145"/>
      <c r="BV434" s="145"/>
      <c r="BW434" s="145"/>
    </row>
    <row r="435" spans="3:75" ht="21" customHeight="1">
      <c r="C435" s="87"/>
      <c r="D435" s="437"/>
      <c r="E435" s="437"/>
      <c r="F435" s="245" t="s">
        <v>234</v>
      </c>
      <c r="G435" s="184"/>
      <c r="H435" s="62" t="s">
        <v>327</v>
      </c>
      <c r="I435" s="62" t="s">
        <v>330</v>
      </c>
      <c r="J435" s="62" t="s">
        <v>2</v>
      </c>
      <c r="K435" s="62" t="s">
        <v>331</v>
      </c>
      <c r="L435" s="62" t="s">
        <v>2</v>
      </c>
      <c r="M435" s="62" t="s">
        <v>569</v>
      </c>
      <c r="N435" s="136" t="s">
        <v>333</v>
      </c>
      <c r="O435" s="136" t="s">
        <v>2</v>
      </c>
      <c r="P435" s="136" t="s">
        <v>721</v>
      </c>
      <c r="Q435" s="136"/>
      <c r="R435" s="136"/>
      <c r="S435" s="136"/>
      <c r="T435" s="136"/>
      <c r="U435" s="213"/>
      <c r="V435" s="162"/>
      <c r="W435" s="163"/>
      <c r="X435" s="164"/>
      <c r="Y435" s="106"/>
      <c r="Z435" s="106"/>
      <c r="AA435" s="107"/>
      <c r="AB435" s="107"/>
      <c r="AC435" s="107"/>
      <c r="AD435" s="107"/>
      <c r="AE435" s="107"/>
      <c r="AF435" s="107"/>
      <c r="AG435" s="107"/>
      <c r="AH435" s="107"/>
      <c r="AI435" s="107"/>
      <c r="AJ435" s="107"/>
      <c r="AK435" s="107"/>
      <c r="AL435" s="107"/>
      <c r="AM435" s="107"/>
      <c r="AN435" s="107"/>
      <c r="AO435" s="107"/>
      <c r="AP435" s="107"/>
      <c r="AQ435" s="107"/>
      <c r="AR435" s="107"/>
      <c r="AS435" s="107"/>
      <c r="BI435" s="145"/>
      <c r="BJ435" s="145"/>
      <c r="BK435" s="145"/>
      <c r="BL435" s="145"/>
      <c r="BM435" s="145"/>
      <c r="BN435" s="145"/>
      <c r="BO435" s="145"/>
      <c r="BP435" s="145"/>
      <c r="BQ435" s="145"/>
      <c r="BR435" s="145"/>
      <c r="BS435" s="145"/>
      <c r="BT435" s="145"/>
      <c r="BU435" s="145"/>
      <c r="BV435" s="145"/>
      <c r="BW435" s="145"/>
    </row>
    <row r="436" spans="3:75" ht="21" customHeight="1">
      <c r="C436" s="87"/>
      <c r="D436" s="437"/>
      <c r="E436" s="437"/>
      <c r="F436" s="245" t="s">
        <v>235</v>
      </c>
      <c r="G436" s="184"/>
      <c r="H436" s="62" t="s">
        <v>327</v>
      </c>
      <c r="I436" s="62" t="s">
        <v>330</v>
      </c>
      <c r="J436" s="62" t="s">
        <v>2</v>
      </c>
      <c r="K436" s="62" t="s">
        <v>331</v>
      </c>
      <c r="L436" s="62" t="s">
        <v>2</v>
      </c>
      <c r="M436" s="62" t="s">
        <v>570</v>
      </c>
      <c r="N436" s="136" t="s">
        <v>333</v>
      </c>
      <c r="O436" s="136" t="s">
        <v>2</v>
      </c>
      <c r="P436" s="136" t="s">
        <v>721</v>
      </c>
      <c r="Q436" s="136"/>
      <c r="R436" s="136"/>
      <c r="S436" s="136"/>
      <c r="T436" s="136"/>
      <c r="U436" s="213"/>
      <c r="V436" s="162"/>
      <c r="W436" s="163"/>
      <c r="X436" s="164"/>
      <c r="Y436" s="106"/>
      <c r="Z436" s="106"/>
      <c r="AA436" s="107"/>
      <c r="AB436" s="107"/>
      <c r="AC436" s="107"/>
      <c r="AD436" s="107"/>
      <c r="AE436" s="107"/>
      <c r="AF436" s="107"/>
      <c r="AG436" s="107"/>
      <c r="AH436" s="107"/>
      <c r="AI436" s="107"/>
      <c r="AJ436" s="107"/>
      <c r="AK436" s="107"/>
      <c r="AL436" s="107"/>
      <c r="AM436" s="107"/>
      <c r="AN436" s="107"/>
      <c r="AO436" s="107"/>
      <c r="AP436" s="107"/>
      <c r="AQ436" s="107"/>
      <c r="AR436" s="107"/>
      <c r="AS436" s="107"/>
      <c r="BI436" s="145"/>
      <c r="BJ436" s="145"/>
      <c r="BK436" s="145"/>
      <c r="BL436" s="145"/>
      <c r="BM436" s="145"/>
      <c r="BN436" s="145"/>
      <c r="BO436" s="145"/>
      <c r="BP436" s="145"/>
      <c r="BQ436" s="145"/>
      <c r="BR436" s="145"/>
      <c r="BS436" s="145"/>
      <c r="BT436" s="145"/>
      <c r="BU436" s="145"/>
      <c r="BV436" s="145"/>
      <c r="BW436" s="145"/>
    </row>
    <row r="437" spans="3:75" ht="21" customHeight="1">
      <c r="C437" s="87"/>
      <c r="D437" s="437"/>
      <c r="E437" s="437"/>
      <c r="F437" s="245" t="s">
        <v>236</v>
      </c>
      <c r="G437" s="184"/>
      <c r="H437" s="62" t="s">
        <v>327</v>
      </c>
      <c r="I437" s="62" t="s">
        <v>330</v>
      </c>
      <c r="J437" s="62" t="s">
        <v>2</v>
      </c>
      <c r="K437" s="62" t="s">
        <v>331</v>
      </c>
      <c r="L437" s="62" t="s">
        <v>2</v>
      </c>
      <c r="M437" s="62" t="s">
        <v>571</v>
      </c>
      <c r="N437" s="136" t="s">
        <v>333</v>
      </c>
      <c r="O437" s="136" t="s">
        <v>2</v>
      </c>
      <c r="P437" s="136" t="s">
        <v>721</v>
      </c>
      <c r="Q437" s="136"/>
      <c r="R437" s="136"/>
      <c r="S437" s="136"/>
      <c r="T437" s="136"/>
      <c r="U437" s="213"/>
      <c r="V437" s="162"/>
      <c r="W437" s="163"/>
      <c r="X437" s="164"/>
      <c r="Y437" s="106"/>
      <c r="Z437" s="106"/>
      <c r="AA437" s="107"/>
      <c r="AB437" s="107"/>
      <c r="AC437" s="107"/>
      <c r="AD437" s="107"/>
      <c r="AE437" s="107"/>
      <c r="AF437" s="107"/>
      <c r="AG437" s="107"/>
      <c r="AH437" s="107"/>
      <c r="AI437" s="107"/>
      <c r="AJ437" s="107"/>
      <c r="AK437" s="107"/>
      <c r="AL437" s="107"/>
      <c r="AM437" s="107"/>
      <c r="AN437" s="107"/>
      <c r="AO437" s="107"/>
      <c r="AP437" s="107"/>
      <c r="AQ437" s="107"/>
      <c r="AR437" s="107"/>
      <c r="AS437" s="107"/>
      <c r="BI437" s="145"/>
      <c r="BJ437" s="145"/>
      <c r="BK437" s="145"/>
      <c r="BL437" s="145"/>
      <c r="BM437" s="145"/>
      <c r="BN437" s="145"/>
      <c r="BO437" s="145"/>
      <c r="BP437" s="145"/>
      <c r="BQ437" s="145"/>
      <c r="BR437" s="145"/>
      <c r="BS437" s="145"/>
      <c r="BT437" s="145"/>
      <c r="BU437" s="145"/>
      <c r="BV437" s="145"/>
      <c r="BW437" s="145"/>
    </row>
    <row r="438" spans="3:75" ht="21" customHeight="1">
      <c r="C438" s="87"/>
      <c r="D438" s="437"/>
      <c r="E438" s="437"/>
      <c r="F438" s="245" t="s">
        <v>237</v>
      </c>
      <c r="G438" s="184"/>
      <c r="H438" s="62" t="s">
        <v>327</v>
      </c>
      <c r="I438" s="62" t="s">
        <v>330</v>
      </c>
      <c r="J438" s="62" t="s">
        <v>2</v>
      </c>
      <c r="K438" s="62" t="s">
        <v>331</v>
      </c>
      <c r="L438" s="62" t="s">
        <v>2</v>
      </c>
      <c r="M438" s="62" t="s">
        <v>572</v>
      </c>
      <c r="N438" s="136" t="s">
        <v>333</v>
      </c>
      <c r="O438" s="136" t="s">
        <v>2</v>
      </c>
      <c r="P438" s="136" t="s">
        <v>721</v>
      </c>
      <c r="Q438" s="136"/>
      <c r="R438" s="136"/>
      <c r="S438" s="136"/>
      <c r="T438" s="136"/>
      <c r="U438" s="213"/>
      <c r="V438" s="162"/>
      <c r="W438" s="163"/>
      <c r="X438" s="164"/>
      <c r="Y438" s="106"/>
      <c r="Z438" s="106"/>
      <c r="AA438" s="107"/>
      <c r="AB438" s="107"/>
      <c r="AC438" s="107"/>
      <c r="AD438" s="107"/>
      <c r="AE438" s="107"/>
      <c r="AF438" s="107"/>
      <c r="AG438" s="107"/>
      <c r="AH438" s="107"/>
      <c r="AI438" s="107"/>
      <c r="AJ438" s="107"/>
      <c r="AK438" s="107"/>
      <c r="AL438" s="107"/>
      <c r="AM438" s="107"/>
      <c r="AN438" s="107"/>
      <c r="AO438" s="107"/>
      <c r="AP438" s="107"/>
      <c r="AQ438" s="107"/>
      <c r="AR438" s="107"/>
      <c r="AS438" s="107"/>
      <c r="BI438" s="145"/>
      <c r="BJ438" s="145"/>
      <c r="BK438" s="145"/>
      <c r="BL438" s="145"/>
      <c r="BM438" s="145"/>
      <c r="BN438" s="145"/>
      <c r="BO438" s="145"/>
      <c r="BP438" s="145"/>
      <c r="BQ438" s="145"/>
      <c r="BR438" s="145"/>
      <c r="BS438" s="145"/>
      <c r="BT438" s="145"/>
      <c r="BU438" s="145"/>
      <c r="BV438" s="145"/>
      <c r="BW438" s="145"/>
    </row>
    <row r="439" spans="3:75" ht="21" customHeight="1">
      <c r="C439" s="87"/>
      <c r="D439" s="437"/>
      <c r="E439" s="437"/>
      <c r="F439" s="245" t="s">
        <v>220</v>
      </c>
      <c r="G439" s="184"/>
      <c r="H439" s="62" t="s">
        <v>327</v>
      </c>
      <c r="I439" s="62" t="s">
        <v>330</v>
      </c>
      <c r="J439" s="62" t="s">
        <v>2</v>
      </c>
      <c r="K439" s="62" t="s">
        <v>331</v>
      </c>
      <c r="L439" s="62" t="s">
        <v>2</v>
      </c>
      <c r="M439" s="62" t="s">
        <v>555</v>
      </c>
      <c r="N439" s="136" t="s">
        <v>333</v>
      </c>
      <c r="O439" s="136" t="s">
        <v>2</v>
      </c>
      <c r="P439" s="136" t="s">
        <v>721</v>
      </c>
      <c r="Q439" s="136"/>
      <c r="R439" s="136"/>
      <c r="S439" s="136"/>
      <c r="T439" s="136"/>
      <c r="U439" s="213"/>
      <c r="V439" s="162"/>
      <c r="W439" s="163"/>
      <c r="X439" s="164"/>
      <c r="Y439" s="106"/>
      <c r="Z439" s="106"/>
      <c r="AA439" s="107"/>
      <c r="AB439" s="107"/>
      <c r="AC439" s="107"/>
      <c r="AD439" s="107"/>
      <c r="AE439" s="107"/>
      <c r="AF439" s="107"/>
      <c r="AG439" s="107"/>
      <c r="AH439" s="107"/>
      <c r="AI439" s="107"/>
      <c r="AJ439" s="107"/>
      <c r="AK439" s="107"/>
      <c r="AL439" s="107"/>
      <c r="AM439" s="107"/>
      <c r="AN439" s="107"/>
      <c r="AO439" s="107"/>
      <c r="AP439" s="107"/>
      <c r="AQ439" s="107"/>
      <c r="AR439" s="107"/>
      <c r="AS439" s="107"/>
      <c r="BI439" s="145"/>
      <c r="BJ439" s="145"/>
      <c r="BK439" s="145"/>
      <c r="BL439" s="145"/>
      <c r="BM439" s="145"/>
      <c r="BN439" s="145"/>
      <c r="BO439" s="145"/>
      <c r="BP439" s="145"/>
      <c r="BQ439" s="145"/>
      <c r="BR439" s="145"/>
      <c r="BS439" s="145"/>
      <c r="BT439" s="145"/>
      <c r="BU439" s="145"/>
      <c r="BV439" s="145"/>
      <c r="BW439" s="145"/>
    </row>
    <row r="440" spans="3:75" ht="21" customHeight="1">
      <c r="C440" s="87"/>
      <c r="D440" s="437"/>
      <c r="E440" s="437"/>
      <c r="F440" s="245" t="s">
        <v>238</v>
      </c>
      <c r="G440" s="184"/>
      <c r="H440" s="62" t="s">
        <v>327</v>
      </c>
      <c r="I440" s="62" t="s">
        <v>330</v>
      </c>
      <c r="J440" s="62" t="s">
        <v>2</v>
      </c>
      <c r="K440" s="62" t="s">
        <v>331</v>
      </c>
      <c r="L440" s="62" t="s">
        <v>2</v>
      </c>
      <c r="M440" s="62" t="s">
        <v>573</v>
      </c>
      <c r="N440" s="136" t="s">
        <v>333</v>
      </c>
      <c r="O440" s="136" t="s">
        <v>2</v>
      </c>
      <c r="P440" s="136" t="s">
        <v>721</v>
      </c>
      <c r="Q440" s="136"/>
      <c r="R440" s="136"/>
      <c r="S440" s="136"/>
      <c r="T440" s="136"/>
      <c r="U440" s="213"/>
      <c r="V440" s="162"/>
      <c r="W440" s="163"/>
      <c r="X440" s="164"/>
      <c r="Y440" s="106"/>
      <c r="Z440" s="106"/>
      <c r="AA440" s="107"/>
      <c r="AB440" s="107"/>
      <c r="AC440" s="107"/>
      <c r="AD440" s="107"/>
      <c r="AE440" s="107"/>
      <c r="AF440" s="107"/>
      <c r="AG440" s="107"/>
      <c r="AH440" s="107"/>
      <c r="AI440" s="107"/>
      <c r="AJ440" s="107"/>
      <c r="AK440" s="107"/>
      <c r="AL440" s="107"/>
      <c r="AM440" s="107"/>
      <c r="AN440" s="107"/>
      <c r="AO440" s="107"/>
      <c r="AP440" s="107"/>
      <c r="AQ440" s="107"/>
      <c r="AR440" s="107"/>
      <c r="AS440" s="107"/>
      <c r="BI440" s="145"/>
      <c r="BJ440" s="145"/>
      <c r="BK440" s="145"/>
      <c r="BL440" s="145"/>
      <c r="BM440" s="145"/>
      <c r="BN440" s="145"/>
      <c r="BO440" s="145"/>
      <c r="BP440" s="145"/>
      <c r="BQ440" s="145"/>
      <c r="BR440" s="145"/>
      <c r="BS440" s="145"/>
      <c r="BT440" s="145"/>
      <c r="BU440" s="145"/>
      <c r="BV440" s="145"/>
      <c r="BW440" s="145"/>
    </row>
    <row r="441" spans="3:75" ht="21" customHeight="1">
      <c r="C441" s="87"/>
      <c r="D441" s="437"/>
      <c r="E441" s="437"/>
      <c r="F441" s="245" t="s">
        <v>239</v>
      </c>
      <c r="G441" s="184"/>
      <c r="H441" s="62" t="s">
        <v>327</v>
      </c>
      <c r="I441" s="62" t="s">
        <v>330</v>
      </c>
      <c r="J441" s="62" t="s">
        <v>2</v>
      </c>
      <c r="K441" s="62" t="s">
        <v>331</v>
      </c>
      <c r="L441" s="62" t="s">
        <v>2</v>
      </c>
      <c r="M441" s="62" t="s">
        <v>574</v>
      </c>
      <c r="N441" s="136" t="s">
        <v>333</v>
      </c>
      <c r="O441" s="136" t="s">
        <v>2</v>
      </c>
      <c r="P441" s="136" t="s">
        <v>721</v>
      </c>
      <c r="Q441" s="136"/>
      <c r="R441" s="136"/>
      <c r="S441" s="136"/>
      <c r="T441" s="136"/>
      <c r="U441" s="213"/>
      <c r="V441" s="162"/>
      <c r="W441" s="163"/>
      <c r="X441" s="164"/>
      <c r="Y441" s="106"/>
      <c r="Z441" s="106"/>
      <c r="AA441" s="107"/>
      <c r="AB441" s="107"/>
      <c r="AC441" s="107"/>
      <c r="AD441" s="107"/>
      <c r="AE441" s="107"/>
      <c r="AF441" s="107"/>
      <c r="AG441" s="107"/>
      <c r="AH441" s="107"/>
      <c r="AI441" s="107"/>
      <c r="AJ441" s="107"/>
      <c r="AK441" s="107"/>
      <c r="AL441" s="107"/>
      <c r="AM441" s="107"/>
      <c r="AN441" s="107"/>
      <c r="AO441" s="107"/>
      <c r="AP441" s="107"/>
      <c r="AQ441" s="107"/>
      <c r="AR441" s="107"/>
      <c r="AS441" s="107"/>
      <c r="BI441" s="145"/>
      <c r="BJ441" s="145"/>
      <c r="BK441" s="145"/>
      <c r="BL441" s="145"/>
      <c r="BM441" s="145"/>
      <c r="BN441" s="145"/>
      <c r="BO441" s="145"/>
      <c r="BP441" s="145"/>
      <c r="BQ441" s="145"/>
      <c r="BR441" s="145"/>
      <c r="BS441" s="145"/>
      <c r="BT441" s="145"/>
      <c r="BU441" s="145"/>
      <c r="BV441" s="145"/>
      <c r="BW441" s="145"/>
    </row>
    <row r="442" spans="3:75" ht="21" customHeight="1">
      <c r="C442" s="87"/>
      <c r="D442" s="437"/>
      <c r="E442" s="437"/>
      <c r="F442" s="245" t="s">
        <v>240</v>
      </c>
      <c r="G442" s="184"/>
      <c r="H442" s="62" t="s">
        <v>327</v>
      </c>
      <c r="I442" s="62" t="s">
        <v>330</v>
      </c>
      <c r="J442" s="62" t="s">
        <v>2</v>
      </c>
      <c r="K442" s="62" t="s">
        <v>331</v>
      </c>
      <c r="L442" s="62" t="s">
        <v>2</v>
      </c>
      <c r="M442" s="62" t="s">
        <v>575</v>
      </c>
      <c r="N442" s="136" t="s">
        <v>333</v>
      </c>
      <c r="O442" s="136" t="s">
        <v>2</v>
      </c>
      <c r="P442" s="136" t="s">
        <v>721</v>
      </c>
      <c r="Q442" s="136"/>
      <c r="R442" s="136"/>
      <c r="S442" s="136"/>
      <c r="T442" s="136"/>
      <c r="U442" s="213"/>
      <c r="V442" s="162"/>
      <c r="W442" s="163"/>
      <c r="X442" s="164"/>
      <c r="Y442" s="106"/>
      <c r="Z442" s="108"/>
      <c r="AA442" s="85"/>
      <c r="AB442" s="85"/>
      <c r="AC442" s="85"/>
      <c r="AD442" s="85"/>
      <c r="AE442" s="85"/>
      <c r="AF442" s="85"/>
      <c r="AG442" s="85"/>
      <c r="AH442" s="85"/>
      <c r="AI442" s="85"/>
      <c r="AJ442" s="85"/>
      <c r="AK442" s="85"/>
      <c r="AL442" s="85"/>
      <c r="AM442" s="85"/>
      <c r="AN442" s="85"/>
      <c r="AO442" s="85"/>
      <c r="AP442" s="85"/>
      <c r="AQ442" s="85"/>
      <c r="AR442" s="85"/>
      <c r="AS442" s="85"/>
      <c r="BI442" s="145"/>
      <c r="BJ442" s="145"/>
      <c r="BK442" s="145"/>
      <c r="BL442" s="145"/>
      <c r="BM442" s="145"/>
      <c r="BN442" s="145"/>
      <c r="BO442" s="145"/>
      <c r="BP442" s="145"/>
      <c r="BQ442" s="145"/>
      <c r="BR442" s="145"/>
      <c r="BS442" s="145"/>
      <c r="BT442" s="145"/>
      <c r="BU442" s="145"/>
      <c r="BV442" s="145"/>
      <c r="BW442" s="145"/>
    </row>
    <row r="443" spans="3:75" ht="21" customHeight="1">
      <c r="C443" s="87"/>
      <c r="D443" s="437"/>
      <c r="E443" s="437"/>
      <c r="F443" s="246" t="s">
        <v>619</v>
      </c>
      <c r="G443" s="184"/>
      <c r="H443" s="62" t="s">
        <v>327</v>
      </c>
      <c r="I443" s="62" t="s">
        <v>330</v>
      </c>
      <c r="J443" s="62" t="s">
        <v>2</v>
      </c>
      <c r="K443" s="62" t="s">
        <v>331</v>
      </c>
      <c r="L443" s="62" t="s">
        <v>2</v>
      </c>
      <c r="M443" s="62" t="s">
        <v>620</v>
      </c>
      <c r="N443" s="136" t="s">
        <v>333</v>
      </c>
      <c r="O443" s="136" t="s">
        <v>2</v>
      </c>
      <c r="P443" s="136" t="s">
        <v>721</v>
      </c>
      <c r="Q443" s="136"/>
      <c r="R443" s="136"/>
      <c r="S443" s="136"/>
      <c r="T443" s="136"/>
      <c r="U443" s="230"/>
      <c r="V443" s="21" t="str">
        <f>IF(OR(SUMPRODUCT(--(V397:V442=""),--(W397:W442=""))&gt;0,COUNTIF(W397:W442,"M")&gt;0,COUNTIF(W397:W442,"X")=46),"",SUM(V397:V442))</f>
        <v/>
      </c>
      <c r="W443" s="22" t="str">
        <f>IF(AND(COUNTIF(W397:W442,"X")=46,SUM(V397:V442)=0,ISNUMBER(V443)),"",IF(COUNTIF(W397:W442,"M")&gt;0,"M",IF(AND(COUNTIF(W397:W442,W397)=46,OR(W397="X",W397="W",W397="Z")),UPPER(W397),"")))</f>
        <v/>
      </c>
      <c r="X443" s="23"/>
      <c r="Y443" s="106"/>
      <c r="Z443" s="106"/>
      <c r="AA443" s="107"/>
      <c r="AB443" s="107"/>
      <c r="AC443" s="107"/>
      <c r="AD443" s="107"/>
      <c r="AE443" s="107"/>
      <c r="AF443" s="107"/>
      <c r="AG443" s="107"/>
      <c r="AH443" s="107"/>
      <c r="AI443" s="107"/>
      <c r="AJ443" s="107"/>
      <c r="AK443" s="107"/>
      <c r="AL443" s="107"/>
      <c r="AM443" s="107"/>
      <c r="AN443" s="107"/>
      <c r="AO443" s="107"/>
      <c r="AP443" s="107"/>
      <c r="AQ443" s="107"/>
      <c r="AR443" s="107"/>
      <c r="AS443" s="107"/>
      <c r="BI443" s="145"/>
      <c r="BJ443" s="145"/>
      <c r="BK443" s="145"/>
      <c r="BL443" s="145"/>
      <c r="BM443" s="145"/>
      <c r="BN443" s="145"/>
      <c r="BO443" s="145"/>
      <c r="BP443" s="145"/>
      <c r="BQ443" s="145"/>
      <c r="BR443" s="145"/>
      <c r="BS443" s="145"/>
      <c r="BT443" s="145"/>
      <c r="BU443" s="145"/>
      <c r="BV443" s="145"/>
      <c r="BW443" s="145"/>
    </row>
    <row r="444" spans="3:75" ht="21" customHeight="1">
      <c r="C444" s="87"/>
      <c r="D444" s="437" t="s">
        <v>5</v>
      </c>
      <c r="E444" s="443" t="s">
        <v>241</v>
      </c>
      <c r="F444" s="245" t="s">
        <v>242</v>
      </c>
      <c r="G444" s="184"/>
      <c r="H444" s="62" t="s">
        <v>327</v>
      </c>
      <c r="I444" s="62" t="s">
        <v>330</v>
      </c>
      <c r="J444" s="62" t="s">
        <v>2</v>
      </c>
      <c r="K444" s="62" t="s">
        <v>331</v>
      </c>
      <c r="L444" s="62" t="s">
        <v>2</v>
      </c>
      <c r="M444" s="62" t="s">
        <v>576</v>
      </c>
      <c r="N444" s="136" t="s">
        <v>333</v>
      </c>
      <c r="O444" s="136" t="s">
        <v>2</v>
      </c>
      <c r="P444" s="136" t="s">
        <v>721</v>
      </c>
      <c r="Q444" s="136"/>
      <c r="R444" s="136"/>
      <c r="S444" s="136"/>
      <c r="T444" s="136"/>
      <c r="U444" s="213"/>
      <c r="V444" s="162"/>
      <c r="W444" s="163"/>
      <c r="X444" s="164"/>
      <c r="Y444" s="106"/>
      <c r="Z444" s="106"/>
      <c r="AA444" s="107"/>
      <c r="AB444" s="107"/>
      <c r="AC444" s="107"/>
      <c r="AD444" s="107"/>
      <c r="AE444" s="107"/>
      <c r="AF444" s="107"/>
      <c r="AG444" s="107"/>
      <c r="AH444" s="107"/>
      <c r="AI444" s="107"/>
      <c r="AJ444" s="107"/>
      <c r="AK444" s="107"/>
      <c r="AL444" s="107"/>
      <c r="AM444" s="107"/>
      <c r="AN444" s="107"/>
      <c r="AO444" s="107"/>
      <c r="AP444" s="107"/>
      <c r="AQ444" s="107"/>
      <c r="AR444" s="107"/>
      <c r="AS444" s="107"/>
      <c r="BI444" s="145"/>
      <c r="BJ444" s="145"/>
      <c r="BK444" s="145"/>
      <c r="BL444" s="145"/>
      <c r="BM444" s="145"/>
      <c r="BN444" s="145"/>
      <c r="BO444" s="145"/>
      <c r="BP444" s="145"/>
      <c r="BQ444" s="145"/>
      <c r="BR444" s="145"/>
      <c r="BS444" s="145"/>
      <c r="BT444" s="145"/>
      <c r="BU444" s="145"/>
      <c r="BV444" s="145"/>
      <c r="BW444" s="145"/>
    </row>
    <row r="445" spans="3:75" ht="21" customHeight="1">
      <c r="C445" s="87"/>
      <c r="D445" s="437"/>
      <c r="E445" s="443"/>
      <c r="F445" s="245" t="s">
        <v>243</v>
      </c>
      <c r="G445" s="184"/>
      <c r="H445" s="62" t="s">
        <v>327</v>
      </c>
      <c r="I445" s="62" t="s">
        <v>330</v>
      </c>
      <c r="J445" s="62" t="s">
        <v>2</v>
      </c>
      <c r="K445" s="62" t="s">
        <v>331</v>
      </c>
      <c r="L445" s="62" t="s">
        <v>2</v>
      </c>
      <c r="M445" s="62" t="s">
        <v>577</v>
      </c>
      <c r="N445" s="136" t="s">
        <v>333</v>
      </c>
      <c r="O445" s="136" t="s">
        <v>2</v>
      </c>
      <c r="P445" s="136" t="s">
        <v>721</v>
      </c>
      <c r="Q445" s="136"/>
      <c r="R445" s="136"/>
      <c r="S445" s="136"/>
      <c r="T445" s="136"/>
      <c r="U445" s="213"/>
      <c r="V445" s="162"/>
      <c r="W445" s="163"/>
      <c r="X445" s="164"/>
      <c r="Y445" s="106"/>
      <c r="Z445" s="106"/>
      <c r="AA445" s="107"/>
      <c r="AB445" s="107"/>
      <c r="AC445" s="107"/>
      <c r="AD445" s="107"/>
      <c r="AE445" s="107"/>
      <c r="AF445" s="107"/>
      <c r="AG445" s="107"/>
      <c r="AH445" s="107"/>
      <c r="AI445" s="107"/>
      <c r="AJ445" s="107"/>
      <c r="AK445" s="107"/>
      <c r="AL445" s="107"/>
      <c r="AM445" s="107"/>
      <c r="AN445" s="107"/>
      <c r="AO445" s="107"/>
      <c r="AP445" s="107"/>
      <c r="AQ445" s="107"/>
      <c r="AR445" s="107"/>
      <c r="AS445" s="107"/>
      <c r="BI445" s="145"/>
      <c r="BJ445" s="145"/>
      <c r="BK445" s="145"/>
      <c r="BL445" s="145"/>
      <c r="BM445" s="145"/>
      <c r="BN445" s="145"/>
      <c r="BO445" s="145"/>
      <c r="BP445" s="145"/>
      <c r="BQ445" s="145"/>
      <c r="BR445" s="145"/>
      <c r="BS445" s="145"/>
      <c r="BT445" s="145"/>
      <c r="BU445" s="145"/>
      <c r="BV445" s="145"/>
      <c r="BW445" s="145"/>
    </row>
    <row r="446" spans="3:75" ht="21" customHeight="1">
      <c r="C446" s="87"/>
      <c r="D446" s="437"/>
      <c r="E446" s="443"/>
      <c r="F446" s="245" t="s">
        <v>244</v>
      </c>
      <c r="G446" s="184"/>
      <c r="H446" s="62" t="s">
        <v>327</v>
      </c>
      <c r="I446" s="62" t="s">
        <v>330</v>
      </c>
      <c r="J446" s="62" t="s">
        <v>2</v>
      </c>
      <c r="K446" s="62" t="s">
        <v>331</v>
      </c>
      <c r="L446" s="62" t="s">
        <v>2</v>
      </c>
      <c r="M446" s="62" t="s">
        <v>578</v>
      </c>
      <c r="N446" s="136" t="s">
        <v>333</v>
      </c>
      <c r="O446" s="136" t="s">
        <v>2</v>
      </c>
      <c r="P446" s="136" t="s">
        <v>721</v>
      </c>
      <c r="Q446" s="136"/>
      <c r="R446" s="136"/>
      <c r="S446" s="136"/>
      <c r="T446" s="136"/>
      <c r="U446" s="213"/>
      <c r="V446" s="162"/>
      <c r="W446" s="163"/>
      <c r="X446" s="164"/>
      <c r="Y446" s="106"/>
      <c r="Z446" s="106"/>
      <c r="AA446" s="107"/>
      <c r="AB446" s="107"/>
      <c r="AC446" s="107"/>
      <c r="AD446" s="107"/>
      <c r="AE446" s="107"/>
      <c r="AF446" s="107"/>
      <c r="AG446" s="107"/>
      <c r="AH446" s="107"/>
      <c r="AI446" s="107"/>
      <c r="AJ446" s="107"/>
      <c r="AK446" s="107"/>
      <c r="AL446" s="107"/>
      <c r="AM446" s="107"/>
      <c r="AN446" s="107"/>
      <c r="AO446" s="107"/>
      <c r="AP446" s="107"/>
      <c r="AQ446" s="107"/>
      <c r="AR446" s="107"/>
      <c r="AS446" s="107"/>
      <c r="BI446" s="145"/>
      <c r="BJ446" s="145"/>
      <c r="BK446" s="145"/>
      <c r="BL446" s="145"/>
      <c r="BM446" s="145"/>
      <c r="BN446" s="145"/>
      <c r="BO446" s="145"/>
      <c r="BP446" s="145"/>
      <c r="BQ446" s="145"/>
      <c r="BR446" s="145"/>
      <c r="BS446" s="145"/>
      <c r="BT446" s="145"/>
      <c r="BU446" s="145"/>
      <c r="BV446" s="145"/>
      <c r="BW446" s="145"/>
    </row>
    <row r="447" spans="3:75" ht="21" customHeight="1">
      <c r="C447" s="87"/>
      <c r="D447" s="437"/>
      <c r="E447" s="443"/>
      <c r="F447" s="245" t="s">
        <v>245</v>
      </c>
      <c r="G447" s="184"/>
      <c r="H447" s="62" t="s">
        <v>327</v>
      </c>
      <c r="I447" s="62" t="s">
        <v>330</v>
      </c>
      <c r="J447" s="62" t="s">
        <v>2</v>
      </c>
      <c r="K447" s="62" t="s">
        <v>331</v>
      </c>
      <c r="L447" s="62" t="s">
        <v>2</v>
      </c>
      <c r="M447" s="62" t="s">
        <v>579</v>
      </c>
      <c r="N447" s="136" t="s">
        <v>333</v>
      </c>
      <c r="O447" s="136" t="s">
        <v>2</v>
      </c>
      <c r="P447" s="136" t="s">
        <v>721</v>
      </c>
      <c r="Q447" s="136"/>
      <c r="R447" s="136"/>
      <c r="S447" s="136"/>
      <c r="T447" s="136"/>
      <c r="U447" s="213"/>
      <c r="V447" s="162"/>
      <c r="W447" s="163"/>
      <c r="X447" s="164"/>
      <c r="Y447" s="106"/>
      <c r="Z447" s="106"/>
      <c r="AA447" s="107"/>
      <c r="AB447" s="107"/>
      <c r="AC447" s="107"/>
      <c r="AD447" s="107"/>
      <c r="AE447" s="107"/>
      <c r="AF447" s="107"/>
      <c r="AG447" s="107"/>
      <c r="AH447" s="107"/>
      <c r="AI447" s="107"/>
      <c r="AJ447" s="107"/>
      <c r="AK447" s="107"/>
      <c r="AL447" s="107"/>
      <c r="AM447" s="107"/>
      <c r="AN447" s="107"/>
      <c r="AO447" s="107"/>
      <c r="AP447" s="107"/>
      <c r="AQ447" s="107"/>
      <c r="AR447" s="107"/>
      <c r="AS447" s="107"/>
      <c r="BI447" s="145"/>
      <c r="BJ447" s="145"/>
      <c r="BK447" s="145"/>
      <c r="BL447" s="145"/>
      <c r="BM447" s="145"/>
      <c r="BN447" s="145"/>
      <c r="BO447" s="145"/>
      <c r="BP447" s="145"/>
      <c r="BQ447" s="145"/>
      <c r="BR447" s="145"/>
      <c r="BS447" s="145"/>
      <c r="BT447" s="145"/>
      <c r="BU447" s="145"/>
      <c r="BV447" s="145"/>
      <c r="BW447" s="145"/>
    </row>
    <row r="448" spans="3:75" ht="21" customHeight="1">
      <c r="C448" s="87"/>
      <c r="D448" s="437"/>
      <c r="E448" s="443"/>
      <c r="F448" s="245" t="s">
        <v>246</v>
      </c>
      <c r="G448" s="184"/>
      <c r="H448" s="62" t="s">
        <v>327</v>
      </c>
      <c r="I448" s="62" t="s">
        <v>330</v>
      </c>
      <c r="J448" s="62" t="s">
        <v>2</v>
      </c>
      <c r="K448" s="62" t="s">
        <v>331</v>
      </c>
      <c r="L448" s="62" t="s">
        <v>2</v>
      </c>
      <c r="M448" s="62" t="s">
        <v>580</v>
      </c>
      <c r="N448" s="136" t="s">
        <v>333</v>
      </c>
      <c r="O448" s="136" t="s">
        <v>2</v>
      </c>
      <c r="P448" s="136" t="s">
        <v>721</v>
      </c>
      <c r="Q448" s="136"/>
      <c r="R448" s="136"/>
      <c r="S448" s="136"/>
      <c r="T448" s="136"/>
      <c r="U448" s="213"/>
      <c r="V448" s="162"/>
      <c r="W448" s="163"/>
      <c r="X448" s="164"/>
      <c r="Y448" s="106"/>
      <c r="Z448" s="106"/>
      <c r="AA448" s="107"/>
      <c r="AB448" s="107"/>
      <c r="AC448" s="107"/>
      <c r="AD448" s="107"/>
      <c r="AE448" s="107"/>
      <c r="AF448" s="107"/>
      <c r="AG448" s="107"/>
      <c r="AH448" s="107"/>
      <c r="AI448" s="107"/>
      <c r="AJ448" s="107"/>
      <c r="AK448" s="107"/>
      <c r="AL448" s="107"/>
      <c r="AM448" s="107"/>
      <c r="AN448" s="107"/>
      <c r="AO448" s="107"/>
      <c r="AP448" s="107"/>
      <c r="AQ448" s="107"/>
      <c r="AR448" s="107"/>
      <c r="AS448" s="107"/>
      <c r="BI448" s="145"/>
      <c r="BJ448" s="145"/>
      <c r="BK448" s="145"/>
      <c r="BL448" s="145"/>
      <c r="BM448" s="145"/>
      <c r="BN448" s="145"/>
      <c r="BO448" s="145"/>
      <c r="BP448" s="145"/>
      <c r="BQ448" s="145"/>
      <c r="BR448" s="145"/>
      <c r="BS448" s="145"/>
      <c r="BT448" s="145"/>
      <c r="BU448" s="145"/>
      <c r="BV448" s="145"/>
      <c r="BW448" s="145"/>
    </row>
    <row r="449" spans="3:75" ht="21" customHeight="1">
      <c r="C449" s="87"/>
      <c r="D449" s="437"/>
      <c r="E449" s="443"/>
      <c r="F449" s="245" t="s">
        <v>247</v>
      </c>
      <c r="G449" s="184"/>
      <c r="H449" s="62" t="s">
        <v>327</v>
      </c>
      <c r="I449" s="62" t="s">
        <v>330</v>
      </c>
      <c r="J449" s="62" t="s">
        <v>2</v>
      </c>
      <c r="K449" s="62" t="s">
        <v>331</v>
      </c>
      <c r="L449" s="62" t="s">
        <v>2</v>
      </c>
      <c r="M449" s="62" t="s">
        <v>581</v>
      </c>
      <c r="N449" s="136" t="s">
        <v>333</v>
      </c>
      <c r="O449" s="136" t="s">
        <v>2</v>
      </c>
      <c r="P449" s="136" t="s">
        <v>721</v>
      </c>
      <c r="Q449" s="136"/>
      <c r="R449" s="136"/>
      <c r="S449" s="136"/>
      <c r="T449" s="136"/>
      <c r="U449" s="213"/>
      <c r="V449" s="162"/>
      <c r="W449" s="163"/>
      <c r="X449" s="164"/>
      <c r="Y449" s="106"/>
      <c r="Z449" s="106"/>
      <c r="AA449" s="107"/>
      <c r="AB449" s="107"/>
      <c r="AC449" s="107"/>
      <c r="AD449" s="107"/>
      <c r="AE449" s="107"/>
      <c r="AF449" s="107"/>
      <c r="AG449" s="107"/>
      <c r="AH449" s="107"/>
      <c r="AI449" s="107"/>
      <c r="AJ449" s="107"/>
      <c r="AK449" s="107"/>
      <c r="AL449" s="107"/>
      <c r="AM449" s="107"/>
      <c r="AN449" s="107"/>
      <c r="AO449" s="107"/>
      <c r="AP449" s="107"/>
      <c r="AQ449" s="107"/>
      <c r="AR449" s="107"/>
      <c r="AS449" s="107"/>
      <c r="BI449" s="145"/>
      <c r="BJ449" s="145"/>
      <c r="BK449" s="145"/>
      <c r="BL449" s="145"/>
      <c r="BM449" s="145"/>
      <c r="BN449" s="145"/>
      <c r="BO449" s="145"/>
      <c r="BP449" s="145"/>
      <c r="BQ449" s="145"/>
      <c r="BR449" s="145"/>
      <c r="BS449" s="145"/>
      <c r="BT449" s="145"/>
      <c r="BU449" s="145"/>
      <c r="BV449" s="145"/>
      <c r="BW449" s="145"/>
    </row>
    <row r="450" spans="3:75" ht="21" customHeight="1">
      <c r="C450" s="87"/>
      <c r="D450" s="437"/>
      <c r="E450" s="443"/>
      <c r="F450" s="245" t="s">
        <v>248</v>
      </c>
      <c r="G450" s="184"/>
      <c r="H450" s="62" t="s">
        <v>327</v>
      </c>
      <c r="I450" s="62" t="s">
        <v>330</v>
      </c>
      <c r="J450" s="62" t="s">
        <v>2</v>
      </c>
      <c r="K450" s="62" t="s">
        <v>331</v>
      </c>
      <c r="L450" s="62" t="s">
        <v>2</v>
      </c>
      <c r="M450" s="62" t="s">
        <v>582</v>
      </c>
      <c r="N450" s="136" t="s">
        <v>333</v>
      </c>
      <c r="O450" s="136" t="s">
        <v>2</v>
      </c>
      <c r="P450" s="136" t="s">
        <v>721</v>
      </c>
      <c r="Q450" s="136"/>
      <c r="R450" s="136"/>
      <c r="S450" s="136"/>
      <c r="T450" s="136"/>
      <c r="U450" s="213"/>
      <c r="V450" s="162"/>
      <c r="W450" s="163"/>
      <c r="X450" s="164"/>
      <c r="Y450" s="106"/>
      <c r="Z450" s="106"/>
      <c r="AA450" s="107"/>
      <c r="AB450" s="107"/>
      <c r="AC450" s="107"/>
      <c r="AD450" s="107"/>
      <c r="AE450" s="107"/>
      <c r="AF450" s="107"/>
      <c r="AG450" s="107"/>
      <c r="AH450" s="107"/>
      <c r="AI450" s="107"/>
      <c r="AJ450" s="107"/>
      <c r="AK450" s="107"/>
      <c r="AL450" s="107"/>
      <c r="AM450" s="107"/>
      <c r="AN450" s="107"/>
      <c r="AO450" s="107"/>
      <c r="AP450" s="107"/>
      <c r="AQ450" s="107"/>
      <c r="AR450" s="107"/>
      <c r="AS450" s="107"/>
      <c r="BI450" s="145"/>
      <c r="BJ450" s="145"/>
      <c r="BK450" s="145"/>
      <c r="BL450" s="145"/>
      <c r="BM450" s="145"/>
      <c r="BN450" s="145"/>
      <c r="BO450" s="145"/>
      <c r="BP450" s="145"/>
      <c r="BQ450" s="145"/>
      <c r="BR450" s="145"/>
      <c r="BS450" s="145"/>
      <c r="BT450" s="145"/>
      <c r="BU450" s="145"/>
      <c r="BV450" s="145"/>
      <c r="BW450" s="145"/>
    </row>
    <row r="451" spans="3:75" ht="21" customHeight="1">
      <c r="C451" s="87"/>
      <c r="D451" s="437"/>
      <c r="E451" s="443"/>
      <c r="F451" s="245" t="s">
        <v>249</v>
      </c>
      <c r="G451" s="184"/>
      <c r="H451" s="62" t="s">
        <v>327</v>
      </c>
      <c r="I451" s="62" t="s">
        <v>330</v>
      </c>
      <c r="J451" s="62" t="s">
        <v>2</v>
      </c>
      <c r="K451" s="62" t="s">
        <v>331</v>
      </c>
      <c r="L451" s="62" t="s">
        <v>2</v>
      </c>
      <c r="M451" s="62" t="s">
        <v>583</v>
      </c>
      <c r="N451" s="136" t="s">
        <v>333</v>
      </c>
      <c r="O451" s="136" t="s">
        <v>2</v>
      </c>
      <c r="P451" s="136" t="s">
        <v>721</v>
      </c>
      <c r="Q451" s="136"/>
      <c r="R451" s="136"/>
      <c r="S451" s="136"/>
      <c r="T451" s="136"/>
      <c r="U451" s="213"/>
      <c r="V451" s="162"/>
      <c r="W451" s="163"/>
      <c r="X451" s="164"/>
      <c r="Y451" s="106"/>
      <c r="Z451" s="106"/>
      <c r="AA451" s="107"/>
      <c r="AB451" s="107"/>
      <c r="AC451" s="107"/>
      <c r="AD451" s="107"/>
      <c r="AE451" s="107"/>
      <c r="AF451" s="107"/>
      <c r="AG451" s="107"/>
      <c r="AH451" s="107"/>
      <c r="AI451" s="107"/>
      <c r="AJ451" s="107"/>
      <c r="AK451" s="107"/>
      <c r="AL451" s="107"/>
      <c r="AM451" s="107"/>
      <c r="AN451" s="107"/>
      <c r="AO451" s="107"/>
      <c r="AP451" s="107"/>
      <c r="AQ451" s="107"/>
      <c r="AR451" s="107"/>
      <c r="AS451" s="107"/>
      <c r="BI451" s="145"/>
      <c r="BJ451" s="145"/>
      <c r="BK451" s="145"/>
      <c r="BL451" s="145"/>
      <c r="BM451" s="145"/>
      <c r="BN451" s="145"/>
      <c r="BO451" s="145"/>
      <c r="BP451" s="145"/>
      <c r="BQ451" s="145"/>
      <c r="BR451" s="145"/>
      <c r="BS451" s="145"/>
      <c r="BT451" s="145"/>
      <c r="BU451" s="145"/>
      <c r="BV451" s="145"/>
      <c r="BW451" s="145"/>
    </row>
    <row r="452" spans="3:75" ht="21" customHeight="1">
      <c r="C452" s="87"/>
      <c r="D452" s="437"/>
      <c r="E452" s="443"/>
      <c r="F452" s="245" t="s">
        <v>250</v>
      </c>
      <c r="G452" s="184"/>
      <c r="H452" s="62" t="s">
        <v>327</v>
      </c>
      <c r="I452" s="62" t="s">
        <v>330</v>
      </c>
      <c r="J452" s="62" t="s">
        <v>2</v>
      </c>
      <c r="K452" s="62" t="s">
        <v>331</v>
      </c>
      <c r="L452" s="62" t="s">
        <v>2</v>
      </c>
      <c r="M452" s="62" t="s">
        <v>584</v>
      </c>
      <c r="N452" s="136" t="s">
        <v>333</v>
      </c>
      <c r="O452" s="136" t="s">
        <v>2</v>
      </c>
      <c r="P452" s="136" t="s">
        <v>721</v>
      </c>
      <c r="Q452" s="136"/>
      <c r="R452" s="136"/>
      <c r="S452" s="136"/>
      <c r="T452" s="136"/>
      <c r="U452" s="213"/>
      <c r="V452" s="162"/>
      <c r="W452" s="163"/>
      <c r="X452" s="164"/>
      <c r="Y452" s="106"/>
      <c r="Z452" s="106"/>
      <c r="AA452" s="107"/>
      <c r="AB452" s="107"/>
      <c r="AC452" s="107"/>
      <c r="AD452" s="107"/>
      <c r="AE452" s="107"/>
      <c r="AF452" s="107"/>
      <c r="AG452" s="107"/>
      <c r="AH452" s="107"/>
      <c r="AI452" s="107"/>
      <c r="AJ452" s="107"/>
      <c r="AK452" s="107"/>
      <c r="AL452" s="107"/>
      <c r="AM452" s="107"/>
      <c r="AN452" s="107"/>
      <c r="AO452" s="107"/>
      <c r="AP452" s="107"/>
      <c r="AQ452" s="107"/>
      <c r="AR452" s="107"/>
      <c r="AS452" s="107"/>
      <c r="BI452" s="145"/>
      <c r="BJ452" s="145"/>
      <c r="BK452" s="145"/>
      <c r="BL452" s="145"/>
      <c r="BM452" s="145"/>
      <c r="BN452" s="145"/>
      <c r="BO452" s="145"/>
      <c r="BP452" s="145"/>
      <c r="BQ452" s="145"/>
      <c r="BR452" s="145"/>
      <c r="BS452" s="145"/>
      <c r="BT452" s="145"/>
      <c r="BU452" s="145"/>
      <c r="BV452" s="145"/>
      <c r="BW452" s="145"/>
    </row>
    <row r="453" spans="3:75" ht="21" customHeight="1">
      <c r="C453" s="87"/>
      <c r="D453" s="437"/>
      <c r="E453" s="443"/>
      <c r="F453" s="245" t="s">
        <v>251</v>
      </c>
      <c r="G453" s="184"/>
      <c r="H453" s="62" t="s">
        <v>327</v>
      </c>
      <c r="I453" s="62" t="s">
        <v>330</v>
      </c>
      <c r="J453" s="62" t="s">
        <v>2</v>
      </c>
      <c r="K453" s="62" t="s">
        <v>331</v>
      </c>
      <c r="L453" s="62" t="s">
        <v>2</v>
      </c>
      <c r="M453" s="62" t="s">
        <v>585</v>
      </c>
      <c r="N453" s="136" t="s">
        <v>333</v>
      </c>
      <c r="O453" s="136" t="s">
        <v>2</v>
      </c>
      <c r="P453" s="136" t="s">
        <v>721</v>
      </c>
      <c r="Q453" s="136"/>
      <c r="R453" s="136"/>
      <c r="S453" s="136"/>
      <c r="T453" s="136"/>
      <c r="U453" s="213"/>
      <c r="V453" s="162"/>
      <c r="W453" s="163"/>
      <c r="X453" s="164"/>
      <c r="Y453" s="106"/>
      <c r="Z453" s="106"/>
      <c r="AA453" s="107"/>
      <c r="AB453" s="107"/>
      <c r="AC453" s="107"/>
      <c r="AD453" s="107"/>
      <c r="AE453" s="107"/>
      <c r="AF453" s="107"/>
      <c r="AG453" s="107"/>
      <c r="AH453" s="107"/>
      <c r="AI453" s="107"/>
      <c r="AJ453" s="107"/>
      <c r="AK453" s="107"/>
      <c r="AL453" s="107"/>
      <c r="AM453" s="107"/>
      <c r="AN453" s="107"/>
      <c r="AO453" s="107"/>
      <c r="AP453" s="107"/>
      <c r="AQ453" s="107"/>
      <c r="AR453" s="107"/>
      <c r="AS453" s="107"/>
      <c r="BI453" s="145"/>
      <c r="BJ453" s="145"/>
      <c r="BK453" s="145"/>
      <c r="BL453" s="145"/>
      <c r="BM453" s="145"/>
      <c r="BN453" s="145"/>
      <c r="BO453" s="145"/>
      <c r="BP453" s="145"/>
      <c r="BQ453" s="145"/>
      <c r="BR453" s="145"/>
      <c r="BS453" s="145"/>
      <c r="BT453" s="145"/>
      <c r="BU453" s="145"/>
      <c r="BV453" s="145"/>
      <c r="BW453" s="145"/>
    </row>
    <row r="454" spans="3:75" ht="21" customHeight="1">
      <c r="C454" s="87"/>
      <c r="D454" s="437"/>
      <c r="E454" s="443"/>
      <c r="F454" s="245" t="s">
        <v>252</v>
      </c>
      <c r="G454" s="184"/>
      <c r="H454" s="62" t="s">
        <v>327</v>
      </c>
      <c r="I454" s="62" t="s">
        <v>330</v>
      </c>
      <c r="J454" s="62" t="s">
        <v>2</v>
      </c>
      <c r="K454" s="62" t="s">
        <v>331</v>
      </c>
      <c r="L454" s="62" t="s">
        <v>2</v>
      </c>
      <c r="M454" s="62" t="s">
        <v>586</v>
      </c>
      <c r="N454" s="136" t="s">
        <v>333</v>
      </c>
      <c r="O454" s="136" t="s">
        <v>2</v>
      </c>
      <c r="P454" s="136" t="s">
        <v>721</v>
      </c>
      <c r="Q454" s="136"/>
      <c r="R454" s="136"/>
      <c r="S454" s="136"/>
      <c r="T454" s="136"/>
      <c r="U454" s="213"/>
      <c r="V454" s="162"/>
      <c r="W454" s="163"/>
      <c r="X454" s="164"/>
      <c r="Y454" s="106"/>
      <c r="Z454" s="106"/>
      <c r="AA454" s="107"/>
      <c r="AB454" s="107"/>
      <c r="AC454" s="107"/>
      <c r="AD454" s="107"/>
      <c r="AE454" s="107"/>
      <c r="AF454" s="107"/>
      <c r="AG454" s="107"/>
      <c r="AH454" s="107"/>
      <c r="AI454" s="107"/>
      <c r="AJ454" s="107"/>
      <c r="AK454" s="107"/>
      <c r="AL454" s="107"/>
      <c r="AM454" s="107"/>
      <c r="AN454" s="107"/>
      <c r="AO454" s="107"/>
      <c r="AP454" s="107"/>
      <c r="AQ454" s="107"/>
      <c r="AR454" s="107"/>
      <c r="AS454" s="107"/>
      <c r="BI454" s="145"/>
      <c r="BJ454" s="145"/>
      <c r="BK454" s="145"/>
      <c r="BL454" s="145"/>
      <c r="BM454" s="145"/>
      <c r="BN454" s="145"/>
      <c r="BO454" s="145"/>
      <c r="BP454" s="145"/>
      <c r="BQ454" s="145"/>
      <c r="BR454" s="145"/>
      <c r="BS454" s="145"/>
      <c r="BT454" s="145"/>
      <c r="BU454" s="145"/>
      <c r="BV454" s="145"/>
      <c r="BW454" s="145"/>
    </row>
    <row r="455" spans="3:75" ht="21" customHeight="1">
      <c r="C455" s="87"/>
      <c r="D455" s="437"/>
      <c r="E455" s="443"/>
      <c r="F455" s="245" t="s">
        <v>253</v>
      </c>
      <c r="G455" s="184"/>
      <c r="H455" s="62" t="s">
        <v>327</v>
      </c>
      <c r="I455" s="62" t="s">
        <v>330</v>
      </c>
      <c r="J455" s="62" t="s">
        <v>2</v>
      </c>
      <c r="K455" s="62" t="s">
        <v>331</v>
      </c>
      <c r="L455" s="62" t="s">
        <v>2</v>
      </c>
      <c r="M455" s="62" t="s">
        <v>587</v>
      </c>
      <c r="N455" s="136" t="s">
        <v>333</v>
      </c>
      <c r="O455" s="136" t="s">
        <v>2</v>
      </c>
      <c r="P455" s="136" t="s">
        <v>721</v>
      </c>
      <c r="Q455" s="136"/>
      <c r="R455" s="136"/>
      <c r="S455" s="136"/>
      <c r="T455" s="136"/>
      <c r="U455" s="213"/>
      <c r="V455" s="162"/>
      <c r="W455" s="163"/>
      <c r="X455" s="164"/>
      <c r="Y455" s="106"/>
      <c r="Z455" s="106"/>
      <c r="AA455" s="107"/>
      <c r="AB455" s="107"/>
      <c r="AC455" s="107"/>
      <c r="AD455" s="107"/>
      <c r="AE455" s="107"/>
      <c r="AF455" s="107"/>
      <c r="AG455" s="107"/>
      <c r="AH455" s="107"/>
      <c r="AI455" s="107"/>
      <c r="AJ455" s="107"/>
      <c r="AK455" s="107"/>
      <c r="AL455" s="107"/>
      <c r="AM455" s="107"/>
      <c r="AN455" s="107"/>
      <c r="AO455" s="107"/>
      <c r="AP455" s="107"/>
      <c r="AQ455" s="107"/>
      <c r="AR455" s="107"/>
      <c r="AS455" s="107"/>
      <c r="BI455" s="145"/>
      <c r="BJ455" s="145"/>
      <c r="BK455" s="145"/>
      <c r="BL455" s="145"/>
      <c r="BM455" s="145"/>
      <c r="BN455" s="145"/>
      <c r="BO455" s="145"/>
      <c r="BP455" s="145"/>
      <c r="BQ455" s="145"/>
      <c r="BR455" s="145"/>
      <c r="BS455" s="145"/>
      <c r="BT455" s="145"/>
      <c r="BU455" s="145"/>
      <c r="BV455" s="145"/>
      <c r="BW455" s="145"/>
    </row>
    <row r="456" spans="3:75" ht="21" customHeight="1">
      <c r="C456" s="87"/>
      <c r="D456" s="437"/>
      <c r="E456" s="443"/>
      <c r="F456" s="245" t="s">
        <v>254</v>
      </c>
      <c r="G456" s="184"/>
      <c r="H456" s="62" t="s">
        <v>327</v>
      </c>
      <c r="I456" s="62" t="s">
        <v>330</v>
      </c>
      <c r="J456" s="62" t="s">
        <v>2</v>
      </c>
      <c r="K456" s="62" t="s">
        <v>331</v>
      </c>
      <c r="L456" s="62" t="s">
        <v>2</v>
      </c>
      <c r="M456" s="62" t="s">
        <v>588</v>
      </c>
      <c r="N456" s="136" t="s">
        <v>333</v>
      </c>
      <c r="O456" s="136" t="s">
        <v>2</v>
      </c>
      <c r="P456" s="136" t="s">
        <v>721</v>
      </c>
      <c r="Q456" s="136"/>
      <c r="R456" s="136"/>
      <c r="S456" s="136"/>
      <c r="T456" s="136"/>
      <c r="U456" s="213"/>
      <c r="V456" s="162"/>
      <c r="W456" s="163"/>
      <c r="X456" s="164"/>
      <c r="Y456" s="106"/>
      <c r="Z456" s="106"/>
      <c r="AA456" s="107"/>
      <c r="AB456" s="107"/>
      <c r="AC456" s="107"/>
      <c r="AD456" s="107"/>
      <c r="AE456" s="107"/>
      <c r="AF456" s="107"/>
      <c r="AG456" s="107"/>
      <c r="AH456" s="107"/>
      <c r="AI456" s="107"/>
      <c r="AJ456" s="107"/>
      <c r="AK456" s="107"/>
      <c r="AL456" s="107"/>
      <c r="AM456" s="107"/>
      <c r="AN456" s="107"/>
      <c r="AO456" s="107"/>
      <c r="AP456" s="107"/>
      <c r="AQ456" s="107"/>
      <c r="AR456" s="107"/>
      <c r="AS456" s="107"/>
      <c r="BI456" s="145"/>
      <c r="BJ456" s="145"/>
      <c r="BK456" s="145"/>
      <c r="BL456" s="145"/>
      <c r="BM456" s="145"/>
      <c r="BN456" s="145"/>
      <c r="BO456" s="145"/>
      <c r="BP456" s="145"/>
      <c r="BQ456" s="145"/>
      <c r="BR456" s="145"/>
      <c r="BS456" s="145"/>
      <c r="BT456" s="145"/>
      <c r="BU456" s="145"/>
      <c r="BV456" s="145"/>
      <c r="BW456" s="145"/>
    </row>
    <row r="457" spans="3:75" ht="21" customHeight="1">
      <c r="C457" s="87"/>
      <c r="D457" s="437"/>
      <c r="E457" s="443"/>
      <c r="F457" s="245" t="s">
        <v>255</v>
      </c>
      <c r="G457" s="184"/>
      <c r="H457" s="62" t="s">
        <v>327</v>
      </c>
      <c r="I457" s="62" t="s">
        <v>330</v>
      </c>
      <c r="J457" s="62" t="s">
        <v>2</v>
      </c>
      <c r="K457" s="62" t="s">
        <v>331</v>
      </c>
      <c r="L457" s="62" t="s">
        <v>2</v>
      </c>
      <c r="M457" s="62" t="s">
        <v>589</v>
      </c>
      <c r="N457" s="136" t="s">
        <v>333</v>
      </c>
      <c r="O457" s="136" t="s">
        <v>2</v>
      </c>
      <c r="P457" s="136" t="s">
        <v>721</v>
      </c>
      <c r="Q457" s="136"/>
      <c r="R457" s="136"/>
      <c r="S457" s="136"/>
      <c r="T457" s="136"/>
      <c r="U457" s="213"/>
      <c r="V457" s="162"/>
      <c r="W457" s="163"/>
      <c r="X457" s="164"/>
      <c r="Y457" s="106"/>
      <c r="Z457" s="106"/>
      <c r="AA457" s="107"/>
      <c r="AB457" s="107"/>
      <c r="AC457" s="107"/>
      <c r="AD457" s="107"/>
      <c r="AE457" s="107"/>
      <c r="AF457" s="107"/>
      <c r="AG457" s="107"/>
      <c r="AH457" s="107"/>
      <c r="AI457" s="107"/>
      <c r="AJ457" s="107"/>
      <c r="AK457" s="107"/>
      <c r="AL457" s="107"/>
      <c r="AM457" s="107"/>
      <c r="AN457" s="107"/>
      <c r="AO457" s="107"/>
      <c r="AP457" s="107"/>
      <c r="AQ457" s="107"/>
      <c r="AR457" s="107"/>
      <c r="AS457" s="107"/>
      <c r="BI457" s="145"/>
      <c r="BJ457" s="145"/>
      <c r="BK457" s="145"/>
      <c r="BL457" s="145"/>
      <c r="BM457" s="145"/>
      <c r="BN457" s="145"/>
      <c r="BO457" s="145"/>
      <c r="BP457" s="145"/>
      <c r="BQ457" s="145"/>
      <c r="BR457" s="145"/>
      <c r="BS457" s="145"/>
      <c r="BT457" s="145"/>
      <c r="BU457" s="145"/>
      <c r="BV457" s="145"/>
      <c r="BW457" s="145"/>
    </row>
    <row r="458" spans="3:75" ht="21" customHeight="1">
      <c r="C458" s="87"/>
      <c r="D458" s="437"/>
      <c r="E458" s="443"/>
      <c r="F458" s="245" t="s">
        <v>256</v>
      </c>
      <c r="G458" s="184"/>
      <c r="H458" s="62" t="s">
        <v>327</v>
      </c>
      <c r="I458" s="62" t="s">
        <v>330</v>
      </c>
      <c r="J458" s="62" t="s">
        <v>2</v>
      </c>
      <c r="K458" s="62" t="s">
        <v>331</v>
      </c>
      <c r="L458" s="62" t="s">
        <v>2</v>
      </c>
      <c r="M458" s="62" t="s">
        <v>590</v>
      </c>
      <c r="N458" s="136" t="s">
        <v>333</v>
      </c>
      <c r="O458" s="136" t="s">
        <v>2</v>
      </c>
      <c r="P458" s="136" t="s">
        <v>721</v>
      </c>
      <c r="Q458" s="136"/>
      <c r="R458" s="136"/>
      <c r="S458" s="136"/>
      <c r="T458" s="136"/>
      <c r="U458" s="213"/>
      <c r="V458" s="162"/>
      <c r="W458" s="163"/>
      <c r="X458" s="164"/>
      <c r="Y458" s="106"/>
      <c r="Z458" s="106"/>
      <c r="AA458" s="107"/>
      <c r="AB458" s="107"/>
      <c r="AC458" s="107"/>
      <c r="AD458" s="107"/>
      <c r="AE458" s="107"/>
      <c r="AF458" s="107"/>
      <c r="AG458" s="107"/>
      <c r="AH458" s="107"/>
      <c r="AI458" s="107"/>
      <c r="AJ458" s="107"/>
      <c r="AK458" s="107"/>
      <c r="AL458" s="107"/>
      <c r="AM458" s="107"/>
      <c r="AN458" s="107"/>
      <c r="AO458" s="107"/>
      <c r="AP458" s="107"/>
      <c r="AQ458" s="107"/>
      <c r="AR458" s="107"/>
      <c r="AS458" s="107"/>
      <c r="BI458" s="145"/>
      <c r="BJ458" s="145"/>
      <c r="BK458" s="145"/>
      <c r="BL458" s="145"/>
      <c r="BM458" s="145"/>
      <c r="BN458" s="145"/>
      <c r="BO458" s="145"/>
      <c r="BP458" s="145"/>
      <c r="BQ458" s="145"/>
      <c r="BR458" s="145"/>
      <c r="BS458" s="145"/>
      <c r="BT458" s="145"/>
      <c r="BU458" s="145"/>
      <c r="BV458" s="145"/>
      <c r="BW458" s="145"/>
    </row>
    <row r="459" spans="3:75" ht="21" customHeight="1">
      <c r="C459" s="87"/>
      <c r="D459" s="437"/>
      <c r="E459" s="443"/>
      <c r="F459" s="245" t="s">
        <v>257</v>
      </c>
      <c r="G459" s="184"/>
      <c r="H459" s="62" t="s">
        <v>327</v>
      </c>
      <c r="I459" s="62" t="s">
        <v>330</v>
      </c>
      <c r="J459" s="62" t="s">
        <v>2</v>
      </c>
      <c r="K459" s="62" t="s">
        <v>331</v>
      </c>
      <c r="L459" s="62" t="s">
        <v>2</v>
      </c>
      <c r="M459" s="62" t="s">
        <v>591</v>
      </c>
      <c r="N459" s="136" t="s">
        <v>333</v>
      </c>
      <c r="O459" s="136" t="s">
        <v>2</v>
      </c>
      <c r="P459" s="136" t="s">
        <v>721</v>
      </c>
      <c r="Q459" s="136"/>
      <c r="R459" s="136"/>
      <c r="S459" s="136"/>
      <c r="T459" s="136"/>
      <c r="U459" s="213"/>
      <c r="V459" s="162"/>
      <c r="W459" s="163"/>
      <c r="X459" s="164"/>
      <c r="Y459" s="106"/>
      <c r="Z459" s="106"/>
      <c r="AA459" s="107"/>
      <c r="AB459" s="107"/>
      <c r="AC459" s="107"/>
      <c r="AD459" s="107"/>
      <c r="AE459" s="107"/>
      <c r="AF459" s="107"/>
      <c r="AG459" s="107"/>
      <c r="AH459" s="107"/>
      <c r="AI459" s="107"/>
      <c r="AJ459" s="107"/>
      <c r="AK459" s="107"/>
      <c r="AL459" s="107"/>
      <c r="AM459" s="107"/>
      <c r="AN459" s="107"/>
      <c r="AO459" s="107"/>
      <c r="AP459" s="107"/>
      <c r="AQ459" s="107"/>
      <c r="AR459" s="107"/>
      <c r="AS459" s="107"/>
      <c r="BI459" s="145"/>
      <c r="BJ459" s="145"/>
      <c r="BK459" s="145"/>
      <c r="BL459" s="145"/>
      <c r="BM459" s="145"/>
      <c r="BN459" s="145"/>
      <c r="BO459" s="145"/>
      <c r="BP459" s="145"/>
      <c r="BQ459" s="145"/>
      <c r="BR459" s="145"/>
      <c r="BS459" s="145"/>
      <c r="BT459" s="145"/>
      <c r="BU459" s="145"/>
      <c r="BV459" s="145"/>
      <c r="BW459" s="145"/>
    </row>
    <row r="460" spans="3:75" ht="21" customHeight="1">
      <c r="C460" s="87"/>
      <c r="D460" s="437"/>
      <c r="E460" s="443"/>
      <c r="F460" s="245" t="s">
        <v>258</v>
      </c>
      <c r="G460" s="184"/>
      <c r="H460" s="62" t="s">
        <v>327</v>
      </c>
      <c r="I460" s="62" t="s">
        <v>330</v>
      </c>
      <c r="J460" s="62" t="s">
        <v>2</v>
      </c>
      <c r="K460" s="62" t="s">
        <v>331</v>
      </c>
      <c r="L460" s="62" t="s">
        <v>2</v>
      </c>
      <c r="M460" s="62" t="s">
        <v>592</v>
      </c>
      <c r="N460" s="136" t="s">
        <v>333</v>
      </c>
      <c r="O460" s="136" t="s">
        <v>2</v>
      </c>
      <c r="P460" s="136" t="s">
        <v>721</v>
      </c>
      <c r="Q460" s="136"/>
      <c r="R460" s="136"/>
      <c r="S460" s="136"/>
      <c r="T460" s="136"/>
      <c r="U460" s="213"/>
      <c r="V460" s="162"/>
      <c r="W460" s="163"/>
      <c r="X460" s="164"/>
      <c r="Y460" s="106"/>
      <c r="Z460" s="106"/>
      <c r="AA460" s="107"/>
      <c r="AB460" s="107"/>
      <c r="AC460" s="107"/>
      <c r="AD460" s="107"/>
      <c r="AE460" s="107"/>
      <c r="AF460" s="107"/>
      <c r="AG460" s="107"/>
      <c r="AH460" s="107"/>
      <c r="AI460" s="107"/>
      <c r="AJ460" s="107"/>
      <c r="AK460" s="107"/>
      <c r="AL460" s="107"/>
      <c r="AM460" s="107"/>
      <c r="AN460" s="107"/>
      <c r="AO460" s="107"/>
      <c r="AP460" s="107"/>
      <c r="AQ460" s="107"/>
      <c r="AR460" s="107"/>
      <c r="AS460" s="107"/>
      <c r="BI460" s="145"/>
      <c r="BJ460" s="145"/>
      <c r="BK460" s="145"/>
      <c r="BL460" s="145"/>
      <c r="BM460" s="145"/>
      <c r="BN460" s="145"/>
      <c r="BO460" s="145"/>
      <c r="BP460" s="145"/>
      <c r="BQ460" s="145"/>
      <c r="BR460" s="145"/>
      <c r="BS460" s="145"/>
      <c r="BT460" s="145"/>
      <c r="BU460" s="145"/>
      <c r="BV460" s="145"/>
      <c r="BW460" s="145"/>
    </row>
    <row r="461" spans="3:75" ht="21" customHeight="1">
      <c r="C461" s="87"/>
      <c r="D461" s="437"/>
      <c r="E461" s="443"/>
      <c r="F461" s="245" t="s">
        <v>259</v>
      </c>
      <c r="G461" s="184"/>
      <c r="H461" s="62" t="s">
        <v>327</v>
      </c>
      <c r="I461" s="62" t="s">
        <v>330</v>
      </c>
      <c r="J461" s="62" t="s">
        <v>2</v>
      </c>
      <c r="K461" s="62" t="s">
        <v>331</v>
      </c>
      <c r="L461" s="62" t="s">
        <v>2</v>
      </c>
      <c r="M461" s="62" t="s">
        <v>593</v>
      </c>
      <c r="N461" s="136" t="s">
        <v>333</v>
      </c>
      <c r="O461" s="136" t="s">
        <v>2</v>
      </c>
      <c r="P461" s="136" t="s">
        <v>721</v>
      </c>
      <c r="Q461" s="136"/>
      <c r="R461" s="136"/>
      <c r="S461" s="136"/>
      <c r="T461" s="136"/>
      <c r="U461" s="213"/>
      <c r="V461" s="162"/>
      <c r="W461" s="163"/>
      <c r="X461" s="164"/>
      <c r="Y461" s="106"/>
      <c r="Z461" s="108"/>
      <c r="AA461" s="85"/>
      <c r="AB461" s="85"/>
      <c r="AC461" s="85"/>
      <c r="AD461" s="85"/>
      <c r="AE461" s="85"/>
      <c r="AF461" s="85"/>
      <c r="AG461" s="85"/>
      <c r="AH461" s="85"/>
      <c r="AI461" s="85"/>
      <c r="AJ461" s="85"/>
      <c r="AK461" s="85"/>
      <c r="AL461" s="85"/>
      <c r="AM461" s="85"/>
      <c r="AN461" s="85"/>
      <c r="AO461" s="85"/>
      <c r="AP461" s="85"/>
      <c r="AQ461" s="85"/>
      <c r="AR461" s="85"/>
      <c r="AS461" s="85"/>
      <c r="BI461" s="145"/>
      <c r="BJ461" s="145"/>
      <c r="BK461" s="145"/>
      <c r="BL461" s="145"/>
      <c r="BM461" s="145"/>
      <c r="BN461" s="145"/>
      <c r="BO461" s="145"/>
      <c r="BP461" s="145"/>
      <c r="BQ461" s="145"/>
      <c r="BR461" s="145"/>
      <c r="BS461" s="145"/>
      <c r="BT461" s="145"/>
      <c r="BU461" s="145"/>
      <c r="BV461" s="145"/>
      <c r="BW461" s="145"/>
    </row>
    <row r="462" spans="3:75" ht="21" customHeight="1">
      <c r="C462" s="87"/>
      <c r="D462" s="437"/>
      <c r="E462" s="443"/>
      <c r="F462" s="246" t="s">
        <v>260</v>
      </c>
      <c r="G462" s="184"/>
      <c r="H462" s="62" t="s">
        <v>327</v>
      </c>
      <c r="I462" s="62" t="s">
        <v>330</v>
      </c>
      <c r="J462" s="62" t="s">
        <v>2</v>
      </c>
      <c r="K462" s="62" t="s">
        <v>331</v>
      </c>
      <c r="L462" s="62" t="s">
        <v>2</v>
      </c>
      <c r="M462" s="62" t="s">
        <v>621</v>
      </c>
      <c r="N462" s="136" t="s">
        <v>333</v>
      </c>
      <c r="O462" s="136" t="s">
        <v>2</v>
      </c>
      <c r="P462" s="136" t="s">
        <v>721</v>
      </c>
      <c r="Q462" s="136"/>
      <c r="R462" s="136"/>
      <c r="S462" s="136"/>
      <c r="T462" s="136"/>
      <c r="U462" s="227"/>
      <c r="V462" s="21" t="str">
        <f>IF(OR(SUMPRODUCT(--(V444:V461=""),--(W444:W461=""))&gt;0,COUNTIF(W444:W461,"M")&gt;0,COUNTIF(W444:W461,"X")=18),"",SUM(V444:V461))</f>
        <v/>
      </c>
      <c r="W462" s="22" t="str">
        <f>IF(AND(COUNTIF(W444:W461,"X")=18,SUM(V444:V461)=0,ISNUMBER(V462)),"",IF(COUNTIF(W444:W461,"M")&gt;0,"M",IF(AND(COUNTIF(W444:W461,W444)=18,OR(W444="X",W444="W",W444="Z")),UPPER(W444),"")))</f>
        <v/>
      </c>
      <c r="X462" s="23"/>
      <c r="Y462" s="106"/>
      <c r="Z462" s="106"/>
      <c r="AA462" s="107"/>
      <c r="AB462" s="107"/>
      <c r="AC462" s="107"/>
      <c r="AD462" s="107"/>
      <c r="AE462" s="107"/>
      <c r="AF462" s="107"/>
      <c r="AG462" s="107"/>
      <c r="AH462" s="107"/>
      <c r="AI462" s="107"/>
      <c r="AJ462" s="107"/>
      <c r="AK462" s="107"/>
      <c r="AL462" s="107"/>
      <c r="AM462" s="107"/>
      <c r="AN462" s="107"/>
      <c r="AO462" s="107"/>
      <c r="AP462" s="107"/>
      <c r="AQ462" s="107"/>
      <c r="AR462" s="107"/>
      <c r="AS462" s="107"/>
      <c r="BI462" s="145"/>
      <c r="BJ462" s="145"/>
      <c r="BK462" s="145"/>
      <c r="BL462" s="145"/>
      <c r="BM462" s="145"/>
      <c r="BN462" s="145"/>
      <c r="BO462" s="145"/>
      <c r="BP462" s="145"/>
      <c r="BQ462" s="145"/>
      <c r="BR462" s="145"/>
      <c r="BS462" s="145"/>
      <c r="BT462" s="145"/>
      <c r="BU462" s="145"/>
      <c r="BV462" s="145"/>
      <c r="BW462" s="145"/>
    </row>
    <row r="463" spans="3:75" ht="21" customHeight="1">
      <c r="C463" s="87"/>
      <c r="D463" s="438" t="s">
        <v>5</v>
      </c>
      <c r="E463" s="444" t="s">
        <v>688</v>
      </c>
      <c r="F463" s="444"/>
      <c r="G463" s="184"/>
      <c r="H463" s="62" t="s">
        <v>327</v>
      </c>
      <c r="I463" s="62" t="s">
        <v>330</v>
      </c>
      <c r="J463" s="62" t="s">
        <v>2</v>
      </c>
      <c r="K463" s="62" t="s">
        <v>331</v>
      </c>
      <c r="L463" s="62" t="s">
        <v>2</v>
      </c>
      <c r="M463" s="62" t="s">
        <v>594</v>
      </c>
      <c r="N463" s="136" t="s">
        <v>594</v>
      </c>
      <c r="O463" s="136" t="s">
        <v>2</v>
      </c>
      <c r="P463" s="136" t="s">
        <v>721</v>
      </c>
      <c r="Q463" s="136"/>
      <c r="R463" s="136"/>
      <c r="S463" s="136"/>
      <c r="T463" s="136"/>
      <c r="U463" s="213"/>
      <c r="V463" s="162"/>
      <c r="W463" s="163"/>
      <c r="X463" s="164"/>
      <c r="Y463" s="106"/>
      <c r="Z463" s="106"/>
      <c r="AA463" s="107"/>
      <c r="AB463" s="107"/>
      <c r="AC463" s="107"/>
      <c r="AD463" s="107"/>
      <c r="AE463" s="107"/>
      <c r="AF463" s="107"/>
      <c r="AG463" s="107"/>
      <c r="AH463" s="107"/>
      <c r="AI463" s="107"/>
      <c r="AJ463" s="107"/>
      <c r="AK463" s="107"/>
      <c r="AL463" s="107"/>
      <c r="AM463" s="107"/>
      <c r="AN463" s="107"/>
      <c r="AO463" s="107"/>
      <c r="AP463" s="107"/>
      <c r="AQ463" s="107"/>
      <c r="AR463" s="107"/>
      <c r="AS463" s="107"/>
      <c r="BI463" s="145"/>
      <c r="BJ463" s="145"/>
      <c r="BK463" s="145"/>
      <c r="BL463" s="145"/>
      <c r="BM463" s="145"/>
      <c r="BN463" s="145"/>
      <c r="BO463" s="145"/>
      <c r="BP463" s="145"/>
      <c r="BQ463" s="145"/>
      <c r="BR463" s="145"/>
      <c r="BS463" s="145"/>
      <c r="BT463" s="145"/>
      <c r="BU463" s="145"/>
      <c r="BV463" s="145"/>
      <c r="BW463" s="145"/>
    </row>
    <row r="464" spans="3:75" ht="21" customHeight="1">
      <c r="C464" s="87"/>
      <c r="D464" s="438"/>
      <c r="E464" s="442" t="s">
        <v>29</v>
      </c>
      <c r="F464" s="442"/>
      <c r="G464" s="184"/>
      <c r="H464" s="62" t="s">
        <v>327</v>
      </c>
      <c r="I464" s="62" t="s">
        <v>330</v>
      </c>
      <c r="J464" s="62" t="s">
        <v>2</v>
      </c>
      <c r="K464" s="62" t="s">
        <v>331</v>
      </c>
      <c r="L464" s="62" t="s">
        <v>2</v>
      </c>
      <c r="M464" s="62" t="s">
        <v>599</v>
      </c>
      <c r="N464" s="136" t="s">
        <v>599</v>
      </c>
      <c r="O464" s="136" t="s">
        <v>2</v>
      </c>
      <c r="P464" s="136" t="s">
        <v>721</v>
      </c>
      <c r="Q464" s="136"/>
      <c r="R464" s="136"/>
      <c r="S464" s="136"/>
      <c r="T464" s="136"/>
      <c r="U464" s="231"/>
      <c r="V464" s="21" t="str">
        <f>IF(OR(AND(V295="",W295=""),AND(V300="",W300=""),,AND(V344="",W344=""),AND(V396="",W396=""),AND(V443="",W443=""),AND(V462="",W462=""),AND(V463="",W463=""),AND(W295="X",W300="X",W344="X",W396="X",W443="X",W462="X",W463="X"),OR(W295="M",W300="M",W344="M",W396="M",W443="M",W462="M",W463="M")),"",SUM(V295,V300,V344,V396,V443,V462,V463))</f>
        <v/>
      </c>
      <c r="W464" s="22" t="str">
        <f>IF(AND(AND(W295="X",W300="X",W344="X",W396="X",W443="X",W462="X",W463="X"),SUM(V295,V300,V344,V396,V443,V462,V463)=0,ISNUMBER(V464)),"",IF(OR(W295="M",W300="M",W344="M",W396="M",W443="M",W462="M",W463="M"),"M",IF(AND(W295=W300, W295=W344, W295=W396, W295=W443, W295=W462, W295=W463,OR(W295="X", W295="W", W295="Z")),UPPER(W295),"")))</f>
        <v/>
      </c>
      <c r="X464" s="23"/>
      <c r="Y464" s="88"/>
      <c r="Z464" s="89"/>
      <c r="AA464" s="94"/>
      <c r="AB464" s="94"/>
      <c r="AC464" s="94"/>
      <c r="AD464" s="94"/>
      <c r="AE464" s="94"/>
      <c r="AF464" s="94"/>
      <c r="AG464" s="94"/>
      <c r="AH464" s="94"/>
      <c r="AI464" s="94"/>
      <c r="AJ464" s="94"/>
      <c r="AK464" s="94"/>
      <c r="AL464" s="94"/>
      <c r="AM464" s="94"/>
      <c r="AN464" s="94"/>
      <c r="AO464" s="94"/>
      <c r="AP464" s="94"/>
      <c r="AQ464" s="94"/>
      <c r="AR464" s="94"/>
      <c r="AS464" s="94"/>
      <c r="BI464" s="145"/>
      <c r="BJ464" s="145"/>
      <c r="BK464" s="145"/>
      <c r="BL464" s="145"/>
      <c r="BM464" s="145"/>
      <c r="BN464" s="145"/>
      <c r="BO464" s="145"/>
      <c r="BP464" s="145"/>
      <c r="BQ464" s="145"/>
      <c r="BR464" s="145"/>
      <c r="BS464" s="145"/>
      <c r="BT464" s="145"/>
      <c r="BU464" s="145"/>
      <c r="BV464" s="145"/>
      <c r="BW464" s="145"/>
    </row>
    <row r="465" spans="3:75" ht="3" customHeight="1">
      <c r="C465" s="87"/>
      <c r="D465" s="110"/>
      <c r="E465" s="87"/>
      <c r="F465" s="87"/>
      <c r="G465" s="111"/>
      <c r="H465" s="111"/>
      <c r="I465" s="111"/>
      <c r="J465" s="111"/>
      <c r="K465" s="111"/>
      <c r="L465" s="111"/>
      <c r="M465" s="111"/>
      <c r="N465" s="151"/>
      <c r="O465" s="151"/>
      <c r="P465" s="151"/>
      <c r="Q465" s="151"/>
      <c r="R465" s="151"/>
      <c r="S465" s="151"/>
      <c r="T465" s="151"/>
      <c r="U465" s="152"/>
      <c r="V465" s="87"/>
      <c r="W465" s="87"/>
      <c r="X465" s="87"/>
      <c r="Y465" s="87"/>
      <c r="Z465" s="87"/>
      <c r="BI465" s="145"/>
      <c r="BJ465" s="145"/>
      <c r="BK465" s="145"/>
      <c r="BL465" s="145"/>
      <c r="BM465" s="145"/>
      <c r="BN465" s="145"/>
      <c r="BO465" s="145"/>
      <c r="BP465" s="145"/>
      <c r="BQ465" s="145"/>
      <c r="BR465" s="145"/>
      <c r="BS465" s="145"/>
      <c r="BT465" s="145"/>
      <c r="BU465" s="145"/>
      <c r="BV465" s="145"/>
      <c r="BW465" s="145"/>
    </row>
    <row r="466" spans="3:75" ht="21" customHeight="1">
      <c r="C466" s="87"/>
      <c r="D466" s="436" t="s">
        <v>700</v>
      </c>
      <c r="E466" s="440" t="s">
        <v>37</v>
      </c>
      <c r="F466" s="246" t="s">
        <v>38</v>
      </c>
      <c r="G466" s="184"/>
      <c r="H466" s="62" t="s">
        <v>2</v>
      </c>
      <c r="I466" s="62" t="s">
        <v>330</v>
      </c>
      <c r="J466" s="62" t="s">
        <v>2</v>
      </c>
      <c r="K466" s="62" t="s">
        <v>331</v>
      </c>
      <c r="L466" s="62" t="s">
        <v>2</v>
      </c>
      <c r="M466" s="62" t="s">
        <v>377</v>
      </c>
      <c r="N466" s="136" t="s">
        <v>333</v>
      </c>
      <c r="O466" s="136" t="s">
        <v>2</v>
      </c>
      <c r="P466" s="136" t="s">
        <v>721</v>
      </c>
      <c r="Q466" s="136"/>
      <c r="R466" s="136"/>
      <c r="S466" s="136"/>
      <c r="T466" s="136"/>
      <c r="U466" s="213"/>
      <c r="V466" s="21" t="str">
        <f t="shared" ref="V466:V513" si="0">IF(OR(AND(V14="",W14=""),AND(V240="",W240=""),AND(W14="X",W240="X"),OR(W14="M",W240="M")),"",SUM(V14,V240))</f>
        <v/>
      </c>
      <c r="W466" s="22" t="str">
        <f t="shared" ref="W466:W513" si="1">IF(AND(AND(W14="X",W240="X"),SUM(V14,V240)=0,ISNUMBER(V466)),"",IF(OR(W14="M",W240="M"),"M",IF(AND(W14=W240,OR(W14="X",W14="W",W14="Z")),UPPER(W14),"")))</f>
        <v/>
      </c>
      <c r="X466" s="23"/>
      <c r="Y466" s="106"/>
      <c r="Z466" s="109"/>
      <c r="BI466" s="145"/>
      <c r="BJ466" s="145"/>
      <c r="BK466" s="145"/>
      <c r="BL466" s="145"/>
      <c r="BM466" s="145"/>
      <c r="BN466" s="145"/>
      <c r="BO466" s="145"/>
      <c r="BP466" s="145"/>
      <c r="BQ466" s="145"/>
      <c r="BR466" s="145"/>
      <c r="BS466" s="145"/>
      <c r="BT466" s="145"/>
      <c r="BU466" s="145"/>
      <c r="BV466" s="145"/>
      <c r="BW466" s="145"/>
    </row>
    <row r="467" spans="3:75" ht="21" customHeight="1">
      <c r="C467" s="87"/>
      <c r="D467" s="436"/>
      <c r="E467" s="440"/>
      <c r="F467" s="246" t="s">
        <v>39</v>
      </c>
      <c r="G467" s="184"/>
      <c r="H467" s="62" t="s">
        <v>2</v>
      </c>
      <c r="I467" s="62" t="s">
        <v>330</v>
      </c>
      <c r="J467" s="62" t="s">
        <v>2</v>
      </c>
      <c r="K467" s="62" t="s">
        <v>331</v>
      </c>
      <c r="L467" s="62" t="s">
        <v>2</v>
      </c>
      <c r="M467" s="62" t="s">
        <v>378</v>
      </c>
      <c r="N467" s="136" t="s">
        <v>333</v>
      </c>
      <c r="O467" s="136" t="s">
        <v>2</v>
      </c>
      <c r="P467" s="136" t="s">
        <v>721</v>
      </c>
      <c r="Q467" s="136"/>
      <c r="R467" s="136"/>
      <c r="S467" s="136"/>
      <c r="T467" s="136"/>
      <c r="U467" s="213"/>
      <c r="V467" s="21" t="str">
        <f t="shared" si="0"/>
        <v/>
      </c>
      <c r="W467" s="22" t="str">
        <f t="shared" si="1"/>
        <v/>
      </c>
      <c r="X467" s="23"/>
      <c r="Y467" s="106"/>
      <c r="Z467" s="109"/>
      <c r="BI467" s="145"/>
      <c r="BJ467" s="145"/>
      <c r="BK467" s="145"/>
      <c r="BL467" s="145"/>
      <c r="BM467" s="145"/>
      <c r="BN467" s="145"/>
      <c r="BO467" s="145"/>
      <c r="BP467" s="145"/>
      <c r="BQ467" s="145"/>
      <c r="BR467" s="145"/>
      <c r="BS467" s="145"/>
      <c r="BT467" s="145"/>
      <c r="BU467" s="145"/>
      <c r="BV467" s="145"/>
      <c r="BW467" s="145"/>
    </row>
    <row r="468" spans="3:75" ht="21" customHeight="1">
      <c r="C468" s="87"/>
      <c r="D468" s="436"/>
      <c r="E468" s="440"/>
      <c r="F468" s="246" t="s">
        <v>40</v>
      </c>
      <c r="G468" s="184"/>
      <c r="H468" s="62" t="s">
        <v>2</v>
      </c>
      <c r="I468" s="62" t="s">
        <v>330</v>
      </c>
      <c r="J468" s="62" t="s">
        <v>2</v>
      </c>
      <c r="K468" s="62" t="s">
        <v>331</v>
      </c>
      <c r="L468" s="62" t="s">
        <v>2</v>
      </c>
      <c r="M468" s="62" t="s">
        <v>379</v>
      </c>
      <c r="N468" s="136" t="s">
        <v>333</v>
      </c>
      <c r="O468" s="136" t="s">
        <v>2</v>
      </c>
      <c r="P468" s="136" t="s">
        <v>721</v>
      </c>
      <c r="Q468" s="136"/>
      <c r="R468" s="136"/>
      <c r="S468" s="136"/>
      <c r="T468" s="136"/>
      <c r="U468" s="213"/>
      <c r="V468" s="21" t="str">
        <f t="shared" si="0"/>
        <v/>
      </c>
      <c r="W468" s="22" t="str">
        <f t="shared" si="1"/>
        <v/>
      </c>
      <c r="X468" s="23"/>
      <c r="Y468" s="106"/>
      <c r="Z468" s="109"/>
      <c r="BI468" s="145"/>
      <c r="BJ468" s="145"/>
      <c r="BK468" s="145"/>
      <c r="BL468" s="145"/>
      <c r="BM468" s="145"/>
      <c r="BN468" s="145"/>
      <c r="BO468" s="145"/>
      <c r="BP468" s="145"/>
      <c r="BQ468" s="145"/>
      <c r="BR468" s="145"/>
      <c r="BS468" s="145"/>
      <c r="BT468" s="145"/>
      <c r="BU468" s="145"/>
      <c r="BV468" s="145"/>
      <c r="BW468" s="145"/>
    </row>
    <row r="469" spans="3:75" ht="21" customHeight="1">
      <c r="C469" s="87"/>
      <c r="D469" s="436"/>
      <c r="E469" s="440"/>
      <c r="F469" s="246" t="s">
        <v>41</v>
      </c>
      <c r="G469" s="184"/>
      <c r="H469" s="62" t="s">
        <v>2</v>
      </c>
      <c r="I469" s="62" t="s">
        <v>330</v>
      </c>
      <c r="J469" s="62" t="s">
        <v>2</v>
      </c>
      <c r="K469" s="62" t="s">
        <v>331</v>
      </c>
      <c r="L469" s="62" t="s">
        <v>2</v>
      </c>
      <c r="M469" s="62" t="s">
        <v>380</v>
      </c>
      <c r="N469" s="136" t="s">
        <v>333</v>
      </c>
      <c r="O469" s="136" t="s">
        <v>2</v>
      </c>
      <c r="P469" s="136" t="s">
        <v>721</v>
      </c>
      <c r="Q469" s="136"/>
      <c r="R469" s="136"/>
      <c r="S469" s="136"/>
      <c r="T469" s="136"/>
      <c r="U469" s="213"/>
      <c r="V469" s="21" t="str">
        <f t="shared" si="0"/>
        <v/>
      </c>
      <c r="W469" s="22" t="str">
        <f t="shared" si="1"/>
        <v/>
      </c>
      <c r="X469" s="23"/>
      <c r="Y469" s="106"/>
      <c r="Z469" s="109"/>
      <c r="BI469" s="145"/>
      <c r="BJ469" s="145"/>
      <c r="BK469" s="145"/>
      <c r="BL469" s="145"/>
      <c r="BM469" s="145"/>
      <c r="BN469" s="145"/>
      <c r="BO469" s="145"/>
      <c r="BP469" s="145"/>
      <c r="BQ469" s="145"/>
      <c r="BR469" s="145"/>
      <c r="BS469" s="145"/>
      <c r="BT469" s="145"/>
      <c r="BU469" s="145"/>
      <c r="BV469" s="145"/>
      <c r="BW469" s="145"/>
    </row>
    <row r="470" spans="3:75" ht="21" customHeight="1">
      <c r="C470" s="87"/>
      <c r="D470" s="436"/>
      <c r="E470" s="440"/>
      <c r="F470" s="246" t="s">
        <v>42</v>
      </c>
      <c r="G470" s="184"/>
      <c r="H470" s="62" t="s">
        <v>2</v>
      </c>
      <c r="I470" s="62" t="s">
        <v>330</v>
      </c>
      <c r="J470" s="62" t="s">
        <v>2</v>
      </c>
      <c r="K470" s="62" t="s">
        <v>331</v>
      </c>
      <c r="L470" s="62" t="s">
        <v>2</v>
      </c>
      <c r="M470" s="62" t="s">
        <v>381</v>
      </c>
      <c r="N470" s="136" t="s">
        <v>333</v>
      </c>
      <c r="O470" s="136" t="s">
        <v>2</v>
      </c>
      <c r="P470" s="136" t="s">
        <v>721</v>
      </c>
      <c r="Q470" s="136"/>
      <c r="R470" s="136"/>
      <c r="S470" s="136"/>
      <c r="T470" s="136"/>
      <c r="U470" s="213"/>
      <c r="V470" s="21" t="str">
        <f t="shared" si="0"/>
        <v/>
      </c>
      <c r="W470" s="22" t="str">
        <f t="shared" si="1"/>
        <v/>
      </c>
      <c r="X470" s="23"/>
      <c r="Y470" s="106"/>
      <c r="Z470" s="109"/>
      <c r="BI470" s="145"/>
      <c r="BJ470" s="145"/>
      <c r="BK470" s="145"/>
      <c r="BL470" s="145"/>
      <c r="BM470" s="145"/>
      <c r="BN470" s="145"/>
      <c r="BO470" s="145"/>
      <c r="BP470" s="145"/>
      <c r="BQ470" s="145"/>
      <c r="BR470" s="145"/>
      <c r="BS470" s="145"/>
      <c r="BT470" s="145"/>
      <c r="BU470" s="145"/>
      <c r="BV470" s="145"/>
      <c r="BW470" s="145"/>
    </row>
    <row r="471" spans="3:75" ht="21" customHeight="1">
      <c r="C471" s="87"/>
      <c r="D471" s="436"/>
      <c r="E471" s="440"/>
      <c r="F471" s="246" t="s">
        <v>43</v>
      </c>
      <c r="G471" s="184"/>
      <c r="H471" s="62" t="s">
        <v>2</v>
      </c>
      <c r="I471" s="62" t="s">
        <v>330</v>
      </c>
      <c r="J471" s="62" t="s">
        <v>2</v>
      </c>
      <c r="K471" s="62" t="s">
        <v>331</v>
      </c>
      <c r="L471" s="62" t="s">
        <v>2</v>
      </c>
      <c r="M471" s="62" t="s">
        <v>382</v>
      </c>
      <c r="N471" s="136" t="s">
        <v>333</v>
      </c>
      <c r="O471" s="136" t="s">
        <v>2</v>
      </c>
      <c r="P471" s="136" t="s">
        <v>721</v>
      </c>
      <c r="Q471" s="136"/>
      <c r="R471" s="136"/>
      <c r="S471" s="136"/>
      <c r="T471" s="136"/>
      <c r="U471" s="213"/>
      <c r="V471" s="21" t="str">
        <f t="shared" si="0"/>
        <v/>
      </c>
      <c r="W471" s="22" t="str">
        <f t="shared" si="1"/>
        <v/>
      </c>
      <c r="X471" s="23"/>
      <c r="Y471" s="106"/>
      <c r="Z471" s="109"/>
      <c r="BI471" s="145"/>
      <c r="BJ471" s="145"/>
      <c r="BK471" s="145"/>
      <c r="BL471" s="145"/>
      <c r="BM471" s="145"/>
      <c r="BN471" s="145"/>
      <c r="BO471" s="145"/>
      <c r="BP471" s="145"/>
      <c r="BQ471" s="145"/>
      <c r="BR471" s="145"/>
      <c r="BS471" s="145"/>
      <c r="BT471" s="145"/>
      <c r="BU471" s="145"/>
      <c r="BV471" s="145"/>
      <c r="BW471" s="145"/>
    </row>
    <row r="472" spans="3:75" ht="21" customHeight="1">
      <c r="C472" s="87"/>
      <c r="D472" s="436"/>
      <c r="E472" s="440"/>
      <c r="F472" s="246" t="s">
        <v>605</v>
      </c>
      <c r="G472" s="184"/>
      <c r="H472" s="62" t="s">
        <v>2</v>
      </c>
      <c r="I472" s="62" t="s">
        <v>330</v>
      </c>
      <c r="J472" s="62" t="s">
        <v>2</v>
      </c>
      <c r="K472" s="62" t="s">
        <v>331</v>
      </c>
      <c r="L472" s="62" t="s">
        <v>2</v>
      </c>
      <c r="M472" s="62" t="s">
        <v>384</v>
      </c>
      <c r="N472" s="136" t="s">
        <v>333</v>
      </c>
      <c r="O472" s="136" t="s">
        <v>2</v>
      </c>
      <c r="P472" s="136" t="s">
        <v>721</v>
      </c>
      <c r="Q472" s="136"/>
      <c r="R472" s="136"/>
      <c r="S472" s="136"/>
      <c r="T472" s="136"/>
      <c r="U472" s="213"/>
      <c r="V472" s="21" t="str">
        <f t="shared" si="0"/>
        <v/>
      </c>
      <c r="W472" s="22" t="str">
        <f t="shared" si="1"/>
        <v/>
      </c>
      <c r="X472" s="23"/>
      <c r="Y472" s="106"/>
      <c r="Z472" s="109"/>
      <c r="BI472" s="145"/>
      <c r="BJ472" s="145"/>
      <c r="BK472" s="145"/>
      <c r="BL472" s="145"/>
      <c r="BM472" s="145"/>
      <c r="BN472" s="145"/>
      <c r="BO472" s="145"/>
      <c r="BP472" s="145"/>
      <c r="BQ472" s="145"/>
      <c r="BR472" s="145"/>
      <c r="BS472" s="145"/>
      <c r="BT472" s="145"/>
      <c r="BU472" s="145"/>
      <c r="BV472" s="145"/>
      <c r="BW472" s="145"/>
    </row>
    <row r="473" spans="3:75" ht="21" customHeight="1">
      <c r="C473" s="87"/>
      <c r="D473" s="436"/>
      <c r="E473" s="440"/>
      <c r="F473" s="246" t="s">
        <v>44</v>
      </c>
      <c r="G473" s="184"/>
      <c r="H473" s="62" t="s">
        <v>2</v>
      </c>
      <c r="I473" s="62" t="s">
        <v>330</v>
      </c>
      <c r="J473" s="62" t="s">
        <v>2</v>
      </c>
      <c r="K473" s="62" t="s">
        <v>331</v>
      </c>
      <c r="L473" s="62" t="s">
        <v>2</v>
      </c>
      <c r="M473" s="62" t="s">
        <v>383</v>
      </c>
      <c r="N473" s="136" t="s">
        <v>333</v>
      </c>
      <c r="O473" s="136" t="s">
        <v>2</v>
      </c>
      <c r="P473" s="136" t="s">
        <v>721</v>
      </c>
      <c r="Q473" s="136"/>
      <c r="R473" s="136"/>
      <c r="S473" s="136"/>
      <c r="T473" s="136"/>
      <c r="U473" s="213"/>
      <c r="V473" s="21" t="str">
        <f t="shared" si="0"/>
        <v/>
      </c>
      <c r="W473" s="22" t="str">
        <f t="shared" si="1"/>
        <v/>
      </c>
      <c r="X473" s="23"/>
      <c r="Y473" s="106"/>
      <c r="Z473" s="109"/>
      <c r="BI473" s="145"/>
      <c r="BJ473" s="145"/>
      <c r="BK473" s="145"/>
      <c r="BL473" s="145"/>
      <c r="BM473" s="145"/>
      <c r="BN473" s="145"/>
      <c r="BO473" s="145"/>
      <c r="BP473" s="145"/>
      <c r="BQ473" s="145"/>
      <c r="BR473" s="145"/>
      <c r="BS473" s="145"/>
      <c r="BT473" s="145"/>
      <c r="BU473" s="145"/>
      <c r="BV473" s="145"/>
      <c r="BW473" s="145"/>
    </row>
    <row r="474" spans="3:75" ht="21" customHeight="1">
      <c r="C474" s="87"/>
      <c r="D474" s="436"/>
      <c r="E474" s="440"/>
      <c r="F474" s="246" t="s">
        <v>45</v>
      </c>
      <c r="G474" s="184"/>
      <c r="H474" s="62" t="s">
        <v>2</v>
      </c>
      <c r="I474" s="62" t="s">
        <v>330</v>
      </c>
      <c r="J474" s="62" t="s">
        <v>2</v>
      </c>
      <c r="K474" s="62" t="s">
        <v>331</v>
      </c>
      <c r="L474" s="62" t="s">
        <v>2</v>
      </c>
      <c r="M474" s="62" t="s">
        <v>385</v>
      </c>
      <c r="N474" s="136" t="s">
        <v>333</v>
      </c>
      <c r="O474" s="136" t="s">
        <v>2</v>
      </c>
      <c r="P474" s="136" t="s">
        <v>721</v>
      </c>
      <c r="Q474" s="136"/>
      <c r="R474" s="136"/>
      <c r="S474" s="136"/>
      <c r="T474" s="136"/>
      <c r="U474" s="213"/>
      <c r="V474" s="21" t="str">
        <f t="shared" si="0"/>
        <v/>
      </c>
      <c r="W474" s="22" t="str">
        <f t="shared" si="1"/>
        <v/>
      </c>
      <c r="X474" s="23"/>
      <c r="Y474" s="106"/>
      <c r="Z474" s="109"/>
      <c r="BI474" s="145"/>
      <c r="BJ474" s="145"/>
      <c r="BK474" s="145"/>
      <c r="BL474" s="145"/>
      <c r="BM474" s="145"/>
      <c r="BN474" s="145"/>
      <c r="BO474" s="145"/>
      <c r="BP474" s="145"/>
      <c r="BQ474" s="145"/>
      <c r="BR474" s="145"/>
      <c r="BS474" s="145"/>
      <c r="BT474" s="145"/>
      <c r="BU474" s="145"/>
      <c r="BV474" s="145"/>
      <c r="BW474" s="145"/>
    </row>
    <row r="475" spans="3:75" ht="21" customHeight="1">
      <c r="C475" s="87"/>
      <c r="D475" s="436"/>
      <c r="E475" s="440"/>
      <c r="F475" s="246" t="s">
        <v>46</v>
      </c>
      <c r="G475" s="184"/>
      <c r="H475" s="62" t="s">
        <v>2</v>
      </c>
      <c r="I475" s="62" t="s">
        <v>330</v>
      </c>
      <c r="J475" s="62" t="s">
        <v>2</v>
      </c>
      <c r="K475" s="62" t="s">
        <v>331</v>
      </c>
      <c r="L475" s="62" t="s">
        <v>2</v>
      </c>
      <c r="M475" s="62" t="s">
        <v>386</v>
      </c>
      <c r="N475" s="136" t="s">
        <v>333</v>
      </c>
      <c r="O475" s="136" t="s">
        <v>2</v>
      </c>
      <c r="P475" s="136" t="s">
        <v>721</v>
      </c>
      <c r="Q475" s="136"/>
      <c r="R475" s="136"/>
      <c r="S475" s="136"/>
      <c r="T475" s="136"/>
      <c r="U475" s="213"/>
      <c r="V475" s="21" t="str">
        <f t="shared" si="0"/>
        <v/>
      </c>
      <c r="W475" s="22" t="str">
        <f t="shared" si="1"/>
        <v/>
      </c>
      <c r="X475" s="23"/>
      <c r="Y475" s="106"/>
      <c r="Z475" s="109"/>
      <c r="BI475" s="145"/>
      <c r="BJ475" s="145"/>
      <c r="BK475" s="145"/>
      <c r="BL475" s="145"/>
      <c r="BM475" s="145"/>
      <c r="BN475" s="145"/>
      <c r="BO475" s="145"/>
      <c r="BP475" s="145"/>
      <c r="BQ475" s="145"/>
      <c r="BR475" s="145"/>
      <c r="BS475" s="145"/>
      <c r="BT475" s="145"/>
      <c r="BU475" s="145"/>
      <c r="BV475" s="145"/>
      <c r="BW475" s="145"/>
    </row>
    <row r="476" spans="3:75" ht="21" customHeight="1">
      <c r="C476" s="87"/>
      <c r="D476" s="436"/>
      <c r="E476" s="440"/>
      <c r="F476" s="246" t="s">
        <v>47</v>
      </c>
      <c r="G476" s="184"/>
      <c r="H476" s="62" t="s">
        <v>2</v>
      </c>
      <c r="I476" s="62" t="s">
        <v>330</v>
      </c>
      <c r="J476" s="62" t="s">
        <v>2</v>
      </c>
      <c r="K476" s="62" t="s">
        <v>331</v>
      </c>
      <c r="L476" s="62" t="s">
        <v>2</v>
      </c>
      <c r="M476" s="62" t="s">
        <v>387</v>
      </c>
      <c r="N476" s="136" t="s">
        <v>333</v>
      </c>
      <c r="O476" s="136" t="s">
        <v>2</v>
      </c>
      <c r="P476" s="136" t="s">
        <v>721</v>
      </c>
      <c r="Q476" s="136"/>
      <c r="R476" s="136"/>
      <c r="S476" s="136"/>
      <c r="T476" s="136"/>
      <c r="U476" s="213"/>
      <c r="V476" s="21" t="str">
        <f t="shared" si="0"/>
        <v/>
      </c>
      <c r="W476" s="22" t="str">
        <f t="shared" si="1"/>
        <v/>
      </c>
      <c r="X476" s="23"/>
      <c r="Y476" s="106"/>
      <c r="Z476" s="109"/>
      <c r="BI476" s="145"/>
      <c r="BJ476" s="145"/>
      <c r="BK476" s="145"/>
      <c r="BL476" s="145"/>
      <c r="BM476" s="145"/>
      <c r="BN476" s="145"/>
      <c r="BO476" s="145"/>
      <c r="BP476" s="145"/>
      <c r="BQ476" s="145"/>
      <c r="BR476" s="145"/>
      <c r="BS476" s="145"/>
      <c r="BT476" s="145"/>
      <c r="BU476" s="145"/>
      <c r="BV476" s="145"/>
      <c r="BW476" s="145"/>
    </row>
    <row r="477" spans="3:75" ht="21" customHeight="1">
      <c r="C477" s="87"/>
      <c r="D477" s="436"/>
      <c r="E477" s="440"/>
      <c r="F477" s="246" t="s">
        <v>48</v>
      </c>
      <c r="G477" s="184"/>
      <c r="H477" s="62" t="s">
        <v>2</v>
      </c>
      <c r="I477" s="62" t="s">
        <v>330</v>
      </c>
      <c r="J477" s="62" t="s">
        <v>2</v>
      </c>
      <c r="K477" s="62" t="s">
        <v>331</v>
      </c>
      <c r="L477" s="62" t="s">
        <v>2</v>
      </c>
      <c r="M477" s="62" t="s">
        <v>388</v>
      </c>
      <c r="N477" s="136" t="s">
        <v>333</v>
      </c>
      <c r="O477" s="136" t="s">
        <v>2</v>
      </c>
      <c r="P477" s="136" t="s">
        <v>721</v>
      </c>
      <c r="Q477" s="136"/>
      <c r="R477" s="136"/>
      <c r="S477" s="136"/>
      <c r="T477" s="136"/>
      <c r="U477" s="213"/>
      <c r="V477" s="21" t="str">
        <f t="shared" si="0"/>
        <v/>
      </c>
      <c r="W477" s="22" t="str">
        <f t="shared" si="1"/>
        <v/>
      </c>
      <c r="X477" s="23"/>
      <c r="Y477" s="106"/>
      <c r="Z477" s="109"/>
      <c r="BI477" s="145"/>
      <c r="BJ477" s="145"/>
      <c r="BK477" s="145"/>
      <c r="BL477" s="145"/>
      <c r="BM477" s="145"/>
      <c r="BN477" s="145"/>
      <c r="BO477" s="145"/>
      <c r="BP477" s="145"/>
      <c r="BQ477" s="145"/>
      <c r="BR477" s="145"/>
      <c r="BS477" s="145"/>
      <c r="BT477" s="145"/>
      <c r="BU477" s="145"/>
      <c r="BV477" s="145"/>
      <c r="BW477" s="145"/>
    </row>
    <row r="478" spans="3:75" ht="21" customHeight="1">
      <c r="C478" s="87"/>
      <c r="D478" s="436"/>
      <c r="E478" s="440"/>
      <c r="F478" s="246" t="s">
        <v>49</v>
      </c>
      <c r="G478" s="184"/>
      <c r="H478" s="62" t="s">
        <v>2</v>
      </c>
      <c r="I478" s="62" t="s">
        <v>330</v>
      </c>
      <c r="J478" s="62" t="s">
        <v>2</v>
      </c>
      <c r="K478" s="62" t="s">
        <v>331</v>
      </c>
      <c r="L478" s="62" t="s">
        <v>2</v>
      </c>
      <c r="M478" s="62" t="s">
        <v>389</v>
      </c>
      <c r="N478" s="136" t="s">
        <v>333</v>
      </c>
      <c r="O478" s="136" t="s">
        <v>2</v>
      </c>
      <c r="P478" s="136" t="s">
        <v>721</v>
      </c>
      <c r="Q478" s="136"/>
      <c r="R478" s="136"/>
      <c r="S478" s="136"/>
      <c r="T478" s="136"/>
      <c r="U478" s="213"/>
      <c r="V478" s="21" t="str">
        <f t="shared" si="0"/>
        <v/>
      </c>
      <c r="W478" s="22" t="str">
        <f t="shared" si="1"/>
        <v/>
      </c>
      <c r="X478" s="23"/>
      <c r="Y478" s="106"/>
      <c r="Z478" s="109"/>
      <c r="BI478" s="145"/>
      <c r="BJ478" s="145"/>
      <c r="BK478" s="145"/>
      <c r="BL478" s="145"/>
      <c r="BM478" s="145"/>
      <c r="BN478" s="145"/>
      <c r="BO478" s="145"/>
      <c r="BP478" s="145"/>
      <c r="BQ478" s="145"/>
      <c r="BR478" s="145"/>
      <c r="BS478" s="145"/>
      <c r="BT478" s="145"/>
      <c r="BU478" s="145"/>
      <c r="BV478" s="145"/>
      <c r="BW478" s="145"/>
    </row>
    <row r="479" spans="3:75" ht="21" customHeight="1">
      <c r="C479" s="87"/>
      <c r="D479" s="436"/>
      <c r="E479" s="440"/>
      <c r="F479" s="246" t="s">
        <v>50</v>
      </c>
      <c r="G479" s="184"/>
      <c r="H479" s="62" t="s">
        <v>2</v>
      </c>
      <c r="I479" s="62" t="s">
        <v>330</v>
      </c>
      <c r="J479" s="62" t="s">
        <v>2</v>
      </c>
      <c r="K479" s="62" t="s">
        <v>331</v>
      </c>
      <c r="L479" s="62" t="s">
        <v>2</v>
      </c>
      <c r="M479" s="62" t="s">
        <v>606</v>
      </c>
      <c r="N479" s="136" t="s">
        <v>333</v>
      </c>
      <c r="O479" s="136" t="s">
        <v>2</v>
      </c>
      <c r="P479" s="136" t="s">
        <v>721</v>
      </c>
      <c r="Q479" s="136"/>
      <c r="R479" s="136"/>
      <c r="S479" s="136"/>
      <c r="T479" s="136"/>
      <c r="U479" s="213"/>
      <c r="V479" s="21" t="str">
        <f t="shared" si="0"/>
        <v/>
      </c>
      <c r="W479" s="22" t="str">
        <f t="shared" si="1"/>
        <v/>
      </c>
      <c r="X479" s="23"/>
      <c r="Y479" s="106"/>
      <c r="Z479" s="109"/>
      <c r="BI479" s="145"/>
      <c r="BJ479" s="145"/>
      <c r="BK479" s="145"/>
      <c r="BL479" s="145"/>
      <c r="BM479" s="145"/>
      <c r="BN479" s="145"/>
      <c r="BO479" s="145"/>
      <c r="BP479" s="145"/>
      <c r="BQ479" s="145"/>
      <c r="BR479" s="145"/>
      <c r="BS479" s="145"/>
      <c r="BT479" s="145"/>
      <c r="BU479" s="145"/>
      <c r="BV479" s="145"/>
      <c r="BW479" s="145"/>
    </row>
    <row r="480" spans="3:75" ht="21" customHeight="1">
      <c r="C480" s="87"/>
      <c r="D480" s="436"/>
      <c r="E480" s="440"/>
      <c r="F480" s="246" t="s">
        <v>51</v>
      </c>
      <c r="G480" s="184"/>
      <c r="H480" s="62" t="s">
        <v>2</v>
      </c>
      <c r="I480" s="62" t="s">
        <v>330</v>
      </c>
      <c r="J480" s="62" t="s">
        <v>2</v>
      </c>
      <c r="K480" s="62" t="s">
        <v>331</v>
      </c>
      <c r="L480" s="62" t="s">
        <v>2</v>
      </c>
      <c r="M480" s="62" t="s">
        <v>390</v>
      </c>
      <c r="N480" s="136" t="s">
        <v>333</v>
      </c>
      <c r="O480" s="136" t="s">
        <v>2</v>
      </c>
      <c r="P480" s="136" t="s">
        <v>721</v>
      </c>
      <c r="Q480" s="136"/>
      <c r="R480" s="136"/>
      <c r="S480" s="136"/>
      <c r="T480" s="136"/>
      <c r="U480" s="213"/>
      <c r="V480" s="21" t="str">
        <f t="shared" si="0"/>
        <v/>
      </c>
      <c r="W480" s="22" t="str">
        <f t="shared" si="1"/>
        <v/>
      </c>
      <c r="X480" s="23"/>
      <c r="Y480" s="106"/>
      <c r="Z480" s="109"/>
      <c r="BI480" s="145"/>
      <c r="BJ480" s="145"/>
      <c r="BK480" s="145"/>
      <c r="BL480" s="145"/>
      <c r="BM480" s="145"/>
      <c r="BN480" s="145"/>
      <c r="BO480" s="145"/>
      <c r="BP480" s="145"/>
      <c r="BQ480" s="145"/>
      <c r="BR480" s="145"/>
      <c r="BS480" s="145"/>
      <c r="BT480" s="145"/>
      <c r="BU480" s="145"/>
      <c r="BV480" s="145"/>
      <c r="BW480" s="145"/>
    </row>
    <row r="481" spans="3:75" ht="21" customHeight="1">
      <c r="C481" s="87"/>
      <c r="D481" s="436"/>
      <c r="E481" s="440"/>
      <c r="F481" s="246" t="s">
        <v>52</v>
      </c>
      <c r="G481" s="184"/>
      <c r="H481" s="62" t="s">
        <v>2</v>
      </c>
      <c r="I481" s="62" t="s">
        <v>330</v>
      </c>
      <c r="J481" s="62" t="s">
        <v>2</v>
      </c>
      <c r="K481" s="62" t="s">
        <v>331</v>
      </c>
      <c r="L481" s="62" t="s">
        <v>2</v>
      </c>
      <c r="M481" s="62" t="s">
        <v>391</v>
      </c>
      <c r="N481" s="136" t="s">
        <v>333</v>
      </c>
      <c r="O481" s="136" t="s">
        <v>2</v>
      </c>
      <c r="P481" s="136" t="s">
        <v>721</v>
      </c>
      <c r="Q481" s="136"/>
      <c r="R481" s="136"/>
      <c r="S481" s="136"/>
      <c r="T481" s="136"/>
      <c r="U481" s="213"/>
      <c r="V481" s="21" t="str">
        <f t="shared" si="0"/>
        <v/>
      </c>
      <c r="W481" s="22" t="str">
        <f t="shared" si="1"/>
        <v/>
      </c>
      <c r="X481" s="23"/>
      <c r="Y481" s="106"/>
      <c r="Z481" s="109"/>
      <c r="BI481" s="145"/>
      <c r="BJ481" s="145"/>
      <c r="BK481" s="145"/>
      <c r="BL481" s="145"/>
      <c r="BM481" s="145"/>
      <c r="BN481" s="145"/>
      <c r="BO481" s="145"/>
      <c r="BP481" s="145"/>
      <c r="BQ481" s="145"/>
      <c r="BR481" s="145"/>
      <c r="BS481" s="145"/>
      <c r="BT481" s="145"/>
      <c r="BU481" s="145"/>
      <c r="BV481" s="145"/>
      <c r="BW481" s="145"/>
    </row>
    <row r="482" spans="3:75" ht="21" customHeight="1">
      <c r="C482" s="87"/>
      <c r="D482" s="436"/>
      <c r="E482" s="440"/>
      <c r="F482" s="246" t="s">
        <v>53</v>
      </c>
      <c r="G482" s="184"/>
      <c r="H482" s="62" t="s">
        <v>2</v>
      </c>
      <c r="I482" s="62" t="s">
        <v>330</v>
      </c>
      <c r="J482" s="62" t="s">
        <v>2</v>
      </c>
      <c r="K482" s="62" t="s">
        <v>331</v>
      </c>
      <c r="L482" s="62" t="s">
        <v>2</v>
      </c>
      <c r="M482" s="62" t="s">
        <v>392</v>
      </c>
      <c r="N482" s="136" t="s">
        <v>333</v>
      </c>
      <c r="O482" s="136" t="s">
        <v>2</v>
      </c>
      <c r="P482" s="136" t="s">
        <v>721</v>
      </c>
      <c r="Q482" s="136"/>
      <c r="R482" s="136"/>
      <c r="S482" s="136"/>
      <c r="T482" s="136"/>
      <c r="U482" s="213"/>
      <c r="V482" s="21" t="str">
        <f t="shared" si="0"/>
        <v/>
      </c>
      <c r="W482" s="22" t="str">
        <f t="shared" si="1"/>
        <v/>
      </c>
      <c r="X482" s="23"/>
      <c r="Y482" s="106"/>
      <c r="Z482" s="109"/>
      <c r="BI482" s="145"/>
      <c r="BJ482" s="145"/>
      <c r="BK482" s="145"/>
      <c r="BL482" s="145"/>
      <c r="BM482" s="145"/>
      <c r="BN482" s="145"/>
      <c r="BO482" s="145"/>
      <c r="BP482" s="145"/>
      <c r="BQ482" s="145"/>
      <c r="BR482" s="145"/>
      <c r="BS482" s="145"/>
      <c r="BT482" s="145"/>
      <c r="BU482" s="145"/>
      <c r="BV482" s="145"/>
      <c r="BW482" s="145"/>
    </row>
    <row r="483" spans="3:75" ht="21" customHeight="1">
      <c r="C483" s="87"/>
      <c r="D483" s="436"/>
      <c r="E483" s="440"/>
      <c r="F483" s="246" t="s">
        <v>54</v>
      </c>
      <c r="G483" s="184"/>
      <c r="H483" s="62" t="s">
        <v>2</v>
      </c>
      <c r="I483" s="62" t="s">
        <v>330</v>
      </c>
      <c r="J483" s="62" t="s">
        <v>2</v>
      </c>
      <c r="K483" s="62" t="s">
        <v>331</v>
      </c>
      <c r="L483" s="62" t="s">
        <v>2</v>
      </c>
      <c r="M483" s="62" t="s">
        <v>393</v>
      </c>
      <c r="N483" s="136" t="s">
        <v>333</v>
      </c>
      <c r="O483" s="136" t="s">
        <v>2</v>
      </c>
      <c r="P483" s="136" t="s">
        <v>721</v>
      </c>
      <c r="Q483" s="136"/>
      <c r="R483" s="136"/>
      <c r="S483" s="136"/>
      <c r="T483" s="136"/>
      <c r="U483" s="213"/>
      <c r="V483" s="21" t="str">
        <f t="shared" si="0"/>
        <v/>
      </c>
      <c r="W483" s="22" t="str">
        <f t="shared" si="1"/>
        <v/>
      </c>
      <c r="X483" s="23"/>
      <c r="Y483" s="106"/>
      <c r="Z483" s="109"/>
      <c r="BI483" s="145"/>
      <c r="BJ483" s="145"/>
      <c r="BK483" s="145"/>
      <c r="BL483" s="145"/>
      <c r="BM483" s="145"/>
      <c r="BN483" s="145"/>
      <c r="BO483" s="145"/>
      <c r="BP483" s="145"/>
      <c r="BQ483" s="145"/>
      <c r="BR483" s="145"/>
      <c r="BS483" s="145"/>
      <c r="BT483" s="145"/>
      <c r="BU483" s="145"/>
      <c r="BV483" s="145"/>
      <c r="BW483" s="145"/>
    </row>
    <row r="484" spans="3:75" ht="21" customHeight="1">
      <c r="C484" s="87"/>
      <c r="D484" s="436"/>
      <c r="E484" s="440"/>
      <c r="F484" s="246" t="s">
        <v>2602</v>
      </c>
      <c r="G484" s="184"/>
      <c r="H484" s="62" t="s">
        <v>2</v>
      </c>
      <c r="I484" s="62" t="s">
        <v>330</v>
      </c>
      <c r="J484" s="62" t="s">
        <v>2</v>
      </c>
      <c r="K484" s="62" t="s">
        <v>331</v>
      </c>
      <c r="L484" s="62" t="s">
        <v>2</v>
      </c>
      <c r="M484" s="62" t="s">
        <v>423</v>
      </c>
      <c r="N484" s="136" t="s">
        <v>333</v>
      </c>
      <c r="O484" s="136" t="s">
        <v>2</v>
      </c>
      <c r="P484" s="136" t="s">
        <v>721</v>
      </c>
      <c r="Q484" s="136"/>
      <c r="R484" s="136"/>
      <c r="S484" s="136"/>
      <c r="T484" s="136"/>
      <c r="U484" s="213"/>
      <c r="V484" s="21" t="str">
        <f t="shared" si="0"/>
        <v/>
      </c>
      <c r="W484" s="22" t="str">
        <f t="shared" si="1"/>
        <v/>
      </c>
      <c r="X484" s="23"/>
      <c r="Y484" s="106"/>
      <c r="Z484" s="109"/>
      <c r="BI484" s="145"/>
      <c r="BJ484" s="145"/>
      <c r="BK484" s="145"/>
      <c r="BL484" s="145"/>
      <c r="BM484" s="145"/>
      <c r="BN484" s="145"/>
      <c r="BO484" s="145"/>
      <c r="BP484" s="145"/>
      <c r="BQ484" s="145"/>
      <c r="BR484" s="145"/>
      <c r="BS484" s="145"/>
      <c r="BT484" s="145"/>
      <c r="BU484" s="145"/>
      <c r="BV484" s="145"/>
      <c r="BW484" s="145"/>
    </row>
    <row r="485" spans="3:75" ht="21" customHeight="1">
      <c r="C485" s="87"/>
      <c r="D485" s="436"/>
      <c r="E485" s="440"/>
      <c r="F485" s="246" t="s">
        <v>55</v>
      </c>
      <c r="G485" s="184"/>
      <c r="H485" s="62" t="s">
        <v>2</v>
      </c>
      <c r="I485" s="62" t="s">
        <v>330</v>
      </c>
      <c r="J485" s="62" t="s">
        <v>2</v>
      </c>
      <c r="K485" s="62" t="s">
        <v>331</v>
      </c>
      <c r="L485" s="62" t="s">
        <v>2</v>
      </c>
      <c r="M485" s="62" t="s">
        <v>394</v>
      </c>
      <c r="N485" s="136" t="s">
        <v>333</v>
      </c>
      <c r="O485" s="136" t="s">
        <v>2</v>
      </c>
      <c r="P485" s="136" t="s">
        <v>721</v>
      </c>
      <c r="Q485" s="136"/>
      <c r="R485" s="136"/>
      <c r="S485" s="136"/>
      <c r="T485" s="136"/>
      <c r="U485" s="213"/>
      <c r="V485" s="21" t="str">
        <f t="shared" si="0"/>
        <v/>
      </c>
      <c r="W485" s="22" t="str">
        <f t="shared" si="1"/>
        <v/>
      </c>
      <c r="X485" s="23"/>
      <c r="Y485" s="106"/>
      <c r="Z485" s="109"/>
      <c r="BI485" s="145"/>
      <c r="BJ485" s="145"/>
      <c r="BK485" s="145"/>
      <c r="BL485" s="145"/>
      <c r="BM485" s="145"/>
      <c r="BN485" s="145"/>
      <c r="BO485" s="145"/>
      <c r="BP485" s="145"/>
      <c r="BQ485" s="145"/>
      <c r="BR485" s="145"/>
      <c r="BS485" s="145"/>
      <c r="BT485" s="145"/>
      <c r="BU485" s="145"/>
      <c r="BV485" s="145"/>
      <c r="BW485" s="145"/>
    </row>
    <row r="486" spans="3:75" ht="21" customHeight="1">
      <c r="C486" s="87"/>
      <c r="D486" s="436"/>
      <c r="E486" s="440"/>
      <c r="F486" s="246" t="s">
        <v>56</v>
      </c>
      <c r="G486" s="184"/>
      <c r="H486" s="62" t="s">
        <v>2</v>
      </c>
      <c r="I486" s="62" t="s">
        <v>330</v>
      </c>
      <c r="J486" s="62" t="s">
        <v>2</v>
      </c>
      <c r="K486" s="62" t="s">
        <v>331</v>
      </c>
      <c r="L486" s="62" t="s">
        <v>2</v>
      </c>
      <c r="M486" s="62" t="s">
        <v>395</v>
      </c>
      <c r="N486" s="136" t="s">
        <v>333</v>
      </c>
      <c r="O486" s="136" t="s">
        <v>2</v>
      </c>
      <c r="P486" s="136" t="s">
        <v>721</v>
      </c>
      <c r="Q486" s="136"/>
      <c r="R486" s="136"/>
      <c r="S486" s="136"/>
      <c r="T486" s="136"/>
      <c r="U486" s="213"/>
      <c r="V486" s="21" t="str">
        <f t="shared" si="0"/>
        <v/>
      </c>
      <c r="W486" s="22" t="str">
        <f t="shared" si="1"/>
        <v/>
      </c>
      <c r="X486" s="23"/>
      <c r="Y486" s="106"/>
      <c r="Z486" s="109"/>
      <c r="BI486" s="145"/>
      <c r="BJ486" s="145"/>
      <c r="BK486" s="145"/>
      <c r="BL486" s="145"/>
      <c r="BM486" s="145"/>
      <c r="BN486" s="145"/>
      <c r="BO486" s="145"/>
      <c r="BP486" s="145"/>
      <c r="BQ486" s="145"/>
      <c r="BR486" s="145"/>
      <c r="BS486" s="145"/>
      <c r="BT486" s="145"/>
      <c r="BU486" s="145"/>
      <c r="BV486" s="145"/>
      <c r="BW486" s="145"/>
    </row>
    <row r="487" spans="3:75" ht="21" customHeight="1">
      <c r="C487" s="87"/>
      <c r="D487" s="436"/>
      <c r="E487" s="440"/>
      <c r="F487" s="246" t="s">
        <v>57</v>
      </c>
      <c r="G487" s="184"/>
      <c r="H487" s="62" t="s">
        <v>2</v>
      </c>
      <c r="I487" s="62" t="s">
        <v>330</v>
      </c>
      <c r="J487" s="62" t="s">
        <v>2</v>
      </c>
      <c r="K487" s="62" t="s">
        <v>331</v>
      </c>
      <c r="L487" s="62" t="s">
        <v>2</v>
      </c>
      <c r="M487" s="62" t="s">
        <v>396</v>
      </c>
      <c r="N487" s="136" t="s">
        <v>333</v>
      </c>
      <c r="O487" s="136" t="s">
        <v>2</v>
      </c>
      <c r="P487" s="136" t="s">
        <v>721</v>
      </c>
      <c r="Q487" s="136"/>
      <c r="R487" s="136"/>
      <c r="S487" s="136"/>
      <c r="T487" s="136"/>
      <c r="U487" s="213"/>
      <c r="V487" s="21" t="str">
        <f t="shared" si="0"/>
        <v/>
      </c>
      <c r="W487" s="22" t="str">
        <f t="shared" si="1"/>
        <v/>
      </c>
      <c r="X487" s="23"/>
      <c r="Y487" s="106"/>
      <c r="Z487" s="109"/>
      <c r="BI487" s="145"/>
      <c r="BJ487" s="145"/>
      <c r="BK487" s="145"/>
      <c r="BL487" s="145"/>
      <c r="BM487" s="145"/>
      <c r="BN487" s="145"/>
      <c r="BO487" s="145"/>
      <c r="BP487" s="145"/>
      <c r="BQ487" s="145"/>
      <c r="BR487" s="145"/>
      <c r="BS487" s="145"/>
      <c r="BT487" s="145"/>
      <c r="BU487" s="145"/>
      <c r="BV487" s="145"/>
      <c r="BW487" s="145"/>
    </row>
    <row r="488" spans="3:75" ht="21" customHeight="1">
      <c r="C488" s="87"/>
      <c r="D488" s="436"/>
      <c r="E488" s="440"/>
      <c r="F488" s="246" t="s">
        <v>58</v>
      </c>
      <c r="G488" s="184"/>
      <c r="H488" s="62" t="s">
        <v>2</v>
      </c>
      <c r="I488" s="62" t="s">
        <v>330</v>
      </c>
      <c r="J488" s="62" t="s">
        <v>2</v>
      </c>
      <c r="K488" s="62" t="s">
        <v>331</v>
      </c>
      <c r="L488" s="62" t="s">
        <v>2</v>
      </c>
      <c r="M488" s="62" t="s">
        <v>397</v>
      </c>
      <c r="N488" s="136" t="s">
        <v>333</v>
      </c>
      <c r="O488" s="136" t="s">
        <v>2</v>
      </c>
      <c r="P488" s="136" t="s">
        <v>721</v>
      </c>
      <c r="Q488" s="136"/>
      <c r="R488" s="136"/>
      <c r="S488" s="136"/>
      <c r="T488" s="136"/>
      <c r="U488" s="213"/>
      <c r="V488" s="21" t="str">
        <f t="shared" si="0"/>
        <v/>
      </c>
      <c r="W488" s="22" t="str">
        <f t="shared" si="1"/>
        <v/>
      </c>
      <c r="X488" s="23"/>
      <c r="Y488" s="106"/>
      <c r="Z488" s="109"/>
      <c r="BI488" s="145"/>
      <c r="BJ488" s="145"/>
      <c r="BK488" s="145"/>
      <c r="BL488" s="145"/>
      <c r="BM488" s="145"/>
      <c r="BN488" s="145"/>
      <c r="BO488" s="145"/>
      <c r="BP488" s="145"/>
      <c r="BQ488" s="145"/>
      <c r="BR488" s="145"/>
      <c r="BS488" s="145"/>
      <c r="BT488" s="145"/>
      <c r="BU488" s="145"/>
      <c r="BV488" s="145"/>
      <c r="BW488" s="145"/>
    </row>
    <row r="489" spans="3:75" ht="21" customHeight="1">
      <c r="C489" s="87"/>
      <c r="D489" s="436"/>
      <c r="E489" s="440"/>
      <c r="F489" s="246" t="s">
        <v>59</v>
      </c>
      <c r="G489" s="184"/>
      <c r="H489" s="62" t="s">
        <v>2</v>
      </c>
      <c r="I489" s="62" t="s">
        <v>330</v>
      </c>
      <c r="J489" s="62" t="s">
        <v>2</v>
      </c>
      <c r="K489" s="62" t="s">
        <v>331</v>
      </c>
      <c r="L489" s="62" t="s">
        <v>2</v>
      </c>
      <c r="M489" s="62" t="s">
        <v>398</v>
      </c>
      <c r="N489" s="136" t="s">
        <v>333</v>
      </c>
      <c r="O489" s="136" t="s">
        <v>2</v>
      </c>
      <c r="P489" s="136" t="s">
        <v>721</v>
      </c>
      <c r="Q489" s="136"/>
      <c r="R489" s="136"/>
      <c r="S489" s="136"/>
      <c r="T489" s="136"/>
      <c r="U489" s="213"/>
      <c r="V489" s="21" t="str">
        <f t="shared" si="0"/>
        <v/>
      </c>
      <c r="W489" s="22" t="str">
        <f t="shared" si="1"/>
        <v/>
      </c>
      <c r="X489" s="23"/>
      <c r="Y489" s="106"/>
      <c r="Z489" s="109"/>
      <c r="BI489" s="145"/>
      <c r="BJ489" s="145"/>
      <c r="BK489" s="145"/>
      <c r="BL489" s="145"/>
      <c r="BM489" s="145"/>
      <c r="BN489" s="145"/>
      <c r="BO489" s="145"/>
      <c r="BP489" s="145"/>
      <c r="BQ489" s="145"/>
      <c r="BR489" s="145"/>
      <c r="BS489" s="145"/>
      <c r="BT489" s="145"/>
      <c r="BU489" s="145"/>
      <c r="BV489" s="145"/>
      <c r="BW489" s="145"/>
    </row>
    <row r="490" spans="3:75" ht="21" customHeight="1">
      <c r="C490" s="87"/>
      <c r="D490" s="436"/>
      <c r="E490" s="440"/>
      <c r="F490" s="246" t="s">
        <v>60</v>
      </c>
      <c r="G490" s="184"/>
      <c r="H490" s="62" t="s">
        <v>2</v>
      </c>
      <c r="I490" s="62" t="s">
        <v>330</v>
      </c>
      <c r="J490" s="62" t="s">
        <v>2</v>
      </c>
      <c r="K490" s="62" t="s">
        <v>331</v>
      </c>
      <c r="L490" s="62" t="s">
        <v>2</v>
      </c>
      <c r="M490" s="62" t="s">
        <v>399</v>
      </c>
      <c r="N490" s="136" t="s">
        <v>333</v>
      </c>
      <c r="O490" s="136" t="s">
        <v>2</v>
      </c>
      <c r="P490" s="136" t="s">
        <v>721</v>
      </c>
      <c r="Q490" s="136"/>
      <c r="R490" s="136"/>
      <c r="S490" s="136"/>
      <c r="T490" s="136"/>
      <c r="U490" s="213"/>
      <c r="V490" s="21" t="str">
        <f t="shared" si="0"/>
        <v/>
      </c>
      <c r="W490" s="22" t="str">
        <f t="shared" si="1"/>
        <v/>
      </c>
      <c r="X490" s="23"/>
      <c r="Y490" s="106"/>
      <c r="Z490" s="109"/>
      <c r="BI490" s="145"/>
      <c r="BJ490" s="145"/>
      <c r="BK490" s="145"/>
      <c r="BL490" s="145"/>
      <c r="BM490" s="145"/>
      <c r="BN490" s="145"/>
      <c r="BO490" s="145"/>
      <c r="BP490" s="145"/>
      <c r="BQ490" s="145"/>
      <c r="BR490" s="145"/>
      <c r="BS490" s="145"/>
      <c r="BT490" s="145"/>
      <c r="BU490" s="145"/>
      <c r="BV490" s="145"/>
      <c r="BW490" s="145"/>
    </row>
    <row r="491" spans="3:75" ht="21" customHeight="1">
      <c r="C491" s="87"/>
      <c r="D491" s="436"/>
      <c r="E491" s="440"/>
      <c r="F491" s="246" t="s">
        <v>61</v>
      </c>
      <c r="G491" s="184"/>
      <c r="H491" s="62" t="s">
        <v>2</v>
      </c>
      <c r="I491" s="62" t="s">
        <v>330</v>
      </c>
      <c r="J491" s="62" t="s">
        <v>2</v>
      </c>
      <c r="K491" s="62" t="s">
        <v>331</v>
      </c>
      <c r="L491" s="62" t="s">
        <v>2</v>
      </c>
      <c r="M491" s="62" t="s">
        <v>400</v>
      </c>
      <c r="N491" s="136" t="s">
        <v>333</v>
      </c>
      <c r="O491" s="136" t="s">
        <v>2</v>
      </c>
      <c r="P491" s="136" t="s">
        <v>721</v>
      </c>
      <c r="Q491" s="136"/>
      <c r="R491" s="136"/>
      <c r="S491" s="136"/>
      <c r="T491" s="136"/>
      <c r="U491" s="213"/>
      <c r="V491" s="21" t="str">
        <f t="shared" si="0"/>
        <v/>
      </c>
      <c r="W491" s="22" t="str">
        <f t="shared" si="1"/>
        <v/>
      </c>
      <c r="X491" s="23"/>
      <c r="Y491" s="106"/>
      <c r="Z491" s="109"/>
      <c r="BI491" s="145"/>
      <c r="BJ491" s="145"/>
      <c r="BK491" s="145"/>
      <c r="BL491" s="145"/>
      <c r="BM491" s="145"/>
      <c r="BN491" s="145"/>
      <c r="BO491" s="145"/>
      <c r="BP491" s="145"/>
      <c r="BQ491" s="145"/>
      <c r="BR491" s="145"/>
      <c r="BS491" s="145"/>
      <c r="BT491" s="145"/>
      <c r="BU491" s="145"/>
      <c r="BV491" s="145"/>
      <c r="BW491" s="145"/>
    </row>
    <row r="492" spans="3:75" ht="21" customHeight="1">
      <c r="C492" s="87"/>
      <c r="D492" s="436"/>
      <c r="E492" s="440"/>
      <c r="F492" s="246" t="s">
        <v>62</v>
      </c>
      <c r="G492" s="184"/>
      <c r="H492" s="62" t="s">
        <v>2</v>
      </c>
      <c r="I492" s="62" t="s">
        <v>330</v>
      </c>
      <c r="J492" s="62" t="s">
        <v>2</v>
      </c>
      <c r="K492" s="62" t="s">
        <v>331</v>
      </c>
      <c r="L492" s="62" t="s">
        <v>2</v>
      </c>
      <c r="M492" s="62" t="s">
        <v>401</v>
      </c>
      <c r="N492" s="136" t="s">
        <v>333</v>
      </c>
      <c r="O492" s="136" t="s">
        <v>2</v>
      </c>
      <c r="P492" s="136" t="s">
        <v>721</v>
      </c>
      <c r="Q492" s="136"/>
      <c r="R492" s="136"/>
      <c r="S492" s="136"/>
      <c r="T492" s="136"/>
      <c r="U492" s="213"/>
      <c r="V492" s="21" t="str">
        <f t="shared" si="0"/>
        <v/>
      </c>
      <c r="W492" s="22" t="str">
        <f t="shared" si="1"/>
        <v/>
      </c>
      <c r="X492" s="23"/>
      <c r="Y492" s="106"/>
      <c r="Z492" s="109"/>
      <c r="BI492" s="145"/>
      <c r="BJ492" s="145"/>
      <c r="BK492" s="145"/>
      <c r="BL492" s="145"/>
      <c r="BM492" s="145"/>
      <c r="BN492" s="145"/>
      <c r="BO492" s="145"/>
      <c r="BP492" s="145"/>
      <c r="BQ492" s="145"/>
      <c r="BR492" s="145"/>
      <c r="BS492" s="145"/>
      <c r="BT492" s="145"/>
      <c r="BU492" s="145"/>
      <c r="BV492" s="145"/>
      <c r="BW492" s="145"/>
    </row>
    <row r="493" spans="3:75" ht="21" customHeight="1">
      <c r="C493" s="87"/>
      <c r="D493" s="436"/>
      <c r="E493" s="440"/>
      <c r="F493" s="246" t="s">
        <v>63</v>
      </c>
      <c r="G493" s="184"/>
      <c r="H493" s="62" t="s">
        <v>2</v>
      </c>
      <c r="I493" s="62" t="s">
        <v>330</v>
      </c>
      <c r="J493" s="62" t="s">
        <v>2</v>
      </c>
      <c r="K493" s="62" t="s">
        <v>331</v>
      </c>
      <c r="L493" s="62" t="s">
        <v>2</v>
      </c>
      <c r="M493" s="62" t="s">
        <v>402</v>
      </c>
      <c r="N493" s="136" t="s">
        <v>333</v>
      </c>
      <c r="O493" s="136" t="s">
        <v>2</v>
      </c>
      <c r="P493" s="136" t="s">
        <v>721</v>
      </c>
      <c r="Q493" s="136"/>
      <c r="R493" s="136"/>
      <c r="S493" s="136"/>
      <c r="T493" s="136"/>
      <c r="U493" s="213"/>
      <c r="V493" s="21" t="str">
        <f t="shared" si="0"/>
        <v/>
      </c>
      <c r="W493" s="22" t="str">
        <f t="shared" si="1"/>
        <v/>
      </c>
      <c r="X493" s="23"/>
      <c r="Y493" s="106"/>
      <c r="Z493" s="109"/>
      <c r="BI493" s="145"/>
      <c r="BJ493" s="145"/>
      <c r="BK493" s="145"/>
      <c r="BL493" s="145"/>
      <c r="BM493" s="145"/>
      <c r="BN493" s="145"/>
      <c r="BO493" s="145"/>
      <c r="BP493" s="145"/>
      <c r="BQ493" s="145"/>
      <c r="BR493" s="145"/>
      <c r="BS493" s="145"/>
      <c r="BT493" s="145"/>
      <c r="BU493" s="145"/>
      <c r="BV493" s="145"/>
      <c r="BW493" s="145"/>
    </row>
    <row r="494" spans="3:75" ht="21" customHeight="1">
      <c r="C494" s="87"/>
      <c r="D494" s="436"/>
      <c r="E494" s="440"/>
      <c r="F494" s="246" t="s">
        <v>64</v>
      </c>
      <c r="G494" s="184"/>
      <c r="H494" s="62" t="s">
        <v>2</v>
      </c>
      <c r="I494" s="62" t="s">
        <v>330</v>
      </c>
      <c r="J494" s="62" t="s">
        <v>2</v>
      </c>
      <c r="K494" s="62" t="s">
        <v>331</v>
      </c>
      <c r="L494" s="62" t="s">
        <v>2</v>
      </c>
      <c r="M494" s="62" t="s">
        <v>403</v>
      </c>
      <c r="N494" s="136" t="s">
        <v>333</v>
      </c>
      <c r="O494" s="136" t="s">
        <v>2</v>
      </c>
      <c r="P494" s="136" t="s">
        <v>721</v>
      </c>
      <c r="Q494" s="136"/>
      <c r="R494" s="136"/>
      <c r="S494" s="136"/>
      <c r="T494" s="136"/>
      <c r="U494" s="213"/>
      <c r="V494" s="21" t="str">
        <f t="shared" si="0"/>
        <v/>
      </c>
      <c r="W494" s="22" t="str">
        <f t="shared" si="1"/>
        <v/>
      </c>
      <c r="X494" s="23"/>
      <c r="Y494" s="106"/>
      <c r="Z494" s="109"/>
      <c r="BI494" s="145"/>
      <c r="BJ494" s="145"/>
      <c r="BK494" s="145"/>
      <c r="BL494" s="145"/>
      <c r="BM494" s="145"/>
      <c r="BN494" s="145"/>
      <c r="BO494" s="145"/>
      <c r="BP494" s="145"/>
      <c r="BQ494" s="145"/>
      <c r="BR494" s="145"/>
      <c r="BS494" s="145"/>
      <c r="BT494" s="145"/>
      <c r="BU494" s="145"/>
      <c r="BV494" s="145"/>
      <c r="BW494" s="145"/>
    </row>
    <row r="495" spans="3:75" ht="21" customHeight="1">
      <c r="C495" s="87"/>
      <c r="D495" s="436"/>
      <c r="E495" s="440"/>
      <c r="F495" s="246" t="s">
        <v>65</v>
      </c>
      <c r="G495" s="184"/>
      <c r="H495" s="62" t="s">
        <v>2</v>
      </c>
      <c r="I495" s="62" t="s">
        <v>330</v>
      </c>
      <c r="J495" s="62" t="s">
        <v>2</v>
      </c>
      <c r="K495" s="62" t="s">
        <v>331</v>
      </c>
      <c r="L495" s="62" t="s">
        <v>2</v>
      </c>
      <c r="M495" s="62" t="s">
        <v>404</v>
      </c>
      <c r="N495" s="136" t="s">
        <v>333</v>
      </c>
      <c r="O495" s="136" t="s">
        <v>2</v>
      </c>
      <c r="P495" s="136" t="s">
        <v>721</v>
      </c>
      <c r="Q495" s="136"/>
      <c r="R495" s="136"/>
      <c r="S495" s="136"/>
      <c r="T495" s="136"/>
      <c r="U495" s="213"/>
      <c r="V495" s="21" t="str">
        <f t="shared" si="0"/>
        <v/>
      </c>
      <c r="W495" s="22" t="str">
        <f t="shared" si="1"/>
        <v/>
      </c>
      <c r="X495" s="23"/>
      <c r="Y495" s="106"/>
      <c r="Z495" s="109"/>
      <c r="BI495" s="145"/>
      <c r="BJ495" s="145"/>
      <c r="BK495" s="145"/>
      <c r="BL495" s="145"/>
      <c r="BM495" s="145"/>
      <c r="BN495" s="145"/>
      <c r="BO495" s="145"/>
      <c r="BP495" s="145"/>
      <c r="BQ495" s="145"/>
      <c r="BR495" s="145"/>
      <c r="BS495" s="145"/>
      <c r="BT495" s="145"/>
      <c r="BU495" s="145"/>
      <c r="BV495" s="145"/>
      <c r="BW495" s="145"/>
    </row>
    <row r="496" spans="3:75" ht="21" customHeight="1">
      <c r="C496" s="87"/>
      <c r="D496" s="436"/>
      <c r="E496" s="440"/>
      <c r="F496" s="246" t="s">
        <v>66</v>
      </c>
      <c r="G496" s="184"/>
      <c r="H496" s="62" t="s">
        <v>2</v>
      </c>
      <c r="I496" s="62" t="s">
        <v>330</v>
      </c>
      <c r="J496" s="62" t="s">
        <v>2</v>
      </c>
      <c r="K496" s="62" t="s">
        <v>331</v>
      </c>
      <c r="L496" s="62" t="s">
        <v>2</v>
      </c>
      <c r="M496" s="62" t="s">
        <v>405</v>
      </c>
      <c r="N496" s="136" t="s">
        <v>333</v>
      </c>
      <c r="O496" s="136" t="s">
        <v>2</v>
      </c>
      <c r="P496" s="136" t="s">
        <v>721</v>
      </c>
      <c r="Q496" s="136"/>
      <c r="R496" s="136"/>
      <c r="S496" s="136"/>
      <c r="T496" s="136"/>
      <c r="U496" s="213"/>
      <c r="V496" s="21" t="str">
        <f t="shared" si="0"/>
        <v/>
      </c>
      <c r="W496" s="22" t="str">
        <f t="shared" si="1"/>
        <v/>
      </c>
      <c r="X496" s="23"/>
      <c r="Y496" s="106"/>
      <c r="Z496" s="109"/>
      <c r="BI496" s="145"/>
      <c r="BJ496" s="145"/>
      <c r="BK496" s="145"/>
      <c r="BL496" s="145"/>
      <c r="BM496" s="145"/>
      <c r="BN496" s="145"/>
      <c r="BO496" s="145"/>
      <c r="BP496" s="145"/>
      <c r="BQ496" s="145"/>
      <c r="BR496" s="145"/>
      <c r="BS496" s="145"/>
      <c r="BT496" s="145"/>
      <c r="BU496" s="145"/>
      <c r="BV496" s="145"/>
      <c r="BW496" s="145"/>
    </row>
    <row r="497" spans="3:75" ht="21" customHeight="1">
      <c r="C497" s="87"/>
      <c r="D497" s="436"/>
      <c r="E497" s="440"/>
      <c r="F497" s="246" t="s">
        <v>67</v>
      </c>
      <c r="G497" s="184"/>
      <c r="H497" s="62" t="s">
        <v>2</v>
      </c>
      <c r="I497" s="62" t="s">
        <v>330</v>
      </c>
      <c r="J497" s="62" t="s">
        <v>2</v>
      </c>
      <c r="K497" s="62" t="s">
        <v>331</v>
      </c>
      <c r="L497" s="62" t="s">
        <v>2</v>
      </c>
      <c r="M497" s="62" t="s">
        <v>406</v>
      </c>
      <c r="N497" s="136" t="s">
        <v>333</v>
      </c>
      <c r="O497" s="136" t="s">
        <v>2</v>
      </c>
      <c r="P497" s="136" t="s">
        <v>721</v>
      </c>
      <c r="Q497" s="136"/>
      <c r="R497" s="136"/>
      <c r="S497" s="136"/>
      <c r="T497" s="136"/>
      <c r="U497" s="213"/>
      <c r="V497" s="21" t="str">
        <f t="shared" si="0"/>
        <v/>
      </c>
      <c r="W497" s="22" t="str">
        <f t="shared" si="1"/>
        <v/>
      </c>
      <c r="X497" s="23"/>
      <c r="Y497" s="106"/>
      <c r="Z497" s="109"/>
      <c r="BI497" s="145"/>
      <c r="BJ497" s="145"/>
      <c r="BK497" s="145"/>
      <c r="BL497" s="145"/>
      <c r="BM497" s="145"/>
      <c r="BN497" s="145"/>
      <c r="BO497" s="145"/>
      <c r="BP497" s="145"/>
      <c r="BQ497" s="145"/>
      <c r="BR497" s="145"/>
      <c r="BS497" s="145"/>
      <c r="BT497" s="145"/>
      <c r="BU497" s="145"/>
      <c r="BV497" s="145"/>
      <c r="BW497" s="145"/>
    </row>
    <row r="498" spans="3:75" ht="21" customHeight="1">
      <c r="C498" s="87"/>
      <c r="D498" s="436"/>
      <c r="E498" s="440"/>
      <c r="F498" s="246" t="s">
        <v>68</v>
      </c>
      <c r="G498" s="184"/>
      <c r="H498" s="62" t="s">
        <v>2</v>
      </c>
      <c r="I498" s="62" t="s">
        <v>330</v>
      </c>
      <c r="J498" s="62" t="s">
        <v>2</v>
      </c>
      <c r="K498" s="62" t="s">
        <v>331</v>
      </c>
      <c r="L498" s="62" t="s">
        <v>2</v>
      </c>
      <c r="M498" s="62" t="s">
        <v>407</v>
      </c>
      <c r="N498" s="136" t="s">
        <v>333</v>
      </c>
      <c r="O498" s="136" t="s">
        <v>2</v>
      </c>
      <c r="P498" s="136" t="s">
        <v>721</v>
      </c>
      <c r="Q498" s="136"/>
      <c r="R498" s="136"/>
      <c r="S498" s="136"/>
      <c r="T498" s="136"/>
      <c r="U498" s="213"/>
      <c r="V498" s="21" t="str">
        <f t="shared" si="0"/>
        <v/>
      </c>
      <c r="W498" s="22" t="str">
        <f t="shared" si="1"/>
        <v/>
      </c>
      <c r="X498" s="23"/>
      <c r="Y498" s="106"/>
      <c r="Z498" s="106"/>
      <c r="AD498" s="107"/>
      <c r="AE498" s="107"/>
      <c r="AF498" s="107"/>
      <c r="AG498" s="107"/>
      <c r="AH498" s="107"/>
      <c r="AI498" s="107"/>
      <c r="AJ498" s="107"/>
      <c r="AK498" s="107"/>
      <c r="AL498" s="107"/>
      <c r="AM498" s="107"/>
      <c r="AN498" s="107"/>
      <c r="AO498" s="107"/>
      <c r="AP498" s="107"/>
      <c r="AQ498" s="107"/>
      <c r="AR498" s="107"/>
      <c r="AS498" s="107"/>
      <c r="BI498" s="145"/>
      <c r="BJ498" s="145"/>
      <c r="BK498" s="145"/>
      <c r="BL498" s="145"/>
      <c r="BM498" s="145"/>
      <c r="BN498" s="145"/>
      <c r="BO498" s="145"/>
      <c r="BP498" s="145"/>
      <c r="BQ498" s="145"/>
      <c r="BR498" s="145"/>
      <c r="BS498" s="145"/>
      <c r="BT498" s="145"/>
      <c r="BU498" s="145"/>
      <c r="BV498" s="145"/>
      <c r="BW498" s="145"/>
    </row>
    <row r="499" spans="3:75" ht="21" customHeight="1">
      <c r="C499" s="87"/>
      <c r="D499" s="436"/>
      <c r="E499" s="440"/>
      <c r="F499" s="246" t="s">
        <v>69</v>
      </c>
      <c r="G499" s="184"/>
      <c r="H499" s="62" t="s">
        <v>2</v>
      </c>
      <c r="I499" s="62" t="s">
        <v>330</v>
      </c>
      <c r="J499" s="62" t="s">
        <v>2</v>
      </c>
      <c r="K499" s="62" t="s">
        <v>331</v>
      </c>
      <c r="L499" s="62" t="s">
        <v>2</v>
      </c>
      <c r="M499" s="62" t="s">
        <v>408</v>
      </c>
      <c r="N499" s="136" t="s">
        <v>333</v>
      </c>
      <c r="O499" s="136" t="s">
        <v>2</v>
      </c>
      <c r="P499" s="136" t="s">
        <v>721</v>
      </c>
      <c r="Q499" s="136"/>
      <c r="R499" s="136"/>
      <c r="S499" s="136"/>
      <c r="T499" s="136"/>
      <c r="U499" s="213"/>
      <c r="V499" s="21" t="str">
        <f t="shared" si="0"/>
        <v/>
      </c>
      <c r="W499" s="22" t="str">
        <f t="shared" si="1"/>
        <v/>
      </c>
      <c r="X499" s="23"/>
      <c r="Y499" s="106"/>
      <c r="Z499" s="106"/>
      <c r="AD499" s="107"/>
      <c r="AE499" s="107"/>
      <c r="AF499" s="107"/>
      <c r="AG499" s="107"/>
      <c r="AH499" s="107"/>
      <c r="AI499" s="107"/>
      <c r="AJ499" s="107"/>
      <c r="AK499" s="107"/>
      <c r="AL499" s="107"/>
      <c r="AM499" s="107"/>
      <c r="AN499" s="107"/>
      <c r="AO499" s="107"/>
      <c r="AP499" s="107"/>
      <c r="AQ499" s="107"/>
      <c r="AR499" s="107"/>
      <c r="AS499" s="107"/>
      <c r="BI499" s="145"/>
      <c r="BJ499" s="145"/>
      <c r="BK499" s="145"/>
      <c r="BL499" s="145"/>
      <c r="BM499" s="145"/>
      <c r="BN499" s="145"/>
      <c r="BO499" s="145"/>
      <c r="BP499" s="145"/>
      <c r="BQ499" s="145"/>
      <c r="BR499" s="145"/>
      <c r="BS499" s="145"/>
      <c r="BT499" s="145"/>
      <c r="BU499" s="145"/>
      <c r="BV499" s="145"/>
      <c r="BW499" s="145"/>
    </row>
    <row r="500" spans="3:75" ht="21" customHeight="1">
      <c r="C500" s="87"/>
      <c r="D500" s="436"/>
      <c r="E500" s="440"/>
      <c r="F500" s="246" t="s">
        <v>70</v>
      </c>
      <c r="G500" s="184"/>
      <c r="H500" s="62" t="s">
        <v>2</v>
      </c>
      <c r="I500" s="62" t="s">
        <v>330</v>
      </c>
      <c r="J500" s="62" t="s">
        <v>2</v>
      </c>
      <c r="K500" s="62" t="s">
        <v>331</v>
      </c>
      <c r="L500" s="62" t="s">
        <v>2</v>
      </c>
      <c r="M500" s="62" t="s">
        <v>409</v>
      </c>
      <c r="N500" s="136" t="s">
        <v>333</v>
      </c>
      <c r="O500" s="136" t="s">
        <v>2</v>
      </c>
      <c r="P500" s="136" t="s">
        <v>721</v>
      </c>
      <c r="Q500" s="136"/>
      <c r="R500" s="136"/>
      <c r="S500" s="136"/>
      <c r="T500" s="136"/>
      <c r="U500" s="213"/>
      <c r="V500" s="21" t="str">
        <f t="shared" si="0"/>
        <v/>
      </c>
      <c r="W500" s="22" t="str">
        <f t="shared" si="1"/>
        <v/>
      </c>
      <c r="X500" s="23"/>
      <c r="Y500" s="106"/>
      <c r="Z500" s="106"/>
      <c r="AD500" s="107"/>
      <c r="AE500" s="107"/>
      <c r="AF500" s="107"/>
      <c r="AG500" s="107"/>
      <c r="AH500" s="107"/>
      <c r="AI500" s="107"/>
      <c r="AJ500" s="107"/>
      <c r="AK500" s="107"/>
      <c r="AL500" s="107"/>
      <c r="AM500" s="107"/>
      <c r="AN500" s="107"/>
      <c r="AO500" s="107"/>
      <c r="AP500" s="107"/>
      <c r="AQ500" s="107"/>
      <c r="AR500" s="107"/>
      <c r="AS500" s="107"/>
      <c r="BI500" s="145"/>
      <c r="BJ500" s="145"/>
      <c r="BK500" s="145"/>
      <c r="BL500" s="145"/>
      <c r="BM500" s="145"/>
      <c r="BN500" s="145"/>
      <c r="BO500" s="145"/>
      <c r="BP500" s="145"/>
      <c r="BQ500" s="145"/>
      <c r="BR500" s="145"/>
      <c r="BS500" s="145"/>
      <c r="BT500" s="145"/>
      <c r="BU500" s="145"/>
      <c r="BV500" s="145"/>
      <c r="BW500" s="145"/>
    </row>
    <row r="501" spans="3:75" ht="21" customHeight="1">
      <c r="C501" s="87"/>
      <c r="D501" s="436"/>
      <c r="E501" s="440"/>
      <c r="F501" s="246" t="s">
        <v>71</v>
      </c>
      <c r="G501" s="184"/>
      <c r="H501" s="62" t="s">
        <v>2</v>
      </c>
      <c r="I501" s="62" t="s">
        <v>330</v>
      </c>
      <c r="J501" s="62" t="s">
        <v>2</v>
      </c>
      <c r="K501" s="62" t="s">
        <v>331</v>
      </c>
      <c r="L501" s="62" t="s">
        <v>2</v>
      </c>
      <c r="M501" s="62" t="s">
        <v>410</v>
      </c>
      <c r="N501" s="136" t="s">
        <v>333</v>
      </c>
      <c r="O501" s="136" t="s">
        <v>2</v>
      </c>
      <c r="P501" s="136" t="s">
        <v>721</v>
      </c>
      <c r="Q501" s="136"/>
      <c r="R501" s="136"/>
      <c r="S501" s="136"/>
      <c r="T501" s="136"/>
      <c r="U501" s="213"/>
      <c r="V501" s="21" t="str">
        <f t="shared" si="0"/>
        <v/>
      </c>
      <c r="W501" s="22" t="str">
        <f t="shared" si="1"/>
        <v/>
      </c>
      <c r="X501" s="23"/>
      <c r="Y501" s="106"/>
      <c r="Z501" s="106"/>
      <c r="AD501" s="107"/>
      <c r="AE501" s="107"/>
      <c r="AF501" s="107"/>
      <c r="AG501" s="107"/>
      <c r="AH501" s="107"/>
      <c r="AI501" s="107"/>
      <c r="AJ501" s="107"/>
      <c r="AK501" s="107"/>
      <c r="AL501" s="107"/>
      <c r="AM501" s="107"/>
      <c r="AN501" s="107"/>
      <c r="AO501" s="107"/>
      <c r="AP501" s="107"/>
      <c r="AQ501" s="107"/>
      <c r="AR501" s="107"/>
      <c r="AS501" s="107"/>
      <c r="BI501" s="145"/>
      <c r="BJ501" s="145"/>
      <c r="BK501" s="145"/>
      <c r="BL501" s="145"/>
      <c r="BM501" s="145"/>
      <c r="BN501" s="145"/>
      <c r="BO501" s="145"/>
      <c r="BP501" s="145"/>
      <c r="BQ501" s="145"/>
      <c r="BR501" s="145"/>
      <c r="BS501" s="145"/>
      <c r="BT501" s="145"/>
      <c r="BU501" s="145"/>
      <c r="BV501" s="145"/>
      <c r="BW501" s="145"/>
    </row>
    <row r="502" spans="3:75" ht="21" customHeight="1">
      <c r="C502" s="87"/>
      <c r="D502" s="436"/>
      <c r="E502" s="440"/>
      <c r="F502" s="246" t="s">
        <v>72</v>
      </c>
      <c r="G502" s="184"/>
      <c r="H502" s="62" t="s">
        <v>2</v>
      </c>
      <c r="I502" s="62" t="s">
        <v>330</v>
      </c>
      <c r="J502" s="62" t="s">
        <v>2</v>
      </c>
      <c r="K502" s="62" t="s">
        <v>331</v>
      </c>
      <c r="L502" s="62" t="s">
        <v>2</v>
      </c>
      <c r="M502" s="62" t="s">
        <v>411</v>
      </c>
      <c r="N502" s="136" t="s">
        <v>333</v>
      </c>
      <c r="O502" s="136" t="s">
        <v>2</v>
      </c>
      <c r="P502" s="136" t="s">
        <v>721</v>
      </c>
      <c r="Q502" s="136"/>
      <c r="R502" s="136"/>
      <c r="S502" s="136"/>
      <c r="T502" s="136"/>
      <c r="U502" s="213"/>
      <c r="V502" s="21" t="str">
        <f t="shared" si="0"/>
        <v/>
      </c>
      <c r="W502" s="22" t="str">
        <f t="shared" si="1"/>
        <v/>
      </c>
      <c r="X502" s="23"/>
      <c r="Y502" s="106"/>
      <c r="Z502" s="106"/>
      <c r="AD502" s="107"/>
      <c r="AE502" s="107"/>
      <c r="AF502" s="107"/>
      <c r="AG502" s="107"/>
      <c r="AH502" s="107"/>
      <c r="AI502" s="107"/>
      <c r="AJ502" s="107"/>
      <c r="AK502" s="107"/>
      <c r="AL502" s="107"/>
      <c r="AM502" s="107"/>
      <c r="AN502" s="107"/>
      <c r="AO502" s="107"/>
      <c r="AP502" s="107"/>
      <c r="AQ502" s="107"/>
      <c r="AR502" s="107"/>
      <c r="AS502" s="107"/>
      <c r="BI502" s="145"/>
      <c r="BJ502" s="145"/>
      <c r="BK502" s="145"/>
      <c r="BL502" s="145"/>
      <c r="BM502" s="145"/>
      <c r="BN502" s="145"/>
      <c r="BO502" s="145"/>
      <c r="BP502" s="145"/>
      <c r="BQ502" s="145"/>
      <c r="BR502" s="145"/>
      <c r="BS502" s="145"/>
      <c r="BT502" s="145"/>
      <c r="BU502" s="145"/>
      <c r="BV502" s="145"/>
      <c r="BW502" s="145"/>
    </row>
    <row r="503" spans="3:75" ht="21" customHeight="1">
      <c r="C503" s="87"/>
      <c r="D503" s="436"/>
      <c r="E503" s="440"/>
      <c r="F503" s="246" t="s">
        <v>73</v>
      </c>
      <c r="G503" s="184"/>
      <c r="H503" s="62" t="s">
        <v>2</v>
      </c>
      <c r="I503" s="62" t="s">
        <v>330</v>
      </c>
      <c r="J503" s="62" t="s">
        <v>2</v>
      </c>
      <c r="K503" s="62" t="s">
        <v>331</v>
      </c>
      <c r="L503" s="62" t="s">
        <v>2</v>
      </c>
      <c r="M503" s="62" t="s">
        <v>412</v>
      </c>
      <c r="N503" s="136" t="s">
        <v>333</v>
      </c>
      <c r="O503" s="136" t="s">
        <v>2</v>
      </c>
      <c r="P503" s="136" t="s">
        <v>721</v>
      </c>
      <c r="Q503" s="136"/>
      <c r="R503" s="136"/>
      <c r="S503" s="136"/>
      <c r="T503" s="136"/>
      <c r="U503" s="213"/>
      <c r="V503" s="21" t="str">
        <f t="shared" si="0"/>
        <v/>
      </c>
      <c r="W503" s="22" t="str">
        <f t="shared" si="1"/>
        <v/>
      </c>
      <c r="X503" s="23"/>
      <c r="Y503" s="106"/>
      <c r="Z503" s="106"/>
      <c r="AD503" s="107"/>
      <c r="AE503" s="107"/>
      <c r="AF503" s="107"/>
      <c r="AG503" s="107"/>
      <c r="AH503" s="107"/>
      <c r="AI503" s="107"/>
      <c r="AJ503" s="107"/>
      <c r="AK503" s="107"/>
      <c r="AL503" s="107"/>
      <c r="AM503" s="107"/>
      <c r="AN503" s="107"/>
      <c r="AO503" s="107"/>
      <c r="AP503" s="107"/>
      <c r="AQ503" s="107"/>
      <c r="AR503" s="107"/>
      <c r="AS503" s="107"/>
      <c r="BI503" s="145"/>
      <c r="BJ503" s="145"/>
      <c r="BK503" s="145"/>
      <c r="BL503" s="145"/>
      <c r="BM503" s="145"/>
      <c r="BN503" s="145"/>
      <c r="BO503" s="145"/>
      <c r="BP503" s="145"/>
      <c r="BQ503" s="145"/>
      <c r="BR503" s="145"/>
      <c r="BS503" s="145"/>
      <c r="BT503" s="145"/>
      <c r="BU503" s="145"/>
      <c r="BV503" s="145"/>
      <c r="BW503" s="145"/>
    </row>
    <row r="504" spans="3:75" ht="21" customHeight="1">
      <c r="C504" s="87"/>
      <c r="D504" s="436"/>
      <c r="E504" s="440"/>
      <c r="F504" s="246" t="s">
        <v>74</v>
      </c>
      <c r="G504" s="184"/>
      <c r="H504" s="62" t="s">
        <v>2</v>
      </c>
      <c r="I504" s="62" t="s">
        <v>330</v>
      </c>
      <c r="J504" s="62" t="s">
        <v>2</v>
      </c>
      <c r="K504" s="62" t="s">
        <v>331</v>
      </c>
      <c r="L504" s="62" t="s">
        <v>2</v>
      </c>
      <c r="M504" s="62" t="s">
        <v>413</v>
      </c>
      <c r="N504" s="136" t="s">
        <v>333</v>
      </c>
      <c r="O504" s="136" t="s">
        <v>2</v>
      </c>
      <c r="P504" s="136" t="s">
        <v>721</v>
      </c>
      <c r="Q504" s="136"/>
      <c r="R504" s="136"/>
      <c r="S504" s="136"/>
      <c r="T504" s="136"/>
      <c r="U504" s="213"/>
      <c r="V504" s="21" t="str">
        <f t="shared" si="0"/>
        <v/>
      </c>
      <c r="W504" s="22" t="str">
        <f t="shared" si="1"/>
        <v/>
      </c>
      <c r="X504" s="23"/>
      <c r="Y504" s="106"/>
      <c r="Z504" s="106"/>
      <c r="AD504" s="107"/>
      <c r="AE504" s="107"/>
      <c r="AF504" s="107"/>
      <c r="AG504" s="107"/>
      <c r="AH504" s="107"/>
      <c r="AI504" s="107"/>
      <c r="AJ504" s="107"/>
      <c r="AK504" s="107"/>
      <c r="AL504" s="107"/>
      <c r="AM504" s="107"/>
      <c r="AN504" s="107"/>
      <c r="AO504" s="107"/>
      <c r="AP504" s="107"/>
      <c r="AQ504" s="107"/>
      <c r="AR504" s="107"/>
      <c r="AS504" s="107"/>
      <c r="BI504" s="145"/>
      <c r="BJ504" s="145"/>
      <c r="BK504" s="145"/>
      <c r="BL504" s="145"/>
      <c r="BM504" s="145"/>
      <c r="BN504" s="145"/>
      <c r="BO504" s="145"/>
      <c r="BP504" s="145"/>
      <c r="BQ504" s="145"/>
      <c r="BR504" s="145"/>
      <c r="BS504" s="145"/>
      <c r="BT504" s="145"/>
      <c r="BU504" s="145"/>
      <c r="BV504" s="145"/>
      <c r="BW504" s="145"/>
    </row>
    <row r="505" spans="3:75" ht="21" customHeight="1">
      <c r="C505" s="87"/>
      <c r="D505" s="436"/>
      <c r="E505" s="440"/>
      <c r="F505" s="246" t="s">
        <v>75</v>
      </c>
      <c r="G505" s="184"/>
      <c r="H505" s="62" t="s">
        <v>2</v>
      </c>
      <c r="I505" s="62" t="s">
        <v>330</v>
      </c>
      <c r="J505" s="62" t="s">
        <v>2</v>
      </c>
      <c r="K505" s="62" t="s">
        <v>331</v>
      </c>
      <c r="L505" s="62" t="s">
        <v>2</v>
      </c>
      <c r="M505" s="62" t="s">
        <v>414</v>
      </c>
      <c r="N505" s="136" t="s">
        <v>333</v>
      </c>
      <c r="O505" s="136" t="s">
        <v>2</v>
      </c>
      <c r="P505" s="136" t="s">
        <v>721</v>
      </c>
      <c r="Q505" s="136"/>
      <c r="R505" s="136"/>
      <c r="S505" s="136"/>
      <c r="T505" s="136"/>
      <c r="U505" s="213"/>
      <c r="V505" s="21" t="str">
        <f t="shared" si="0"/>
        <v/>
      </c>
      <c r="W505" s="22" t="str">
        <f t="shared" si="1"/>
        <v/>
      </c>
      <c r="X505" s="23"/>
      <c r="Y505" s="106"/>
      <c r="Z505" s="106"/>
      <c r="AD505" s="107"/>
      <c r="AE505" s="107"/>
      <c r="AF505" s="107"/>
      <c r="AG505" s="107"/>
      <c r="AH505" s="107"/>
      <c r="AI505" s="107"/>
      <c r="AJ505" s="107"/>
      <c r="AK505" s="107"/>
      <c r="AL505" s="107"/>
      <c r="AM505" s="107"/>
      <c r="AN505" s="107"/>
      <c r="AO505" s="107"/>
      <c r="AP505" s="107"/>
      <c r="AQ505" s="107"/>
      <c r="AR505" s="107"/>
      <c r="AS505" s="107"/>
      <c r="BI505" s="145"/>
      <c r="BJ505" s="145"/>
      <c r="BK505" s="145"/>
      <c r="BL505" s="145"/>
      <c r="BM505" s="145"/>
      <c r="BN505" s="145"/>
      <c r="BO505" s="145"/>
      <c r="BP505" s="145"/>
      <c r="BQ505" s="145"/>
      <c r="BR505" s="145"/>
      <c r="BS505" s="145"/>
      <c r="BT505" s="145"/>
      <c r="BU505" s="145"/>
      <c r="BV505" s="145"/>
      <c r="BW505" s="145"/>
    </row>
    <row r="506" spans="3:75" ht="21" customHeight="1">
      <c r="C506" s="87"/>
      <c r="D506" s="436"/>
      <c r="E506" s="440"/>
      <c r="F506" s="246" t="s">
        <v>76</v>
      </c>
      <c r="G506" s="184"/>
      <c r="H506" s="62" t="s">
        <v>2</v>
      </c>
      <c r="I506" s="62" t="s">
        <v>330</v>
      </c>
      <c r="J506" s="62" t="s">
        <v>2</v>
      </c>
      <c r="K506" s="62" t="s">
        <v>331</v>
      </c>
      <c r="L506" s="62" t="s">
        <v>2</v>
      </c>
      <c r="M506" s="62" t="s">
        <v>415</v>
      </c>
      <c r="N506" s="136" t="s">
        <v>333</v>
      </c>
      <c r="O506" s="136" t="s">
        <v>2</v>
      </c>
      <c r="P506" s="136" t="s">
        <v>721</v>
      </c>
      <c r="Q506" s="136"/>
      <c r="R506" s="136"/>
      <c r="S506" s="136"/>
      <c r="T506" s="136"/>
      <c r="U506" s="213"/>
      <c r="V506" s="21" t="str">
        <f t="shared" si="0"/>
        <v/>
      </c>
      <c r="W506" s="22" t="str">
        <f t="shared" si="1"/>
        <v/>
      </c>
      <c r="X506" s="23"/>
      <c r="Y506" s="106"/>
      <c r="Z506" s="106"/>
      <c r="AD506" s="107"/>
      <c r="AE506" s="107"/>
      <c r="AF506" s="107"/>
      <c r="AG506" s="107"/>
      <c r="AH506" s="107"/>
      <c r="AI506" s="107"/>
      <c r="AJ506" s="107"/>
      <c r="AK506" s="107"/>
      <c r="AL506" s="107"/>
      <c r="AM506" s="107"/>
      <c r="AN506" s="107"/>
      <c r="AO506" s="107"/>
      <c r="AP506" s="107"/>
      <c r="AQ506" s="107"/>
      <c r="AR506" s="107"/>
      <c r="AS506" s="107"/>
      <c r="BI506" s="145"/>
      <c r="BJ506" s="145"/>
      <c r="BK506" s="145"/>
      <c r="BL506" s="145"/>
      <c r="BM506" s="145"/>
      <c r="BN506" s="145"/>
      <c r="BO506" s="145"/>
      <c r="BP506" s="145"/>
      <c r="BQ506" s="145"/>
      <c r="BR506" s="145"/>
      <c r="BS506" s="145"/>
      <c r="BT506" s="145"/>
      <c r="BU506" s="145"/>
      <c r="BV506" s="145"/>
      <c r="BW506" s="145"/>
    </row>
    <row r="507" spans="3:75" ht="21" customHeight="1">
      <c r="C507" s="87"/>
      <c r="D507" s="436"/>
      <c r="E507" s="440"/>
      <c r="F507" s="246" t="s">
        <v>77</v>
      </c>
      <c r="G507" s="184"/>
      <c r="H507" s="62" t="s">
        <v>2</v>
      </c>
      <c r="I507" s="62" t="s">
        <v>330</v>
      </c>
      <c r="J507" s="62" t="s">
        <v>2</v>
      </c>
      <c r="K507" s="62" t="s">
        <v>331</v>
      </c>
      <c r="L507" s="62" t="s">
        <v>2</v>
      </c>
      <c r="M507" s="62" t="s">
        <v>416</v>
      </c>
      <c r="N507" s="136" t="s">
        <v>333</v>
      </c>
      <c r="O507" s="136" t="s">
        <v>2</v>
      </c>
      <c r="P507" s="136" t="s">
        <v>721</v>
      </c>
      <c r="Q507" s="136"/>
      <c r="R507" s="136"/>
      <c r="S507" s="136"/>
      <c r="T507" s="136"/>
      <c r="U507" s="213"/>
      <c r="V507" s="21" t="str">
        <f t="shared" si="0"/>
        <v/>
      </c>
      <c r="W507" s="22" t="str">
        <f t="shared" si="1"/>
        <v/>
      </c>
      <c r="X507" s="23"/>
      <c r="Y507" s="106"/>
      <c r="Z507" s="106"/>
      <c r="AD507" s="107"/>
      <c r="AE507" s="107"/>
      <c r="AF507" s="107"/>
      <c r="AG507" s="107"/>
      <c r="AH507" s="107"/>
      <c r="AI507" s="107"/>
      <c r="AJ507" s="107"/>
      <c r="AK507" s="107"/>
      <c r="AL507" s="107"/>
      <c r="AM507" s="107"/>
      <c r="AN507" s="107"/>
      <c r="AO507" s="107"/>
      <c r="AP507" s="107"/>
      <c r="AQ507" s="107"/>
      <c r="AR507" s="107"/>
      <c r="AS507" s="107"/>
      <c r="BI507" s="145"/>
      <c r="BJ507" s="145"/>
      <c r="BK507" s="145"/>
      <c r="BL507" s="145"/>
      <c r="BM507" s="145"/>
      <c r="BN507" s="145"/>
      <c r="BO507" s="145"/>
      <c r="BP507" s="145"/>
      <c r="BQ507" s="145"/>
      <c r="BR507" s="145"/>
      <c r="BS507" s="145"/>
      <c r="BT507" s="145"/>
      <c r="BU507" s="145"/>
      <c r="BV507" s="145"/>
      <c r="BW507" s="145"/>
    </row>
    <row r="508" spans="3:75" ht="21" customHeight="1">
      <c r="C508" s="87"/>
      <c r="D508" s="436"/>
      <c r="E508" s="440"/>
      <c r="F508" s="246" t="s">
        <v>78</v>
      </c>
      <c r="G508" s="184"/>
      <c r="H508" s="62" t="s">
        <v>2</v>
      </c>
      <c r="I508" s="62" t="s">
        <v>330</v>
      </c>
      <c r="J508" s="62" t="s">
        <v>2</v>
      </c>
      <c r="K508" s="62" t="s">
        <v>331</v>
      </c>
      <c r="L508" s="62" t="s">
        <v>2</v>
      </c>
      <c r="M508" s="62" t="s">
        <v>417</v>
      </c>
      <c r="N508" s="136" t="s">
        <v>333</v>
      </c>
      <c r="O508" s="136" t="s">
        <v>2</v>
      </c>
      <c r="P508" s="136" t="s">
        <v>721</v>
      </c>
      <c r="Q508" s="136"/>
      <c r="R508" s="136"/>
      <c r="S508" s="136"/>
      <c r="T508" s="136"/>
      <c r="U508" s="213"/>
      <c r="V508" s="21" t="str">
        <f t="shared" si="0"/>
        <v/>
      </c>
      <c r="W508" s="22" t="str">
        <f t="shared" si="1"/>
        <v/>
      </c>
      <c r="X508" s="23"/>
      <c r="Y508" s="106"/>
      <c r="Z508" s="106"/>
      <c r="AD508" s="107"/>
      <c r="AE508" s="107"/>
      <c r="AF508" s="107"/>
      <c r="AG508" s="107"/>
      <c r="AH508" s="107"/>
      <c r="AI508" s="107"/>
      <c r="AJ508" s="107"/>
      <c r="AK508" s="107"/>
      <c r="AL508" s="107"/>
      <c r="AM508" s="107"/>
      <c r="AN508" s="107"/>
      <c r="AO508" s="107"/>
      <c r="AP508" s="107"/>
      <c r="AQ508" s="107"/>
      <c r="AR508" s="107"/>
      <c r="AS508" s="107"/>
      <c r="BI508" s="145"/>
      <c r="BJ508" s="145"/>
      <c r="BK508" s="145"/>
      <c r="BL508" s="145"/>
      <c r="BM508" s="145"/>
      <c r="BN508" s="145"/>
      <c r="BO508" s="145"/>
      <c r="BP508" s="145"/>
      <c r="BQ508" s="145"/>
      <c r="BR508" s="145"/>
      <c r="BS508" s="145"/>
      <c r="BT508" s="145"/>
      <c r="BU508" s="145"/>
      <c r="BV508" s="145"/>
      <c r="BW508" s="145"/>
    </row>
    <row r="509" spans="3:75" ht="21" customHeight="1">
      <c r="C509" s="87"/>
      <c r="D509" s="436"/>
      <c r="E509" s="440"/>
      <c r="F509" s="246" t="s">
        <v>79</v>
      </c>
      <c r="G509" s="184"/>
      <c r="H509" s="62" t="s">
        <v>2</v>
      </c>
      <c r="I509" s="62" t="s">
        <v>330</v>
      </c>
      <c r="J509" s="62" t="s">
        <v>2</v>
      </c>
      <c r="K509" s="62" t="s">
        <v>331</v>
      </c>
      <c r="L509" s="62" t="s">
        <v>2</v>
      </c>
      <c r="M509" s="62" t="s">
        <v>418</v>
      </c>
      <c r="N509" s="136" t="s">
        <v>333</v>
      </c>
      <c r="O509" s="136" t="s">
        <v>2</v>
      </c>
      <c r="P509" s="136" t="s">
        <v>721</v>
      </c>
      <c r="Q509" s="136"/>
      <c r="R509" s="136"/>
      <c r="S509" s="136"/>
      <c r="T509" s="136"/>
      <c r="U509" s="213"/>
      <c r="V509" s="21" t="str">
        <f t="shared" si="0"/>
        <v/>
      </c>
      <c r="W509" s="22" t="str">
        <f t="shared" si="1"/>
        <v/>
      </c>
      <c r="X509" s="23"/>
      <c r="Y509" s="106"/>
      <c r="Z509" s="106"/>
      <c r="AD509" s="107"/>
      <c r="AE509" s="107"/>
      <c r="AF509" s="107"/>
      <c r="AG509" s="107"/>
      <c r="AH509" s="107"/>
      <c r="AI509" s="107"/>
      <c r="AJ509" s="107"/>
      <c r="AK509" s="107"/>
      <c r="AL509" s="107"/>
      <c r="AM509" s="107"/>
      <c r="AN509" s="107"/>
      <c r="AO509" s="107"/>
      <c r="AP509" s="107"/>
      <c r="AQ509" s="107"/>
      <c r="AR509" s="107"/>
      <c r="AS509" s="107"/>
      <c r="BI509" s="145"/>
      <c r="BJ509" s="145"/>
      <c r="BK509" s="145"/>
      <c r="BL509" s="145"/>
      <c r="BM509" s="145"/>
      <c r="BN509" s="145"/>
      <c r="BO509" s="145"/>
      <c r="BP509" s="145"/>
      <c r="BQ509" s="145"/>
      <c r="BR509" s="145"/>
      <c r="BS509" s="145"/>
      <c r="BT509" s="145"/>
      <c r="BU509" s="145"/>
      <c r="BV509" s="145"/>
      <c r="BW509" s="145"/>
    </row>
    <row r="510" spans="3:75" ht="21" customHeight="1">
      <c r="C510" s="87"/>
      <c r="D510" s="436"/>
      <c r="E510" s="440"/>
      <c r="F510" s="246" t="s">
        <v>80</v>
      </c>
      <c r="G510" s="184"/>
      <c r="H510" s="62" t="s">
        <v>2</v>
      </c>
      <c r="I510" s="62" t="s">
        <v>330</v>
      </c>
      <c r="J510" s="62" t="s">
        <v>2</v>
      </c>
      <c r="K510" s="62" t="s">
        <v>331</v>
      </c>
      <c r="L510" s="62" t="s">
        <v>2</v>
      </c>
      <c r="M510" s="62" t="s">
        <v>419</v>
      </c>
      <c r="N510" s="136" t="s">
        <v>333</v>
      </c>
      <c r="O510" s="136" t="s">
        <v>2</v>
      </c>
      <c r="P510" s="136" t="s">
        <v>721</v>
      </c>
      <c r="Q510" s="136"/>
      <c r="R510" s="136"/>
      <c r="S510" s="136"/>
      <c r="T510" s="136"/>
      <c r="U510" s="213"/>
      <c r="V510" s="21" t="str">
        <f t="shared" si="0"/>
        <v/>
      </c>
      <c r="W510" s="22" t="str">
        <f t="shared" si="1"/>
        <v/>
      </c>
      <c r="X510" s="23"/>
      <c r="Y510" s="106"/>
      <c r="Z510" s="106"/>
      <c r="AD510" s="107"/>
      <c r="AE510" s="107"/>
      <c r="AF510" s="107"/>
      <c r="AG510" s="107"/>
      <c r="AH510" s="107"/>
      <c r="AI510" s="107"/>
      <c r="AJ510" s="107"/>
      <c r="AK510" s="107"/>
      <c r="AL510" s="107"/>
      <c r="AM510" s="107"/>
      <c r="AN510" s="107"/>
      <c r="AO510" s="107"/>
      <c r="AP510" s="107"/>
      <c r="AQ510" s="107"/>
      <c r="AR510" s="107"/>
      <c r="AS510" s="107"/>
      <c r="BI510" s="145"/>
      <c r="BJ510" s="145"/>
      <c r="BK510" s="145"/>
      <c r="BL510" s="145"/>
      <c r="BM510" s="145"/>
      <c r="BN510" s="145"/>
      <c r="BO510" s="145"/>
      <c r="BP510" s="145"/>
      <c r="BQ510" s="145"/>
      <c r="BR510" s="145"/>
      <c r="BS510" s="145"/>
      <c r="BT510" s="145"/>
      <c r="BU510" s="145"/>
      <c r="BV510" s="145"/>
      <c r="BW510" s="145"/>
    </row>
    <row r="511" spans="3:75" ht="21" customHeight="1">
      <c r="C511" s="87"/>
      <c r="D511" s="436"/>
      <c r="E511" s="440"/>
      <c r="F511" s="246" t="s">
        <v>81</v>
      </c>
      <c r="G511" s="184"/>
      <c r="H511" s="62" t="s">
        <v>2</v>
      </c>
      <c r="I511" s="62" t="s">
        <v>330</v>
      </c>
      <c r="J511" s="62" t="s">
        <v>2</v>
      </c>
      <c r="K511" s="62" t="s">
        <v>331</v>
      </c>
      <c r="L511" s="62" t="s">
        <v>2</v>
      </c>
      <c r="M511" s="62" t="s">
        <v>420</v>
      </c>
      <c r="N511" s="136" t="s">
        <v>333</v>
      </c>
      <c r="O511" s="136" t="s">
        <v>2</v>
      </c>
      <c r="P511" s="136" t="s">
        <v>721</v>
      </c>
      <c r="Q511" s="136"/>
      <c r="R511" s="136"/>
      <c r="S511" s="136"/>
      <c r="T511" s="136"/>
      <c r="U511" s="213"/>
      <c r="V511" s="21" t="str">
        <f t="shared" si="0"/>
        <v/>
      </c>
      <c r="W511" s="22" t="str">
        <f t="shared" si="1"/>
        <v/>
      </c>
      <c r="X511" s="23"/>
      <c r="Y511" s="106"/>
      <c r="Z511" s="108"/>
      <c r="AD511" s="85"/>
      <c r="AE511" s="85"/>
      <c r="AF511" s="85"/>
      <c r="AG511" s="85"/>
      <c r="AH511" s="85"/>
      <c r="AI511" s="85"/>
      <c r="AJ511" s="85"/>
      <c r="AK511" s="85"/>
      <c r="AL511" s="85"/>
      <c r="AM511" s="85"/>
      <c r="AN511" s="85"/>
      <c r="AO511" s="85"/>
      <c r="AP511" s="85"/>
      <c r="AQ511" s="85"/>
      <c r="AR511" s="85"/>
      <c r="AS511" s="85"/>
      <c r="BI511" s="145"/>
      <c r="BJ511" s="145"/>
      <c r="BK511" s="145"/>
      <c r="BL511" s="145"/>
      <c r="BM511" s="145"/>
      <c r="BN511" s="145"/>
      <c r="BO511" s="145"/>
      <c r="BP511" s="145"/>
      <c r="BQ511" s="145"/>
      <c r="BR511" s="145"/>
      <c r="BS511" s="145"/>
      <c r="BT511" s="145"/>
      <c r="BU511" s="145"/>
      <c r="BV511" s="145"/>
      <c r="BW511" s="145"/>
    </row>
    <row r="512" spans="3:75" ht="21" customHeight="1">
      <c r="C512" s="87"/>
      <c r="D512" s="436"/>
      <c r="E512" s="440"/>
      <c r="F512" s="246" t="s">
        <v>82</v>
      </c>
      <c r="G512" s="184"/>
      <c r="H512" s="62" t="s">
        <v>2</v>
      </c>
      <c r="I512" s="62" t="s">
        <v>330</v>
      </c>
      <c r="J512" s="62" t="s">
        <v>2</v>
      </c>
      <c r="K512" s="62" t="s">
        <v>331</v>
      </c>
      <c r="L512" s="62" t="s">
        <v>2</v>
      </c>
      <c r="M512" s="62" t="s">
        <v>421</v>
      </c>
      <c r="N512" s="136" t="s">
        <v>333</v>
      </c>
      <c r="O512" s="136" t="s">
        <v>2</v>
      </c>
      <c r="P512" s="136" t="s">
        <v>721</v>
      </c>
      <c r="Q512" s="136"/>
      <c r="R512" s="136"/>
      <c r="S512" s="136"/>
      <c r="T512" s="136"/>
      <c r="U512" s="213"/>
      <c r="V512" s="21" t="str">
        <f t="shared" si="0"/>
        <v/>
      </c>
      <c r="W512" s="22" t="str">
        <f t="shared" si="1"/>
        <v/>
      </c>
      <c r="X512" s="23"/>
      <c r="Y512" s="106"/>
      <c r="Z512" s="106"/>
      <c r="AD512" s="107"/>
      <c r="AE512" s="107"/>
      <c r="AF512" s="107"/>
      <c r="AG512" s="107"/>
      <c r="AH512" s="107"/>
      <c r="AI512" s="107"/>
      <c r="AJ512" s="107"/>
      <c r="AK512" s="107"/>
      <c r="AL512" s="107"/>
      <c r="AM512" s="107"/>
      <c r="AN512" s="107"/>
      <c r="AO512" s="107"/>
      <c r="AP512" s="107"/>
      <c r="AQ512" s="107"/>
      <c r="AR512" s="107"/>
      <c r="AS512" s="107"/>
      <c r="BI512" s="145"/>
      <c r="BJ512" s="145"/>
      <c r="BK512" s="145"/>
      <c r="BL512" s="145"/>
      <c r="BM512" s="145"/>
      <c r="BN512" s="145"/>
      <c r="BO512" s="145"/>
      <c r="BP512" s="145"/>
      <c r="BQ512" s="145"/>
      <c r="BR512" s="145"/>
      <c r="BS512" s="145"/>
      <c r="BT512" s="145"/>
      <c r="BU512" s="145"/>
      <c r="BV512" s="145"/>
      <c r="BW512" s="145"/>
    </row>
    <row r="513" spans="3:75" ht="21" customHeight="1">
      <c r="C513" s="87"/>
      <c r="D513" s="436"/>
      <c r="E513" s="440"/>
      <c r="F513" s="246" t="s">
        <v>83</v>
      </c>
      <c r="G513" s="184"/>
      <c r="H513" s="62" t="s">
        <v>2</v>
      </c>
      <c r="I513" s="62" t="s">
        <v>330</v>
      </c>
      <c r="J513" s="62" t="s">
        <v>2</v>
      </c>
      <c r="K513" s="62" t="s">
        <v>331</v>
      </c>
      <c r="L513" s="62" t="s">
        <v>2</v>
      </c>
      <c r="M513" s="62" t="s">
        <v>422</v>
      </c>
      <c r="N513" s="136" t="s">
        <v>333</v>
      </c>
      <c r="O513" s="136" t="s">
        <v>2</v>
      </c>
      <c r="P513" s="136" t="s">
        <v>721</v>
      </c>
      <c r="Q513" s="136"/>
      <c r="R513" s="136"/>
      <c r="S513" s="136"/>
      <c r="T513" s="136"/>
      <c r="U513" s="213"/>
      <c r="V513" s="21" t="str">
        <f t="shared" si="0"/>
        <v/>
      </c>
      <c r="W513" s="22" t="str">
        <f t="shared" si="1"/>
        <v/>
      </c>
      <c r="X513" s="23"/>
      <c r="Y513" s="106"/>
      <c r="Z513" s="106"/>
      <c r="AD513" s="107"/>
      <c r="AE513" s="107"/>
      <c r="AF513" s="107"/>
      <c r="AG513" s="107"/>
      <c r="AH513" s="107"/>
      <c r="AI513" s="107"/>
      <c r="AJ513" s="107"/>
      <c r="AK513" s="107"/>
      <c r="AL513" s="107"/>
      <c r="AM513" s="107"/>
      <c r="AN513" s="107"/>
      <c r="AO513" s="107"/>
      <c r="AP513" s="107"/>
      <c r="AQ513" s="107"/>
      <c r="AR513" s="107"/>
      <c r="AS513" s="107"/>
      <c r="BI513" s="145"/>
      <c r="BJ513" s="145"/>
      <c r="BK513" s="145"/>
      <c r="BL513" s="145"/>
      <c r="BM513" s="145"/>
      <c r="BN513" s="145"/>
      <c r="BO513" s="145"/>
      <c r="BP513" s="145"/>
      <c r="BQ513" s="145"/>
      <c r="BR513" s="145"/>
      <c r="BS513" s="145"/>
      <c r="BT513" s="145"/>
      <c r="BU513" s="145"/>
      <c r="BV513" s="145"/>
      <c r="BW513" s="145"/>
    </row>
    <row r="514" spans="3:75" ht="21" customHeight="1">
      <c r="C514" s="87"/>
      <c r="D514" s="436"/>
      <c r="E514" s="440"/>
      <c r="F514" s="246" t="s">
        <v>84</v>
      </c>
      <c r="G514" s="184"/>
      <c r="H514" s="62" t="s">
        <v>2</v>
      </c>
      <c r="I514" s="62" t="s">
        <v>330</v>
      </c>
      <c r="J514" s="62" t="s">
        <v>2</v>
      </c>
      <c r="K514" s="62" t="s">
        <v>331</v>
      </c>
      <c r="L514" s="62" t="s">
        <v>2</v>
      </c>
      <c r="M514" s="62" t="s">
        <v>424</v>
      </c>
      <c r="N514" s="136" t="s">
        <v>333</v>
      </c>
      <c r="O514" s="136" t="s">
        <v>2</v>
      </c>
      <c r="P514" s="136" t="s">
        <v>721</v>
      </c>
      <c r="Q514" s="136"/>
      <c r="R514" s="136"/>
      <c r="S514" s="136"/>
      <c r="T514" s="136"/>
      <c r="U514" s="213"/>
      <c r="V514" s="21" t="str">
        <f t="shared" ref="V514:V529" si="2">IF(OR(AND(V62="",W62=""),AND(V288="",W288=""),AND(W62="X",W288="X"),OR(W62="M",W288="M")),"",SUM(V62,V288))</f>
        <v/>
      </c>
      <c r="W514" s="22" t="str">
        <f t="shared" ref="W514:W530" si="3">IF(AND(AND(W62="X",W288="X"),SUM(V62,V288)=0,ISNUMBER(V514)),"",IF(OR(W62="M",W288="M"),"M",IF(AND(W62=W288,OR(W62="X",W62="W",W62="Z")),UPPER(W62),"")))</f>
        <v/>
      </c>
      <c r="X514" s="23"/>
      <c r="Y514" s="106"/>
      <c r="Z514" s="106"/>
      <c r="AD514" s="107"/>
      <c r="AE514" s="107"/>
      <c r="AF514" s="107"/>
      <c r="AG514" s="107"/>
      <c r="AH514" s="107"/>
      <c r="AI514" s="107"/>
      <c r="AJ514" s="107"/>
      <c r="AK514" s="107"/>
      <c r="AL514" s="107"/>
      <c r="AM514" s="107"/>
      <c r="AN514" s="107"/>
      <c r="AO514" s="107"/>
      <c r="AP514" s="107"/>
      <c r="AQ514" s="107"/>
      <c r="AR514" s="107"/>
      <c r="AS514" s="107"/>
      <c r="BI514" s="145"/>
      <c r="BJ514" s="145"/>
      <c r="BK514" s="145"/>
      <c r="BL514" s="145"/>
      <c r="BM514" s="145"/>
      <c r="BN514" s="145"/>
      <c r="BO514" s="145"/>
      <c r="BP514" s="145"/>
      <c r="BQ514" s="145"/>
      <c r="BR514" s="145"/>
      <c r="BS514" s="145"/>
      <c r="BT514" s="145"/>
      <c r="BU514" s="145"/>
      <c r="BV514" s="145"/>
      <c r="BW514" s="145"/>
    </row>
    <row r="515" spans="3:75" ht="21" customHeight="1">
      <c r="C515" s="87"/>
      <c r="D515" s="436"/>
      <c r="E515" s="440"/>
      <c r="F515" s="246" t="s">
        <v>85</v>
      </c>
      <c r="G515" s="184"/>
      <c r="H515" s="62" t="s">
        <v>2</v>
      </c>
      <c r="I515" s="62" t="s">
        <v>330</v>
      </c>
      <c r="J515" s="62" t="s">
        <v>2</v>
      </c>
      <c r="K515" s="62" t="s">
        <v>331</v>
      </c>
      <c r="L515" s="62" t="s">
        <v>2</v>
      </c>
      <c r="M515" s="62" t="s">
        <v>425</v>
      </c>
      <c r="N515" s="136" t="s">
        <v>333</v>
      </c>
      <c r="O515" s="136" t="s">
        <v>2</v>
      </c>
      <c r="P515" s="136" t="s">
        <v>721</v>
      </c>
      <c r="Q515" s="136"/>
      <c r="R515" s="136"/>
      <c r="S515" s="136"/>
      <c r="T515" s="136"/>
      <c r="U515" s="213"/>
      <c r="V515" s="21" t="str">
        <f t="shared" si="2"/>
        <v/>
      </c>
      <c r="W515" s="22" t="str">
        <f t="shared" si="3"/>
        <v/>
      </c>
      <c r="X515" s="23"/>
      <c r="Y515" s="106"/>
      <c r="Z515" s="106"/>
      <c r="AD515" s="107"/>
      <c r="AE515" s="107"/>
      <c r="AF515" s="107"/>
      <c r="AG515" s="107"/>
      <c r="AH515" s="107"/>
      <c r="AI515" s="107"/>
      <c r="AJ515" s="107"/>
      <c r="AK515" s="107"/>
      <c r="AL515" s="107"/>
      <c r="AM515" s="107"/>
      <c r="AN515" s="107"/>
      <c r="AO515" s="107"/>
      <c r="AP515" s="107"/>
      <c r="AQ515" s="107"/>
      <c r="AR515" s="107"/>
      <c r="AS515" s="107"/>
      <c r="BI515" s="145"/>
      <c r="BJ515" s="145"/>
      <c r="BK515" s="145"/>
      <c r="BL515" s="145"/>
      <c r="BM515" s="145"/>
      <c r="BN515" s="145"/>
      <c r="BO515" s="145"/>
      <c r="BP515" s="145"/>
      <c r="BQ515" s="145"/>
      <c r="BR515" s="145"/>
      <c r="BS515" s="145"/>
      <c r="BT515" s="145"/>
      <c r="BU515" s="145"/>
      <c r="BV515" s="145"/>
      <c r="BW515" s="145"/>
    </row>
    <row r="516" spans="3:75" ht="21" customHeight="1">
      <c r="C516" s="87"/>
      <c r="D516" s="436"/>
      <c r="E516" s="440"/>
      <c r="F516" s="246" t="s">
        <v>86</v>
      </c>
      <c r="G516" s="184"/>
      <c r="H516" s="62" t="s">
        <v>2</v>
      </c>
      <c r="I516" s="62" t="s">
        <v>330</v>
      </c>
      <c r="J516" s="62" t="s">
        <v>2</v>
      </c>
      <c r="K516" s="62" t="s">
        <v>331</v>
      </c>
      <c r="L516" s="62" t="s">
        <v>2</v>
      </c>
      <c r="M516" s="62" t="s">
        <v>426</v>
      </c>
      <c r="N516" s="136" t="s">
        <v>333</v>
      </c>
      <c r="O516" s="136" t="s">
        <v>2</v>
      </c>
      <c r="P516" s="136" t="s">
        <v>721</v>
      </c>
      <c r="Q516" s="136"/>
      <c r="R516" s="136"/>
      <c r="S516" s="136"/>
      <c r="T516" s="136"/>
      <c r="U516" s="213"/>
      <c r="V516" s="21" t="str">
        <f t="shared" si="2"/>
        <v/>
      </c>
      <c r="W516" s="22" t="str">
        <f t="shared" si="3"/>
        <v/>
      </c>
      <c r="X516" s="23"/>
      <c r="Y516" s="106"/>
      <c r="Z516" s="106"/>
      <c r="AD516" s="107"/>
      <c r="AE516" s="107"/>
      <c r="AF516" s="107"/>
      <c r="AG516" s="107"/>
      <c r="AH516" s="107"/>
      <c r="AI516" s="107"/>
      <c r="AJ516" s="107"/>
      <c r="AK516" s="107"/>
      <c r="AL516" s="107"/>
      <c r="AM516" s="107"/>
      <c r="AN516" s="107"/>
      <c r="AO516" s="107"/>
      <c r="AP516" s="107"/>
      <c r="AQ516" s="107"/>
      <c r="AR516" s="107"/>
      <c r="AS516" s="107"/>
      <c r="BI516" s="145"/>
      <c r="BJ516" s="145"/>
      <c r="BK516" s="145"/>
      <c r="BL516" s="145"/>
      <c r="BM516" s="145"/>
      <c r="BN516" s="145"/>
      <c r="BO516" s="145"/>
      <c r="BP516" s="145"/>
      <c r="BQ516" s="145"/>
      <c r="BR516" s="145"/>
      <c r="BS516" s="145"/>
      <c r="BT516" s="145"/>
      <c r="BU516" s="145"/>
      <c r="BV516" s="145"/>
      <c r="BW516" s="145"/>
    </row>
    <row r="517" spans="3:75" ht="21" customHeight="1">
      <c r="C517" s="87"/>
      <c r="D517" s="436"/>
      <c r="E517" s="440"/>
      <c r="F517" s="246" t="s">
        <v>87</v>
      </c>
      <c r="G517" s="184"/>
      <c r="H517" s="62" t="s">
        <v>2</v>
      </c>
      <c r="I517" s="62" t="s">
        <v>330</v>
      </c>
      <c r="J517" s="62" t="s">
        <v>2</v>
      </c>
      <c r="K517" s="62" t="s">
        <v>331</v>
      </c>
      <c r="L517" s="62" t="s">
        <v>2</v>
      </c>
      <c r="M517" s="62" t="s">
        <v>427</v>
      </c>
      <c r="N517" s="136" t="s">
        <v>333</v>
      </c>
      <c r="O517" s="136" t="s">
        <v>2</v>
      </c>
      <c r="P517" s="136" t="s">
        <v>721</v>
      </c>
      <c r="Q517" s="136"/>
      <c r="R517" s="136"/>
      <c r="S517" s="136"/>
      <c r="T517" s="136"/>
      <c r="U517" s="213"/>
      <c r="V517" s="21" t="str">
        <f t="shared" si="2"/>
        <v/>
      </c>
      <c r="W517" s="22" t="str">
        <f t="shared" si="3"/>
        <v/>
      </c>
      <c r="X517" s="23"/>
      <c r="Y517" s="106"/>
      <c r="Z517" s="106"/>
      <c r="AD517" s="107"/>
      <c r="AE517" s="107"/>
      <c r="AF517" s="107"/>
      <c r="AG517" s="107"/>
      <c r="AH517" s="107"/>
      <c r="AI517" s="107"/>
      <c r="AJ517" s="107"/>
      <c r="AK517" s="107"/>
      <c r="AL517" s="107"/>
      <c r="AM517" s="107"/>
      <c r="AN517" s="107"/>
      <c r="AO517" s="107"/>
      <c r="AP517" s="107"/>
      <c r="AQ517" s="107"/>
      <c r="AR517" s="107"/>
      <c r="AS517" s="107"/>
      <c r="BI517" s="145"/>
      <c r="BJ517" s="145"/>
      <c r="BK517" s="145"/>
      <c r="BL517" s="145"/>
      <c r="BM517" s="145"/>
      <c r="BN517" s="145"/>
      <c r="BO517" s="145"/>
      <c r="BP517" s="145"/>
      <c r="BQ517" s="145"/>
      <c r="BR517" s="145"/>
      <c r="BS517" s="145"/>
      <c r="BT517" s="145"/>
      <c r="BU517" s="145"/>
      <c r="BV517" s="145"/>
      <c r="BW517" s="145"/>
    </row>
    <row r="518" spans="3:75" ht="21" customHeight="1">
      <c r="C518" s="87"/>
      <c r="D518" s="436"/>
      <c r="E518" s="440"/>
      <c r="F518" s="246" t="s">
        <v>88</v>
      </c>
      <c r="G518" s="184"/>
      <c r="H518" s="62" t="s">
        <v>2</v>
      </c>
      <c r="I518" s="62" t="s">
        <v>330</v>
      </c>
      <c r="J518" s="62" t="s">
        <v>2</v>
      </c>
      <c r="K518" s="62" t="s">
        <v>331</v>
      </c>
      <c r="L518" s="62" t="s">
        <v>2</v>
      </c>
      <c r="M518" s="62" t="s">
        <v>428</v>
      </c>
      <c r="N518" s="136" t="s">
        <v>333</v>
      </c>
      <c r="O518" s="136" t="s">
        <v>2</v>
      </c>
      <c r="P518" s="136" t="s">
        <v>721</v>
      </c>
      <c r="Q518" s="136"/>
      <c r="R518" s="136"/>
      <c r="S518" s="136"/>
      <c r="T518" s="136"/>
      <c r="U518" s="213"/>
      <c r="V518" s="21" t="str">
        <f t="shared" si="2"/>
        <v/>
      </c>
      <c r="W518" s="22" t="str">
        <f t="shared" si="3"/>
        <v/>
      </c>
      <c r="X518" s="23"/>
      <c r="Y518" s="106"/>
      <c r="Z518" s="106"/>
      <c r="AD518" s="107"/>
      <c r="AE518" s="107"/>
      <c r="AF518" s="107"/>
      <c r="AG518" s="107"/>
      <c r="AH518" s="107"/>
      <c r="AI518" s="107"/>
      <c r="AJ518" s="107"/>
      <c r="AK518" s="107"/>
      <c r="AL518" s="107"/>
      <c r="AM518" s="107"/>
      <c r="AN518" s="107"/>
      <c r="AO518" s="107"/>
      <c r="AP518" s="107"/>
      <c r="AQ518" s="107"/>
      <c r="AR518" s="107"/>
      <c r="AS518" s="107"/>
      <c r="BI518" s="145"/>
      <c r="BJ518" s="145"/>
      <c r="BK518" s="145"/>
      <c r="BL518" s="145"/>
      <c r="BM518" s="145"/>
      <c r="BN518" s="145"/>
      <c r="BO518" s="145"/>
      <c r="BP518" s="145"/>
      <c r="BQ518" s="145"/>
      <c r="BR518" s="145"/>
      <c r="BS518" s="145"/>
      <c r="BT518" s="145"/>
      <c r="BU518" s="145"/>
      <c r="BV518" s="145"/>
      <c r="BW518" s="145"/>
    </row>
    <row r="519" spans="3:75" ht="21" customHeight="1">
      <c r="C519" s="87"/>
      <c r="D519" s="436"/>
      <c r="E519" s="440"/>
      <c r="F519" s="246" t="s">
        <v>89</v>
      </c>
      <c r="G519" s="184"/>
      <c r="H519" s="62" t="s">
        <v>2</v>
      </c>
      <c r="I519" s="62" t="s">
        <v>330</v>
      </c>
      <c r="J519" s="62" t="s">
        <v>2</v>
      </c>
      <c r="K519" s="62" t="s">
        <v>331</v>
      </c>
      <c r="L519" s="62" t="s">
        <v>2</v>
      </c>
      <c r="M519" s="62" t="s">
        <v>429</v>
      </c>
      <c r="N519" s="136" t="s">
        <v>333</v>
      </c>
      <c r="O519" s="136" t="s">
        <v>2</v>
      </c>
      <c r="P519" s="136" t="s">
        <v>721</v>
      </c>
      <c r="Q519" s="136"/>
      <c r="R519" s="136"/>
      <c r="S519" s="136"/>
      <c r="T519" s="136"/>
      <c r="U519" s="213"/>
      <c r="V519" s="21" t="str">
        <f t="shared" si="2"/>
        <v/>
      </c>
      <c r="W519" s="22" t="str">
        <f t="shared" si="3"/>
        <v/>
      </c>
      <c r="X519" s="23"/>
      <c r="Y519" s="106"/>
      <c r="Z519" s="106"/>
      <c r="AD519" s="107"/>
      <c r="AE519" s="107"/>
      <c r="AF519" s="107"/>
      <c r="AG519" s="107"/>
      <c r="AH519" s="107"/>
      <c r="AI519" s="107"/>
      <c r="AJ519" s="107"/>
      <c r="AK519" s="107"/>
      <c r="AL519" s="107"/>
      <c r="AM519" s="107"/>
      <c r="AN519" s="107"/>
      <c r="AO519" s="107"/>
      <c r="AP519" s="107"/>
      <c r="AQ519" s="107"/>
      <c r="AR519" s="107"/>
      <c r="AS519" s="107"/>
      <c r="BI519" s="145"/>
      <c r="BJ519" s="145"/>
      <c r="BK519" s="145"/>
      <c r="BL519" s="145"/>
      <c r="BM519" s="145"/>
      <c r="BN519" s="145"/>
      <c r="BO519" s="145"/>
      <c r="BP519" s="145"/>
      <c r="BQ519" s="145"/>
      <c r="BR519" s="145"/>
      <c r="BS519" s="145"/>
      <c r="BT519" s="145"/>
      <c r="BU519" s="145"/>
      <c r="BV519" s="145"/>
      <c r="BW519" s="145"/>
    </row>
    <row r="520" spans="3:75" ht="21" customHeight="1">
      <c r="C520" s="87"/>
      <c r="D520" s="436"/>
      <c r="E520" s="440"/>
      <c r="F520" s="246" t="s">
        <v>90</v>
      </c>
      <c r="G520" s="184"/>
      <c r="H520" s="62" t="s">
        <v>2</v>
      </c>
      <c r="I520" s="62" t="s">
        <v>330</v>
      </c>
      <c r="J520" s="62" t="s">
        <v>2</v>
      </c>
      <c r="K520" s="62" t="s">
        <v>331</v>
      </c>
      <c r="L520" s="62" t="s">
        <v>2</v>
      </c>
      <c r="M520" s="62" t="s">
        <v>430</v>
      </c>
      <c r="N520" s="136" t="s">
        <v>333</v>
      </c>
      <c r="O520" s="136" t="s">
        <v>2</v>
      </c>
      <c r="P520" s="136" t="s">
        <v>721</v>
      </c>
      <c r="Q520" s="136"/>
      <c r="R520" s="136"/>
      <c r="S520" s="136"/>
      <c r="T520" s="136"/>
      <c r="U520" s="213"/>
      <c r="V520" s="21" t="str">
        <f t="shared" si="2"/>
        <v/>
      </c>
      <c r="W520" s="22" t="str">
        <f t="shared" si="3"/>
        <v/>
      </c>
      <c r="X520" s="23"/>
      <c r="Y520" s="106"/>
      <c r="Z520" s="106"/>
      <c r="AD520" s="107"/>
      <c r="AE520" s="107"/>
      <c r="AF520" s="107"/>
      <c r="AG520" s="107"/>
      <c r="AH520" s="107"/>
      <c r="AI520" s="107"/>
      <c r="AJ520" s="107"/>
      <c r="AK520" s="107"/>
      <c r="AL520" s="107"/>
      <c r="AM520" s="107"/>
      <c r="AN520" s="107"/>
      <c r="AO520" s="107"/>
      <c r="AP520" s="107"/>
      <c r="AQ520" s="107"/>
      <c r="AR520" s="107"/>
      <c r="AS520" s="107"/>
      <c r="BI520" s="145"/>
      <c r="BJ520" s="145"/>
      <c r="BK520" s="145"/>
      <c r="BL520" s="145"/>
      <c r="BM520" s="145"/>
      <c r="BN520" s="145"/>
      <c r="BO520" s="145"/>
      <c r="BP520" s="145"/>
      <c r="BQ520" s="145"/>
      <c r="BR520" s="145"/>
      <c r="BS520" s="145"/>
      <c r="BT520" s="145"/>
      <c r="BU520" s="145"/>
      <c r="BV520" s="145"/>
      <c r="BW520" s="145"/>
    </row>
    <row r="521" spans="3:75" ht="21" customHeight="1">
      <c r="C521" s="87"/>
      <c r="D521" s="436"/>
      <c r="E521" s="440"/>
      <c r="F521" s="247" t="s">
        <v>91</v>
      </c>
      <c r="G521" s="184"/>
      <c r="H521" s="62" t="s">
        <v>2</v>
      </c>
      <c r="I521" s="62" t="s">
        <v>330</v>
      </c>
      <c r="J521" s="62" t="s">
        <v>2</v>
      </c>
      <c r="K521" s="62" t="s">
        <v>331</v>
      </c>
      <c r="L521" s="62" t="s">
        <v>2</v>
      </c>
      <c r="M521" s="62" t="s">
        <v>431</v>
      </c>
      <c r="N521" s="136" t="s">
        <v>333</v>
      </c>
      <c r="O521" s="136" t="s">
        <v>2</v>
      </c>
      <c r="P521" s="136" t="s">
        <v>721</v>
      </c>
      <c r="Q521" s="136"/>
      <c r="R521" s="136"/>
      <c r="S521" s="136"/>
      <c r="T521" s="136"/>
      <c r="U521" s="213"/>
      <c r="V521" s="21" t="str">
        <f t="shared" si="2"/>
        <v/>
      </c>
      <c r="W521" s="22" t="str">
        <f t="shared" si="3"/>
        <v/>
      </c>
      <c r="X521" s="23"/>
      <c r="Y521" s="88"/>
      <c r="Z521" s="89"/>
      <c r="AD521" s="94"/>
      <c r="AE521" s="94"/>
      <c r="AF521" s="94"/>
      <c r="AG521" s="94"/>
      <c r="AH521" s="94"/>
      <c r="AI521" s="94"/>
      <c r="AJ521" s="94"/>
      <c r="AK521" s="94"/>
      <c r="AL521" s="94"/>
      <c r="AM521" s="94"/>
      <c r="AN521" s="94"/>
      <c r="AO521" s="94"/>
      <c r="AP521" s="94"/>
      <c r="AQ521" s="94"/>
      <c r="AR521" s="94"/>
      <c r="AS521" s="94"/>
      <c r="BI521" s="145"/>
      <c r="BJ521" s="145"/>
      <c r="BK521" s="145"/>
      <c r="BL521" s="145"/>
      <c r="BM521" s="145"/>
      <c r="BN521" s="145"/>
      <c r="BO521" s="145"/>
      <c r="BP521" s="145"/>
      <c r="BQ521" s="145"/>
      <c r="BR521" s="145"/>
      <c r="BS521" s="145"/>
      <c r="BT521" s="145"/>
      <c r="BU521" s="145"/>
      <c r="BV521" s="145"/>
      <c r="BW521" s="145"/>
    </row>
    <row r="522" spans="3:75" ht="21" customHeight="1">
      <c r="C522" s="87"/>
      <c r="D522" s="436" t="s">
        <v>700</v>
      </c>
      <c r="E522" s="440" t="s">
        <v>92</v>
      </c>
      <c r="F522" s="246" t="s">
        <v>93</v>
      </c>
      <c r="G522" s="184"/>
      <c r="H522" s="62" t="s">
        <v>2</v>
      </c>
      <c r="I522" s="62" t="s">
        <v>330</v>
      </c>
      <c r="J522" s="62" t="s">
        <v>2</v>
      </c>
      <c r="K522" s="62" t="s">
        <v>331</v>
      </c>
      <c r="L522" s="62" t="s">
        <v>2</v>
      </c>
      <c r="M522" s="62" t="s">
        <v>432</v>
      </c>
      <c r="N522" s="136" t="s">
        <v>333</v>
      </c>
      <c r="O522" s="136" t="s">
        <v>2</v>
      </c>
      <c r="P522" s="136" t="s">
        <v>721</v>
      </c>
      <c r="Q522" s="136"/>
      <c r="R522" s="136"/>
      <c r="S522" s="136"/>
      <c r="T522" s="136"/>
      <c r="U522" s="213"/>
      <c r="V522" s="21" t="str">
        <f t="shared" si="2"/>
        <v/>
      </c>
      <c r="W522" s="22" t="str">
        <f t="shared" si="3"/>
        <v/>
      </c>
      <c r="X522" s="23"/>
      <c r="Y522" s="106"/>
      <c r="Z522" s="106"/>
      <c r="AD522" s="107"/>
      <c r="AE522" s="107"/>
      <c r="AF522" s="107"/>
      <c r="AG522" s="107"/>
      <c r="AH522" s="107"/>
      <c r="AI522" s="107"/>
      <c r="AJ522" s="107"/>
      <c r="AK522" s="107"/>
      <c r="AL522" s="107"/>
      <c r="AM522" s="107"/>
      <c r="AN522" s="107"/>
      <c r="AO522" s="107"/>
      <c r="AP522" s="107"/>
      <c r="AQ522" s="107"/>
      <c r="AR522" s="107"/>
      <c r="AS522" s="107"/>
      <c r="BI522" s="145"/>
      <c r="BJ522" s="145"/>
      <c r="BK522" s="145"/>
      <c r="BL522" s="145"/>
      <c r="BM522" s="145"/>
      <c r="BN522" s="145"/>
      <c r="BO522" s="145"/>
      <c r="BP522" s="145"/>
      <c r="BQ522" s="145"/>
      <c r="BR522" s="145"/>
      <c r="BS522" s="145"/>
      <c r="BT522" s="145"/>
      <c r="BU522" s="145"/>
      <c r="BV522" s="145"/>
      <c r="BW522" s="145"/>
    </row>
    <row r="523" spans="3:75" ht="21" customHeight="1">
      <c r="C523" s="87"/>
      <c r="D523" s="436"/>
      <c r="E523" s="440"/>
      <c r="F523" s="246" t="s">
        <v>94</v>
      </c>
      <c r="G523" s="184"/>
      <c r="H523" s="62" t="s">
        <v>2</v>
      </c>
      <c r="I523" s="62" t="s">
        <v>330</v>
      </c>
      <c r="J523" s="62" t="s">
        <v>2</v>
      </c>
      <c r="K523" s="62" t="s">
        <v>331</v>
      </c>
      <c r="L523" s="62" t="s">
        <v>2</v>
      </c>
      <c r="M523" s="62" t="s">
        <v>433</v>
      </c>
      <c r="N523" s="136" t="s">
        <v>333</v>
      </c>
      <c r="O523" s="136" t="s">
        <v>2</v>
      </c>
      <c r="P523" s="136" t="s">
        <v>721</v>
      </c>
      <c r="Q523" s="136"/>
      <c r="R523" s="136"/>
      <c r="S523" s="136"/>
      <c r="T523" s="136"/>
      <c r="U523" s="213"/>
      <c r="V523" s="21" t="str">
        <f t="shared" si="2"/>
        <v/>
      </c>
      <c r="W523" s="22" t="str">
        <f t="shared" si="3"/>
        <v/>
      </c>
      <c r="X523" s="23"/>
      <c r="Y523" s="106"/>
      <c r="Z523" s="106"/>
      <c r="AD523" s="107"/>
      <c r="AE523" s="107"/>
      <c r="AF523" s="107"/>
      <c r="AG523" s="107"/>
      <c r="AH523" s="107"/>
      <c r="AI523" s="107"/>
      <c r="AJ523" s="107"/>
      <c r="AK523" s="107"/>
      <c r="AL523" s="107"/>
      <c r="AM523" s="107"/>
      <c r="AN523" s="107"/>
      <c r="AO523" s="107"/>
      <c r="AP523" s="107"/>
      <c r="AQ523" s="107"/>
      <c r="AR523" s="107"/>
      <c r="AS523" s="107"/>
      <c r="BI523" s="145"/>
      <c r="BJ523" s="145"/>
      <c r="BK523" s="145"/>
      <c r="BL523" s="145"/>
      <c r="BM523" s="145"/>
      <c r="BN523" s="145"/>
      <c r="BO523" s="145"/>
      <c r="BP523" s="145"/>
      <c r="BQ523" s="145"/>
      <c r="BR523" s="145"/>
      <c r="BS523" s="145"/>
      <c r="BT523" s="145"/>
      <c r="BU523" s="145"/>
      <c r="BV523" s="145"/>
      <c r="BW523" s="145"/>
    </row>
    <row r="524" spans="3:75" ht="21" customHeight="1">
      <c r="C524" s="87"/>
      <c r="D524" s="436"/>
      <c r="E524" s="440"/>
      <c r="F524" s="246" t="s">
        <v>95</v>
      </c>
      <c r="G524" s="184"/>
      <c r="H524" s="62" t="s">
        <v>2</v>
      </c>
      <c r="I524" s="62" t="s">
        <v>330</v>
      </c>
      <c r="J524" s="62" t="s">
        <v>2</v>
      </c>
      <c r="K524" s="62" t="s">
        <v>331</v>
      </c>
      <c r="L524" s="62" t="s">
        <v>2</v>
      </c>
      <c r="M524" s="62" t="s">
        <v>434</v>
      </c>
      <c r="N524" s="136" t="s">
        <v>333</v>
      </c>
      <c r="O524" s="136" t="s">
        <v>2</v>
      </c>
      <c r="P524" s="136" t="s">
        <v>721</v>
      </c>
      <c r="Q524" s="136"/>
      <c r="R524" s="136"/>
      <c r="S524" s="136"/>
      <c r="T524" s="136"/>
      <c r="U524" s="213"/>
      <c r="V524" s="21" t="str">
        <f t="shared" si="2"/>
        <v/>
      </c>
      <c r="W524" s="22" t="str">
        <f t="shared" si="3"/>
        <v/>
      </c>
      <c r="X524" s="23"/>
      <c r="Y524" s="106"/>
      <c r="Z524" s="106"/>
      <c r="AD524" s="107"/>
      <c r="AE524" s="107"/>
      <c r="AF524" s="107"/>
      <c r="AG524" s="107"/>
      <c r="AH524" s="107"/>
      <c r="AI524" s="107"/>
      <c r="AJ524" s="107"/>
      <c r="AK524" s="107"/>
      <c r="AL524" s="107"/>
      <c r="AM524" s="107"/>
      <c r="AN524" s="107"/>
      <c r="AO524" s="107"/>
      <c r="AP524" s="107"/>
      <c r="AQ524" s="107"/>
      <c r="AR524" s="107"/>
      <c r="AS524" s="107"/>
      <c r="BI524" s="145"/>
      <c r="BJ524" s="145"/>
      <c r="BK524" s="145"/>
      <c r="BL524" s="145"/>
      <c r="BM524" s="145"/>
      <c r="BN524" s="145"/>
      <c r="BO524" s="145"/>
      <c r="BP524" s="145"/>
      <c r="BQ524" s="145"/>
      <c r="BR524" s="145"/>
      <c r="BS524" s="145"/>
      <c r="BT524" s="145"/>
      <c r="BU524" s="145"/>
      <c r="BV524" s="145"/>
      <c r="BW524" s="145"/>
    </row>
    <row r="525" spans="3:75" ht="21" customHeight="1">
      <c r="C525" s="87"/>
      <c r="D525" s="436"/>
      <c r="E525" s="440"/>
      <c r="F525" s="246" t="s">
        <v>96</v>
      </c>
      <c r="G525" s="184"/>
      <c r="H525" s="62" t="s">
        <v>2</v>
      </c>
      <c r="I525" s="62" t="s">
        <v>330</v>
      </c>
      <c r="J525" s="62" t="s">
        <v>2</v>
      </c>
      <c r="K525" s="62" t="s">
        <v>331</v>
      </c>
      <c r="L525" s="62" t="s">
        <v>2</v>
      </c>
      <c r="M525" s="62" t="s">
        <v>435</v>
      </c>
      <c r="N525" s="136" t="s">
        <v>333</v>
      </c>
      <c r="O525" s="136" t="s">
        <v>2</v>
      </c>
      <c r="P525" s="136" t="s">
        <v>721</v>
      </c>
      <c r="Q525" s="136"/>
      <c r="R525" s="136"/>
      <c r="S525" s="136"/>
      <c r="T525" s="136"/>
      <c r="U525" s="213"/>
      <c r="V525" s="21" t="str">
        <f t="shared" si="2"/>
        <v/>
      </c>
      <c r="W525" s="22" t="str">
        <f t="shared" si="3"/>
        <v/>
      </c>
      <c r="X525" s="23"/>
      <c r="Y525" s="106"/>
      <c r="Z525" s="106"/>
      <c r="AD525" s="107"/>
      <c r="AE525" s="107"/>
      <c r="AF525" s="107"/>
      <c r="AG525" s="107"/>
      <c r="AH525" s="107"/>
      <c r="AI525" s="107"/>
      <c r="AJ525" s="107"/>
      <c r="AK525" s="107"/>
      <c r="AL525" s="107"/>
      <c r="AM525" s="107"/>
      <c r="AN525" s="107"/>
      <c r="AO525" s="107"/>
      <c r="AP525" s="107"/>
      <c r="AQ525" s="107"/>
      <c r="AR525" s="107"/>
      <c r="AS525" s="107"/>
      <c r="BI525" s="145"/>
      <c r="BJ525" s="145"/>
      <c r="BK525" s="145"/>
      <c r="BL525" s="145"/>
      <c r="BM525" s="145"/>
      <c r="BN525" s="145"/>
      <c r="BO525" s="145"/>
      <c r="BP525" s="145"/>
      <c r="BQ525" s="145"/>
      <c r="BR525" s="145"/>
      <c r="BS525" s="145"/>
      <c r="BT525" s="145"/>
      <c r="BU525" s="145"/>
      <c r="BV525" s="145"/>
      <c r="BW525" s="145"/>
    </row>
    <row r="526" spans="3:75" ht="21" customHeight="1">
      <c r="C526" s="87"/>
      <c r="D526" s="436"/>
      <c r="E526" s="440"/>
      <c r="F526" s="247" t="s">
        <v>97</v>
      </c>
      <c r="G526" s="184"/>
      <c r="H526" s="62" t="s">
        <v>2</v>
      </c>
      <c r="I526" s="62" t="s">
        <v>330</v>
      </c>
      <c r="J526" s="62" t="s">
        <v>2</v>
      </c>
      <c r="K526" s="62" t="s">
        <v>331</v>
      </c>
      <c r="L526" s="62" t="s">
        <v>2</v>
      </c>
      <c r="M526" s="62" t="s">
        <v>340</v>
      </c>
      <c r="N526" s="136" t="s">
        <v>333</v>
      </c>
      <c r="O526" s="136" t="s">
        <v>2</v>
      </c>
      <c r="P526" s="136" t="s">
        <v>721</v>
      </c>
      <c r="Q526" s="136"/>
      <c r="R526" s="136"/>
      <c r="S526" s="136"/>
      <c r="T526" s="136"/>
      <c r="U526" s="213"/>
      <c r="V526" s="21" t="str">
        <f t="shared" si="2"/>
        <v/>
      </c>
      <c r="W526" s="22" t="str">
        <f t="shared" si="3"/>
        <v/>
      </c>
      <c r="X526" s="23"/>
      <c r="Y526" s="106"/>
      <c r="Z526" s="108"/>
      <c r="AD526" s="85"/>
      <c r="AE526" s="85"/>
      <c r="AF526" s="85"/>
      <c r="AG526" s="85"/>
      <c r="AH526" s="85"/>
      <c r="AI526" s="85"/>
      <c r="AJ526" s="85"/>
      <c r="AK526" s="85"/>
      <c r="AL526" s="85"/>
      <c r="AM526" s="85"/>
      <c r="AN526" s="85"/>
      <c r="AO526" s="85"/>
      <c r="AP526" s="85"/>
      <c r="AQ526" s="85"/>
      <c r="AR526" s="85"/>
      <c r="AS526" s="85"/>
      <c r="BI526" s="145"/>
      <c r="BJ526" s="145"/>
      <c r="BK526" s="145"/>
      <c r="BL526" s="145"/>
      <c r="BM526" s="145"/>
      <c r="BN526" s="145"/>
      <c r="BO526" s="145"/>
      <c r="BP526" s="145"/>
      <c r="BQ526" s="145"/>
      <c r="BR526" s="145"/>
      <c r="BS526" s="145"/>
      <c r="BT526" s="145"/>
      <c r="BU526" s="145"/>
      <c r="BV526" s="145"/>
      <c r="BW526" s="145"/>
    </row>
    <row r="527" spans="3:75" ht="21" customHeight="1">
      <c r="C527" s="87"/>
      <c r="D527" s="436" t="s">
        <v>700</v>
      </c>
      <c r="E527" s="440" t="s">
        <v>98</v>
      </c>
      <c r="F527" s="246" t="s">
        <v>99</v>
      </c>
      <c r="G527" s="184"/>
      <c r="H527" s="62" t="s">
        <v>2</v>
      </c>
      <c r="I527" s="62" t="s">
        <v>330</v>
      </c>
      <c r="J527" s="62" t="s">
        <v>2</v>
      </c>
      <c r="K527" s="62" t="s">
        <v>331</v>
      </c>
      <c r="L527" s="62" t="s">
        <v>2</v>
      </c>
      <c r="M527" s="62" t="s">
        <v>436</v>
      </c>
      <c r="N527" s="136" t="s">
        <v>333</v>
      </c>
      <c r="O527" s="136" t="s">
        <v>2</v>
      </c>
      <c r="P527" s="136" t="s">
        <v>721</v>
      </c>
      <c r="Q527" s="136"/>
      <c r="R527" s="136"/>
      <c r="S527" s="136"/>
      <c r="T527" s="136"/>
      <c r="U527" s="213"/>
      <c r="V527" s="21" t="str">
        <f t="shared" si="2"/>
        <v/>
      </c>
      <c r="W527" s="22" t="str">
        <f t="shared" si="3"/>
        <v/>
      </c>
      <c r="X527" s="23"/>
      <c r="Y527" s="106"/>
      <c r="Z527" s="106"/>
      <c r="AD527" s="107"/>
      <c r="AE527" s="107"/>
      <c r="AF527" s="107"/>
      <c r="AG527" s="107"/>
      <c r="AH527" s="107"/>
      <c r="AI527" s="107"/>
      <c r="AJ527" s="107"/>
      <c r="AK527" s="107"/>
      <c r="AL527" s="107"/>
      <c r="AM527" s="107"/>
      <c r="AN527" s="107"/>
      <c r="AO527" s="107"/>
      <c r="AP527" s="107"/>
      <c r="AQ527" s="107"/>
      <c r="AR527" s="107"/>
      <c r="AS527" s="107"/>
      <c r="BI527" s="145"/>
      <c r="BJ527" s="145"/>
      <c r="BK527" s="145"/>
      <c r="BL527" s="145"/>
      <c r="BM527" s="145"/>
      <c r="BN527" s="145"/>
      <c r="BO527" s="145"/>
      <c r="BP527" s="145"/>
      <c r="BQ527" s="145"/>
      <c r="BR527" s="145"/>
      <c r="BS527" s="145"/>
      <c r="BT527" s="145"/>
      <c r="BU527" s="145"/>
      <c r="BV527" s="145"/>
      <c r="BW527" s="145"/>
    </row>
    <row r="528" spans="3:75" ht="21" customHeight="1">
      <c r="C528" s="87"/>
      <c r="D528" s="436"/>
      <c r="E528" s="440"/>
      <c r="F528" s="246" t="s">
        <v>100</v>
      </c>
      <c r="G528" s="184"/>
      <c r="H528" s="62" t="s">
        <v>2</v>
      </c>
      <c r="I528" s="62" t="s">
        <v>330</v>
      </c>
      <c r="J528" s="62" t="s">
        <v>2</v>
      </c>
      <c r="K528" s="62" t="s">
        <v>331</v>
      </c>
      <c r="L528" s="62" t="s">
        <v>2</v>
      </c>
      <c r="M528" s="62" t="s">
        <v>437</v>
      </c>
      <c r="N528" s="136" t="s">
        <v>333</v>
      </c>
      <c r="O528" s="136" t="s">
        <v>2</v>
      </c>
      <c r="P528" s="136" t="s">
        <v>721</v>
      </c>
      <c r="Q528" s="136"/>
      <c r="R528" s="136"/>
      <c r="S528" s="136"/>
      <c r="T528" s="136"/>
      <c r="U528" s="213"/>
      <c r="V528" s="21" t="str">
        <f t="shared" si="2"/>
        <v/>
      </c>
      <c r="W528" s="22" t="str">
        <f t="shared" si="3"/>
        <v/>
      </c>
      <c r="X528" s="23"/>
      <c r="Y528" s="106"/>
      <c r="Z528" s="106"/>
      <c r="AD528" s="107"/>
      <c r="AE528" s="107"/>
      <c r="AF528" s="107"/>
      <c r="AG528" s="107"/>
      <c r="AH528" s="107"/>
      <c r="AI528" s="107"/>
      <c r="AJ528" s="107"/>
      <c r="AK528" s="107"/>
      <c r="AL528" s="107"/>
      <c r="AM528" s="107"/>
      <c r="AN528" s="107"/>
      <c r="AO528" s="107"/>
      <c r="AP528" s="107"/>
      <c r="AQ528" s="107"/>
      <c r="AR528" s="107"/>
      <c r="AS528" s="107"/>
      <c r="BI528" s="145"/>
      <c r="BJ528" s="145"/>
      <c r="BK528" s="145"/>
      <c r="BL528" s="145"/>
      <c r="BM528" s="145"/>
      <c r="BN528" s="145"/>
      <c r="BO528" s="145"/>
      <c r="BP528" s="145"/>
      <c r="BQ528" s="145"/>
      <c r="BR528" s="145"/>
      <c r="BS528" s="145"/>
      <c r="BT528" s="145"/>
      <c r="BU528" s="145"/>
      <c r="BV528" s="145"/>
      <c r="BW528" s="145"/>
    </row>
    <row r="529" spans="3:75" ht="21" customHeight="1">
      <c r="C529" s="87"/>
      <c r="D529" s="436"/>
      <c r="E529" s="440"/>
      <c r="F529" s="246" t="s">
        <v>101</v>
      </c>
      <c r="G529" s="184"/>
      <c r="H529" s="62" t="s">
        <v>2</v>
      </c>
      <c r="I529" s="62" t="s">
        <v>330</v>
      </c>
      <c r="J529" s="62" t="s">
        <v>2</v>
      </c>
      <c r="K529" s="62" t="s">
        <v>331</v>
      </c>
      <c r="L529" s="62" t="s">
        <v>2</v>
      </c>
      <c r="M529" s="62" t="s">
        <v>438</v>
      </c>
      <c r="N529" s="136" t="s">
        <v>333</v>
      </c>
      <c r="O529" s="136" t="s">
        <v>2</v>
      </c>
      <c r="P529" s="136" t="s">
        <v>721</v>
      </c>
      <c r="Q529" s="136"/>
      <c r="R529" s="136"/>
      <c r="S529" s="136"/>
      <c r="T529" s="136"/>
      <c r="U529" s="213"/>
      <c r="V529" s="21" t="str">
        <f t="shared" si="2"/>
        <v/>
      </c>
      <c r="W529" s="22" t="str">
        <f t="shared" si="3"/>
        <v/>
      </c>
      <c r="X529" s="23"/>
      <c r="Y529" s="106"/>
      <c r="Z529" s="106"/>
      <c r="AD529" s="107"/>
      <c r="AE529" s="107"/>
      <c r="AF529" s="107"/>
      <c r="AG529" s="107"/>
      <c r="AH529" s="107"/>
      <c r="AI529" s="107"/>
      <c r="AJ529" s="107"/>
      <c r="AK529" s="107"/>
      <c r="AL529" s="107"/>
      <c r="AM529" s="107"/>
      <c r="AN529" s="107"/>
      <c r="AO529" s="107"/>
      <c r="AP529" s="107"/>
      <c r="AQ529" s="107"/>
      <c r="AR529" s="107"/>
      <c r="AS529" s="107"/>
      <c r="BI529" s="145"/>
      <c r="BJ529" s="145"/>
      <c r="BK529" s="145"/>
      <c r="BL529" s="145"/>
      <c r="BM529" s="145"/>
      <c r="BN529" s="145"/>
      <c r="BO529" s="145"/>
      <c r="BP529" s="145"/>
      <c r="BQ529" s="145"/>
      <c r="BR529" s="145"/>
      <c r="BS529" s="145"/>
      <c r="BT529" s="145"/>
      <c r="BU529" s="145"/>
      <c r="BV529" s="145"/>
      <c r="BW529" s="145"/>
    </row>
    <row r="530" spans="3:75" ht="21" customHeight="1">
      <c r="C530" s="87"/>
      <c r="D530" s="436"/>
      <c r="E530" s="440"/>
      <c r="F530" s="246" t="s">
        <v>102</v>
      </c>
      <c r="G530" s="184"/>
      <c r="H530" s="62" t="s">
        <v>2</v>
      </c>
      <c r="I530" s="62" t="s">
        <v>330</v>
      </c>
      <c r="J530" s="62" t="s">
        <v>2</v>
      </c>
      <c r="K530" s="62" t="s">
        <v>331</v>
      </c>
      <c r="L530" s="62" t="s">
        <v>2</v>
      </c>
      <c r="M530" s="62" t="s">
        <v>439</v>
      </c>
      <c r="N530" s="136" t="s">
        <v>333</v>
      </c>
      <c r="O530" s="136" t="s">
        <v>2</v>
      </c>
      <c r="P530" s="136" t="s">
        <v>721</v>
      </c>
      <c r="Q530" s="136"/>
      <c r="R530" s="136"/>
      <c r="S530" s="136"/>
      <c r="T530" s="136"/>
      <c r="U530" s="213"/>
      <c r="V530" s="21" t="str">
        <f t="shared" ref="V530:V593" si="4">IF(OR(AND(V78="",W78=""),AND(V304="",W304=""),AND(W78="X",W304="X"),OR(W78="M",W304="M")),"",SUM(V78,V304))</f>
        <v/>
      </c>
      <c r="W530" s="22" t="str">
        <f t="shared" si="3"/>
        <v/>
      </c>
      <c r="X530" s="23"/>
      <c r="Y530" s="106"/>
      <c r="Z530" s="109"/>
      <c r="BI530" s="145"/>
      <c r="BJ530" s="145"/>
      <c r="BK530" s="145"/>
      <c r="BL530" s="145"/>
      <c r="BM530" s="145"/>
      <c r="BN530" s="145"/>
      <c r="BO530" s="145"/>
      <c r="BP530" s="145"/>
      <c r="BQ530" s="145"/>
      <c r="BR530" s="145"/>
      <c r="BS530" s="145"/>
      <c r="BT530" s="145"/>
      <c r="BU530" s="145"/>
      <c r="BV530" s="145"/>
      <c r="BW530" s="145"/>
    </row>
    <row r="531" spans="3:75" ht="21" customHeight="1">
      <c r="C531" s="87"/>
      <c r="D531" s="436"/>
      <c r="E531" s="440"/>
      <c r="F531" s="246" t="s">
        <v>103</v>
      </c>
      <c r="G531" s="184"/>
      <c r="H531" s="62" t="s">
        <v>2</v>
      </c>
      <c r="I531" s="62" t="s">
        <v>330</v>
      </c>
      <c r="J531" s="62" t="s">
        <v>2</v>
      </c>
      <c r="K531" s="62" t="s">
        <v>331</v>
      </c>
      <c r="L531" s="62" t="s">
        <v>2</v>
      </c>
      <c r="M531" s="62" t="s">
        <v>440</v>
      </c>
      <c r="N531" s="136" t="s">
        <v>333</v>
      </c>
      <c r="O531" s="136" t="s">
        <v>2</v>
      </c>
      <c r="P531" s="136" t="s">
        <v>721</v>
      </c>
      <c r="Q531" s="136"/>
      <c r="R531" s="136"/>
      <c r="S531" s="136"/>
      <c r="T531" s="136"/>
      <c r="U531" s="213"/>
      <c r="V531" s="21" t="str">
        <f t="shared" si="4"/>
        <v/>
      </c>
      <c r="W531" s="22" t="str">
        <f t="shared" ref="W531:W594" si="5">IF(AND(AND(W79="X",W305="X"),SUM(V79,V305)=0,ISNUMBER(V531)),"",IF(OR(W79="M",W305="M"),"M",IF(AND(W79=W305,OR(W79="X",W79="W",W79="Z")),UPPER(W79),"")))</f>
        <v/>
      </c>
      <c r="X531" s="23"/>
      <c r="Y531" s="106"/>
      <c r="Z531" s="109"/>
      <c r="BI531" s="145"/>
      <c r="BJ531" s="145"/>
      <c r="BK531" s="145"/>
      <c r="BL531" s="145"/>
      <c r="BM531" s="145"/>
      <c r="BN531" s="145"/>
      <c r="BO531" s="145"/>
      <c r="BP531" s="145"/>
      <c r="BQ531" s="145"/>
      <c r="BR531" s="145"/>
      <c r="BS531" s="145"/>
      <c r="BT531" s="145"/>
      <c r="BU531" s="145"/>
      <c r="BV531" s="145"/>
      <c r="BW531" s="145"/>
    </row>
    <row r="532" spans="3:75" ht="21" customHeight="1">
      <c r="C532" s="87"/>
      <c r="D532" s="436"/>
      <c r="E532" s="440"/>
      <c r="F532" s="246" t="s">
        <v>104</v>
      </c>
      <c r="G532" s="184"/>
      <c r="H532" s="62" t="s">
        <v>2</v>
      </c>
      <c r="I532" s="62" t="s">
        <v>330</v>
      </c>
      <c r="J532" s="62" t="s">
        <v>2</v>
      </c>
      <c r="K532" s="62" t="s">
        <v>331</v>
      </c>
      <c r="L532" s="62" t="s">
        <v>2</v>
      </c>
      <c r="M532" s="62" t="s">
        <v>441</v>
      </c>
      <c r="N532" s="136" t="s">
        <v>333</v>
      </c>
      <c r="O532" s="136" t="s">
        <v>2</v>
      </c>
      <c r="P532" s="136" t="s">
        <v>721</v>
      </c>
      <c r="Q532" s="136"/>
      <c r="R532" s="136"/>
      <c r="S532" s="136"/>
      <c r="T532" s="136"/>
      <c r="U532" s="213"/>
      <c r="V532" s="21" t="str">
        <f t="shared" si="4"/>
        <v/>
      </c>
      <c r="W532" s="22" t="str">
        <f t="shared" si="5"/>
        <v/>
      </c>
      <c r="X532" s="23"/>
      <c r="Y532" s="106"/>
      <c r="Z532" s="109"/>
      <c r="BI532" s="145"/>
      <c r="BJ532" s="145"/>
      <c r="BK532" s="145"/>
      <c r="BL532" s="145"/>
      <c r="BM532" s="145"/>
      <c r="BN532" s="145"/>
      <c r="BO532" s="145"/>
      <c r="BP532" s="145"/>
      <c r="BQ532" s="145"/>
      <c r="BR532" s="145"/>
      <c r="BS532" s="145"/>
      <c r="BT532" s="145"/>
      <c r="BU532" s="145"/>
      <c r="BV532" s="145"/>
      <c r="BW532" s="145"/>
    </row>
    <row r="533" spans="3:75" ht="21" customHeight="1">
      <c r="C533" s="87"/>
      <c r="D533" s="436"/>
      <c r="E533" s="440"/>
      <c r="F533" s="246" t="s">
        <v>105</v>
      </c>
      <c r="G533" s="184"/>
      <c r="H533" s="62" t="s">
        <v>2</v>
      </c>
      <c r="I533" s="62" t="s">
        <v>330</v>
      </c>
      <c r="J533" s="62" t="s">
        <v>2</v>
      </c>
      <c r="K533" s="62" t="s">
        <v>331</v>
      </c>
      <c r="L533" s="62" t="s">
        <v>2</v>
      </c>
      <c r="M533" s="62" t="s">
        <v>442</v>
      </c>
      <c r="N533" s="136" t="s">
        <v>333</v>
      </c>
      <c r="O533" s="136" t="s">
        <v>2</v>
      </c>
      <c r="P533" s="136" t="s">
        <v>721</v>
      </c>
      <c r="Q533" s="136"/>
      <c r="R533" s="136"/>
      <c r="S533" s="136"/>
      <c r="T533" s="136"/>
      <c r="U533" s="213"/>
      <c r="V533" s="21" t="str">
        <f t="shared" si="4"/>
        <v/>
      </c>
      <c r="W533" s="22" t="str">
        <f t="shared" si="5"/>
        <v/>
      </c>
      <c r="X533" s="23"/>
      <c r="Y533" s="106"/>
      <c r="Z533" s="109"/>
      <c r="BI533" s="145"/>
      <c r="BJ533" s="145"/>
      <c r="BK533" s="145"/>
      <c r="BL533" s="145"/>
      <c r="BM533" s="145"/>
      <c r="BN533" s="145"/>
      <c r="BO533" s="145"/>
      <c r="BP533" s="145"/>
      <c r="BQ533" s="145"/>
      <c r="BR533" s="145"/>
      <c r="BS533" s="145"/>
      <c r="BT533" s="145"/>
      <c r="BU533" s="145"/>
      <c r="BV533" s="145"/>
      <c r="BW533" s="145"/>
    </row>
    <row r="534" spans="3:75" ht="21" customHeight="1">
      <c r="C534" s="87"/>
      <c r="D534" s="436"/>
      <c r="E534" s="440"/>
      <c r="F534" s="246" t="s">
        <v>106</v>
      </c>
      <c r="G534" s="184"/>
      <c r="H534" s="62" t="s">
        <v>2</v>
      </c>
      <c r="I534" s="62" t="s">
        <v>330</v>
      </c>
      <c r="J534" s="62" t="s">
        <v>2</v>
      </c>
      <c r="K534" s="62" t="s">
        <v>331</v>
      </c>
      <c r="L534" s="62" t="s">
        <v>2</v>
      </c>
      <c r="M534" s="62" t="s">
        <v>443</v>
      </c>
      <c r="N534" s="136" t="s">
        <v>333</v>
      </c>
      <c r="O534" s="136" t="s">
        <v>2</v>
      </c>
      <c r="P534" s="136" t="s">
        <v>721</v>
      </c>
      <c r="Q534" s="136"/>
      <c r="R534" s="136"/>
      <c r="S534" s="136"/>
      <c r="T534" s="136"/>
      <c r="U534" s="213"/>
      <c r="V534" s="21" t="str">
        <f t="shared" si="4"/>
        <v/>
      </c>
      <c r="W534" s="22" t="str">
        <f t="shared" si="5"/>
        <v/>
      </c>
      <c r="X534" s="23"/>
      <c r="Y534" s="106"/>
      <c r="Z534" s="109"/>
      <c r="BI534" s="145"/>
      <c r="BJ534" s="145"/>
      <c r="BK534" s="145"/>
      <c r="BL534" s="145"/>
      <c r="BM534" s="145"/>
      <c r="BN534" s="145"/>
      <c r="BO534" s="145"/>
      <c r="BP534" s="145"/>
      <c r="BQ534" s="145"/>
      <c r="BR534" s="145"/>
      <c r="BS534" s="145"/>
      <c r="BT534" s="145"/>
      <c r="BU534" s="145"/>
      <c r="BV534" s="145"/>
      <c r="BW534" s="145"/>
    </row>
    <row r="535" spans="3:75" ht="21" customHeight="1">
      <c r="C535" s="87"/>
      <c r="D535" s="436"/>
      <c r="E535" s="440"/>
      <c r="F535" s="246" t="s">
        <v>107</v>
      </c>
      <c r="G535" s="184"/>
      <c r="H535" s="62" t="s">
        <v>2</v>
      </c>
      <c r="I535" s="62" t="s">
        <v>330</v>
      </c>
      <c r="J535" s="62" t="s">
        <v>2</v>
      </c>
      <c r="K535" s="62" t="s">
        <v>331</v>
      </c>
      <c r="L535" s="62" t="s">
        <v>2</v>
      </c>
      <c r="M535" s="62" t="s">
        <v>444</v>
      </c>
      <c r="N535" s="136" t="s">
        <v>333</v>
      </c>
      <c r="O535" s="136" t="s">
        <v>2</v>
      </c>
      <c r="P535" s="136" t="s">
        <v>721</v>
      </c>
      <c r="Q535" s="136"/>
      <c r="R535" s="136"/>
      <c r="S535" s="136"/>
      <c r="T535" s="136"/>
      <c r="U535" s="213"/>
      <c r="V535" s="21" t="str">
        <f t="shared" si="4"/>
        <v/>
      </c>
      <c r="W535" s="22" t="str">
        <f t="shared" si="5"/>
        <v/>
      </c>
      <c r="X535" s="23"/>
      <c r="Y535" s="106"/>
      <c r="Z535" s="109"/>
      <c r="BI535" s="145"/>
      <c r="BJ535" s="145"/>
      <c r="BK535" s="145"/>
      <c r="BL535" s="145"/>
      <c r="BM535" s="145"/>
      <c r="BN535" s="145"/>
      <c r="BO535" s="145"/>
      <c r="BP535" s="145"/>
      <c r="BQ535" s="145"/>
      <c r="BR535" s="145"/>
      <c r="BS535" s="145"/>
      <c r="BT535" s="145"/>
      <c r="BU535" s="145"/>
      <c r="BV535" s="145"/>
      <c r="BW535" s="145"/>
    </row>
    <row r="536" spans="3:75" ht="21" customHeight="1">
      <c r="C536" s="87"/>
      <c r="D536" s="436"/>
      <c r="E536" s="440"/>
      <c r="F536" s="246" t="s">
        <v>108</v>
      </c>
      <c r="G536" s="184"/>
      <c r="H536" s="62" t="s">
        <v>2</v>
      </c>
      <c r="I536" s="62" t="s">
        <v>330</v>
      </c>
      <c r="J536" s="62" t="s">
        <v>2</v>
      </c>
      <c r="K536" s="62" t="s">
        <v>331</v>
      </c>
      <c r="L536" s="62" t="s">
        <v>2</v>
      </c>
      <c r="M536" s="62" t="s">
        <v>445</v>
      </c>
      <c r="N536" s="136" t="s">
        <v>333</v>
      </c>
      <c r="O536" s="136" t="s">
        <v>2</v>
      </c>
      <c r="P536" s="136" t="s">
        <v>721</v>
      </c>
      <c r="Q536" s="136"/>
      <c r="R536" s="136"/>
      <c r="S536" s="136"/>
      <c r="T536" s="136"/>
      <c r="U536" s="213"/>
      <c r="V536" s="21" t="str">
        <f t="shared" si="4"/>
        <v/>
      </c>
      <c r="W536" s="22" t="str">
        <f t="shared" si="5"/>
        <v/>
      </c>
      <c r="X536" s="23"/>
      <c r="Y536" s="106"/>
      <c r="Z536" s="109"/>
      <c r="BI536" s="145"/>
      <c r="BJ536" s="145"/>
      <c r="BK536" s="145"/>
      <c r="BL536" s="145"/>
      <c r="BM536" s="145"/>
      <c r="BN536" s="145"/>
      <c r="BO536" s="145"/>
      <c r="BP536" s="145"/>
      <c r="BQ536" s="145"/>
      <c r="BR536" s="145"/>
      <c r="BS536" s="145"/>
      <c r="BT536" s="145"/>
      <c r="BU536" s="145"/>
      <c r="BV536" s="145"/>
      <c r="BW536" s="145"/>
    </row>
    <row r="537" spans="3:75" ht="21" customHeight="1">
      <c r="C537" s="87"/>
      <c r="D537" s="436"/>
      <c r="E537" s="440"/>
      <c r="F537" s="246" t="s">
        <v>109</v>
      </c>
      <c r="G537" s="184"/>
      <c r="H537" s="62" t="s">
        <v>2</v>
      </c>
      <c r="I537" s="62" t="s">
        <v>330</v>
      </c>
      <c r="J537" s="62" t="s">
        <v>2</v>
      </c>
      <c r="K537" s="62" t="s">
        <v>331</v>
      </c>
      <c r="L537" s="62" t="s">
        <v>2</v>
      </c>
      <c r="M537" s="62" t="s">
        <v>446</v>
      </c>
      <c r="N537" s="136" t="s">
        <v>333</v>
      </c>
      <c r="O537" s="136" t="s">
        <v>2</v>
      </c>
      <c r="P537" s="136" t="s">
        <v>721</v>
      </c>
      <c r="Q537" s="136"/>
      <c r="R537" s="136"/>
      <c r="S537" s="136"/>
      <c r="T537" s="136"/>
      <c r="U537" s="213"/>
      <c r="V537" s="21" t="str">
        <f t="shared" si="4"/>
        <v/>
      </c>
      <c r="W537" s="22" t="str">
        <f t="shared" si="5"/>
        <v/>
      </c>
      <c r="X537" s="23"/>
      <c r="Y537" s="106"/>
      <c r="Z537" s="109"/>
      <c r="BI537" s="145"/>
      <c r="BJ537" s="145"/>
      <c r="BK537" s="145"/>
      <c r="BL537" s="145"/>
      <c r="BM537" s="145"/>
      <c r="BN537" s="145"/>
      <c r="BO537" s="145"/>
      <c r="BP537" s="145"/>
      <c r="BQ537" s="145"/>
      <c r="BR537" s="145"/>
      <c r="BS537" s="145"/>
      <c r="BT537" s="145"/>
      <c r="BU537" s="145"/>
      <c r="BV537" s="145"/>
      <c r="BW537" s="145"/>
    </row>
    <row r="538" spans="3:75" ht="21" customHeight="1">
      <c r="C538" s="87"/>
      <c r="D538" s="436"/>
      <c r="E538" s="440"/>
      <c r="F538" s="246" t="s">
        <v>110</v>
      </c>
      <c r="G538" s="184"/>
      <c r="H538" s="62" t="s">
        <v>2</v>
      </c>
      <c r="I538" s="62" t="s">
        <v>330</v>
      </c>
      <c r="J538" s="62" t="s">
        <v>2</v>
      </c>
      <c r="K538" s="62" t="s">
        <v>331</v>
      </c>
      <c r="L538" s="62" t="s">
        <v>2</v>
      </c>
      <c r="M538" s="62" t="s">
        <v>447</v>
      </c>
      <c r="N538" s="136" t="s">
        <v>333</v>
      </c>
      <c r="O538" s="136" t="s">
        <v>2</v>
      </c>
      <c r="P538" s="136" t="s">
        <v>721</v>
      </c>
      <c r="Q538" s="136"/>
      <c r="R538" s="136"/>
      <c r="S538" s="136"/>
      <c r="T538" s="136"/>
      <c r="U538" s="213"/>
      <c r="V538" s="21" t="str">
        <f t="shared" si="4"/>
        <v/>
      </c>
      <c r="W538" s="22" t="str">
        <f t="shared" si="5"/>
        <v/>
      </c>
      <c r="X538" s="23"/>
      <c r="Y538" s="106"/>
      <c r="Z538" s="109"/>
      <c r="BI538" s="145"/>
      <c r="BJ538" s="145"/>
      <c r="BK538" s="145"/>
      <c r="BL538" s="145"/>
      <c r="BM538" s="145"/>
      <c r="BN538" s="145"/>
      <c r="BO538" s="145"/>
      <c r="BP538" s="145"/>
      <c r="BQ538" s="145"/>
      <c r="BR538" s="145"/>
      <c r="BS538" s="145"/>
      <c r="BT538" s="145"/>
      <c r="BU538" s="145"/>
      <c r="BV538" s="145"/>
      <c r="BW538" s="145"/>
    </row>
    <row r="539" spans="3:75" ht="21" customHeight="1">
      <c r="C539" s="87"/>
      <c r="D539" s="436"/>
      <c r="E539" s="440"/>
      <c r="F539" s="246" t="s">
        <v>111</v>
      </c>
      <c r="G539" s="184"/>
      <c r="H539" s="62" t="s">
        <v>2</v>
      </c>
      <c r="I539" s="62" t="s">
        <v>330</v>
      </c>
      <c r="J539" s="62" t="s">
        <v>2</v>
      </c>
      <c r="K539" s="62" t="s">
        <v>331</v>
      </c>
      <c r="L539" s="62" t="s">
        <v>2</v>
      </c>
      <c r="M539" s="62" t="s">
        <v>448</v>
      </c>
      <c r="N539" s="136" t="s">
        <v>333</v>
      </c>
      <c r="O539" s="136" t="s">
        <v>2</v>
      </c>
      <c r="P539" s="136" t="s">
        <v>721</v>
      </c>
      <c r="Q539" s="136"/>
      <c r="R539" s="136"/>
      <c r="S539" s="136"/>
      <c r="T539" s="136"/>
      <c r="U539" s="213"/>
      <c r="V539" s="21" t="str">
        <f t="shared" si="4"/>
        <v/>
      </c>
      <c r="W539" s="22" t="str">
        <f t="shared" si="5"/>
        <v/>
      </c>
      <c r="X539" s="23"/>
      <c r="Y539" s="106"/>
      <c r="Z539" s="109"/>
      <c r="BI539" s="145"/>
      <c r="BJ539" s="145"/>
      <c r="BK539" s="145"/>
      <c r="BL539" s="145"/>
      <c r="BM539" s="145"/>
      <c r="BN539" s="145"/>
      <c r="BO539" s="145"/>
      <c r="BP539" s="145"/>
      <c r="BQ539" s="145"/>
      <c r="BR539" s="145"/>
      <c r="BS539" s="145"/>
      <c r="BT539" s="145"/>
      <c r="BU539" s="145"/>
      <c r="BV539" s="145"/>
      <c r="BW539" s="145"/>
    </row>
    <row r="540" spans="3:75" ht="21" customHeight="1">
      <c r="C540" s="87"/>
      <c r="D540" s="436"/>
      <c r="E540" s="440"/>
      <c r="F540" s="246" t="s">
        <v>112</v>
      </c>
      <c r="G540" s="184"/>
      <c r="H540" s="62" t="s">
        <v>2</v>
      </c>
      <c r="I540" s="62" t="s">
        <v>330</v>
      </c>
      <c r="J540" s="62" t="s">
        <v>2</v>
      </c>
      <c r="K540" s="62" t="s">
        <v>331</v>
      </c>
      <c r="L540" s="62" t="s">
        <v>2</v>
      </c>
      <c r="M540" s="62" t="s">
        <v>449</v>
      </c>
      <c r="N540" s="136" t="s">
        <v>333</v>
      </c>
      <c r="O540" s="136" t="s">
        <v>2</v>
      </c>
      <c r="P540" s="136" t="s">
        <v>721</v>
      </c>
      <c r="Q540" s="136"/>
      <c r="R540" s="136"/>
      <c r="S540" s="136"/>
      <c r="T540" s="136"/>
      <c r="U540" s="213"/>
      <c r="V540" s="21" t="str">
        <f t="shared" si="4"/>
        <v/>
      </c>
      <c r="W540" s="22" t="str">
        <f t="shared" si="5"/>
        <v/>
      </c>
      <c r="X540" s="23"/>
      <c r="Y540" s="106"/>
      <c r="Z540" s="109"/>
      <c r="BI540" s="145"/>
      <c r="BJ540" s="145"/>
      <c r="BK540" s="145"/>
      <c r="BL540" s="145"/>
      <c r="BM540" s="145"/>
      <c r="BN540" s="145"/>
      <c r="BO540" s="145"/>
      <c r="BP540" s="145"/>
      <c r="BQ540" s="145"/>
      <c r="BR540" s="145"/>
      <c r="BS540" s="145"/>
      <c r="BT540" s="145"/>
      <c r="BU540" s="145"/>
      <c r="BV540" s="145"/>
      <c r="BW540" s="145"/>
    </row>
    <row r="541" spans="3:75" ht="21" customHeight="1">
      <c r="C541" s="87"/>
      <c r="D541" s="436"/>
      <c r="E541" s="440"/>
      <c r="F541" s="246" t="s">
        <v>113</v>
      </c>
      <c r="G541" s="184"/>
      <c r="H541" s="62" t="s">
        <v>2</v>
      </c>
      <c r="I541" s="62" t="s">
        <v>330</v>
      </c>
      <c r="J541" s="62" t="s">
        <v>2</v>
      </c>
      <c r="K541" s="62" t="s">
        <v>331</v>
      </c>
      <c r="L541" s="62" t="s">
        <v>2</v>
      </c>
      <c r="M541" s="62" t="s">
        <v>450</v>
      </c>
      <c r="N541" s="136" t="s">
        <v>333</v>
      </c>
      <c r="O541" s="136" t="s">
        <v>2</v>
      </c>
      <c r="P541" s="136" t="s">
        <v>721</v>
      </c>
      <c r="Q541" s="136"/>
      <c r="R541" s="136"/>
      <c r="S541" s="136"/>
      <c r="T541" s="136"/>
      <c r="U541" s="213"/>
      <c r="V541" s="21" t="str">
        <f t="shared" si="4"/>
        <v/>
      </c>
      <c r="W541" s="22" t="str">
        <f t="shared" si="5"/>
        <v/>
      </c>
      <c r="X541" s="23"/>
      <c r="Y541" s="106"/>
      <c r="Z541" s="109"/>
      <c r="BI541" s="145"/>
      <c r="BJ541" s="145"/>
      <c r="BK541" s="145"/>
      <c r="BL541" s="145"/>
      <c r="BM541" s="145"/>
      <c r="BN541" s="145"/>
      <c r="BO541" s="145"/>
      <c r="BP541" s="145"/>
      <c r="BQ541" s="145"/>
      <c r="BR541" s="145"/>
      <c r="BS541" s="145"/>
      <c r="BT541" s="145"/>
      <c r="BU541" s="145"/>
      <c r="BV541" s="145"/>
      <c r="BW541" s="145"/>
    </row>
    <row r="542" spans="3:75" ht="21" customHeight="1">
      <c r="C542" s="87"/>
      <c r="D542" s="436"/>
      <c r="E542" s="440"/>
      <c r="F542" s="246" t="s">
        <v>114</v>
      </c>
      <c r="G542" s="184"/>
      <c r="H542" s="62" t="s">
        <v>2</v>
      </c>
      <c r="I542" s="62" t="s">
        <v>330</v>
      </c>
      <c r="J542" s="62" t="s">
        <v>2</v>
      </c>
      <c r="K542" s="62" t="s">
        <v>331</v>
      </c>
      <c r="L542" s="62" t="s">
        <v>2</v>
      </c>
      <c r="M542" s="62" t="s">
        <v>451</v>
      </c>
      <c r="N542" s="136" t="s">
        <v>333</v>
      </c>
      <c r="O542" s="136" t="s">
        <v>2</v>
      </c>
      <c r="P542" s="136" t="s">
        <v>721</v>
      </c>
      <c r="Q542" s="136"/>
      <c r="R542" s="136"/>
      <c r="S542" s="136"/>
      <c r="T542" s="136"/>
      <c r="U542" s="213"/>
      <c r="V542" s="21" t="str">
        <f t="shared" si="4"/>
        <v/>
      </c>
      <c r="W542" s="22" t="str">
        <f t="shared" si="5"/>
        <v/>
      </c>
      <c r="X542" s="23"/>
      <c r="Y542" s="106"/>
      <c r="Z542" s="109"/>
      <c r="BI542" s="145"/>
      <c r="BJ542" s="145"/>
      <c r="BK542" s="145"/>
      <c r="BL542" s="145"/>
      <c r="BM542" s="145"/>
      <c r="BN542" s="145"/>
      <c r="BO542" s="145"/>
      <c r="BP542" s="145"/>
      <c r="BQ542" s="145"/>
      <c r="BR542" s="145"/>
      <c r="BS542" s="145"/>
      <c r="BT542" s="145"/>
      <c r="BU542" s="145"/>
      <c r="BV542" s="145"/>
      <c r="BW542" s="145"/>
    </row>
    <row r="543" spans="3:75" ht="21" customHeight="1">
      <c r="C543" s="87"/>
      <c r="D543" s="436"/>
      <c r="E543" s="440"/>
      <c r="F543" s="246" t="s">
        <v>115</v>
      </c>
      <c r="G543" s="184"/>
      <c r="H543" s="62" t="s">
        <v>2</v>
      </c>
      <c r="I543" s="62" t="s">
        <v>330</v>
      </c>
      <c r="J543" s="62" t="s">
        <v>2</v>
      </c>
      <c r="K543" s="62" t="s">
        <v>331</v>
      </c>
      <c r="L543" s="62" t="s">
        <v>2</v>
      </c>
      <c r="M543" s="62" t="s">
        <v>452</v>
      </c>
      <c r="N543" s="136" t="s">
        <v>333</v>
      </c>
      <c r="O543" s="136" t="s">
        <v>2</v>
      </c>
      <c r="P543" s="136" t="s">
        <v>721</v>
      </c>
      <c r="Q543" s="136"/>
      <c r="R543" s="136"/>
      <c r="S543" s="136"/>
      <c r="T543" s="136"/>
      <c r="U543" s="213"/>
      <c r="V543" s="21" t="str">
        <f t="shared" si="4"/>
        <v/>
      </c>
      <c r="W543" s="22" t="str">
        <f t="shared" si="5"/>
        <v/>
      </c>
      <c r="X543" s="23"/>
      <c r="Y543" s="106"/>
      <c r="Z543" s="109"/>
      <c r="BI543" s="145"/>
      <c r="BJ543" s="145"/>
      <c r="BK543" s="145"/>
      <c r="BL543" s="145"/>
      <c r="BM543" s="145"/>
      <c r="BN543" s="145"/>
      <c r="BO543" s="145"/>
      <c r="BP543" s="145"/>
      <c r="BQ543" s="145"/>
      <c r="BR543" s="145"/>
      <c r="BS543" s="145"/>
      <c r="BT543" s="145"/>
      <c r="BU543" s="145"/>
      <c r="BV543" s="145"/>
      <c r="BW543" s="145"/>
    </row>
    <row r="544" spans="3:75" ht="21" customHeight="1">
      <c r="C544" s="87"/>
      <c r="D544" s="436"/>
      <c r="E544" s="440"/>
      <c r="F544" s="246" t="s">
        <v>116</v>
      </c>
      <c r="G544" s="184"/>
      <c r="H544" s="62" t="s">
        <v>2</v>
      </c>
      <c r="I544" s="62" t="s">
        <v>330</v>
      </c>
      <c r="J544" s="62" t="s">
        <v>2</v>
      </c>
      <c r="K544" s="62" t="s">
        <v>331</v>
      </c>
      <c r="L544" s="62" t="s">
        <v>2</v>
      </c>
      <c r="M544" s="62" t="s">
        <v>453</v>
      </c>
      <c r="N544" s="136" t="s">
        <v>333</v>
      </c>
      <c r="O544" s="136" t="s">
        <v>2</v>
      </c>
      <c r="P544" s="136" t="s">
        <v>721</v>
      </c>
      <c r="Q544" s="136"/>
      <c r="R544" s="136"/>
      <c r="S544" s="136"/>
      <c r="T544" s="136"/>
      <c r="U544" s="213"/>
      <c r="V544" s="21" t="str">
        <f t="shared" si="4"/>
        <v/>
      </c>
      <c r="W544" s="22" t="str">
        <f t="shared" si="5"/>
        <v/>
      </c>
      <c r="X544" s="23"/>
      <c r="Y544" s="106"/>
      <c r="Z544" s="109"/>
      <c r="BI544" s="145"/>
      <c r="BJ544" s="145"/>
      <c r="BK544" s="145"/>
      <c r="BL544" s="145"/>
      <c r="BM544" s="145"/>
      <c r="BN544" s="145"/>
      <c r="BO544" s="145"/>
      <c r="BP544" s="145"/>
      <c r="BQ544" s="145"/>
      <c r="BR544" s="145"/>
      <c r="BS544" s="145"/>
      <c r="BT544" s="145"/>
      <c r="BU544" s="145"/>
      <c r="BV544" s="145"/>
      <c r="BW544" s="145"/>
    </row>
    <row r="545" spans="3:75" ht="21" customHeight="1">
      <c r="C545" s="87"/>
      <c r="D545" s="436"/>
      <c r="E545" s="440"/>
      <c r="F545" s="246" t="s">
        <v>117</v>
      </c>
      <c r="G545" s="184"/>
      <c r="H545" s="62" t="s">
        <v>2</v>
      </c>
      <c r="I545" s="62" t="s">
        <v>330</v>
      </c>
      <c r="J545" s="62" t="s">
        <v>2</v>
      </c>
      <c r="K545" s="62" t="s">
        <v>331</v>
      </c>
      <c r="L545" s="62" t="s">
        <v>2</v>
      </c>
      <c r="M545" s="62" t="s">
        <v>454</v>
      </c>
      <c r="N545" s="136" t="s">
        <v>333</v>
      </c>
      <c r="O545" s="136" t="s">
        <v>2</v>
      </c>
      <c r="P545" s="136" t="s">
        <v>721</v>
      </c>
      <c r="Q545" s="136"/>
      <c r="R545" s="136"/>
      <c r="S545" s="136"/>
      <c r="T545" s="136"/>
      <c r="U545" s="213"/>
      <c r="V545" s="21" t="str">
        <f t="shared" si="4"/>
        <v/>
      </c>
      <c r="W545" s="22" t="str">
        <f t="shared" si="5"/>
        <v/>
      </c>
      <c r="X545" s="23"/>
      <c r="Y545" s="106"/>
      <c r="Z545" s="109"/>
      <c r="BI545" s="145"/>
      <c r="BJ545" s="145"/>
      <c r="BK545" s="145"/>
      <c r="BL545" s="145"/>
      <c r="BM545" s="145"/>
      <c r="BN545" s="145"/>
      <c r="BO545" s="145"/>
      <c r="BP545" s="145"/>
      <c r="BQ545" s="145"/>
      <c r="BR545" s="145"/>
      <c r="BS545" s="145"/>
      <c r="BT545" s="145"/>
      <c r="BU545" s="145"/>
      <c r="BV545" s="145"/>
      <c r="BW545" s="145"/>
    </row>
    <row r="546" spans="3:75" ht="21" customHeight="1">
      <c r="C546" s="87"/>
      <c r="D546" s="436"/>
      <c r="E546" s="440"/>
      <c r="F546" s="246" t="s">
        <v>118</v>
      </c>
      <c r="G546" s="184"/>
      <c r="H546" s="62" t="s">
        <v>2</v>
      </c>
      <c r="I546" s="62" t="s">
        <v>330</v>
      </c>
      <c r="J546" s="62" t="s">
        <v>2</v>
      </c>
      <c r="K546" s="62" t="s">
        <v>331</v>
      </c>
      <c r="L546" s="62" t="s">
        <v>2</v>
      </c>
      <c r="M546" s="62" t="s">
        <v>455</v>
      </c>
      <c r="N546" s="136" t="s">
        <v>333</v>
      </c>
      <c r="O546" s="136" t="s">
        <v>2</v>
      </c>
      <c r="P546" s="136" t="s">
        <v>721</v>
      </c>
      <c r="Q546" s="136"/>
      <c r="R546" s="136"/>
      <c r="S546" s="136"/>
      <c r="T546" s="136"/>
      <c r="U546" s="213"/>
      <c r="V546" s="21" t="str">
        <f t="shared" si="4"/>
        <v/>
      </c>
      <c r="W546" s="22" t="str">
        <f t="shared" si="5"/>
        <v/>
      </c>
      <c r="X546" s="23"/>
      <c r="Y546" s="106"/>
      <c r="Z546" s="109"/>
      <c r="BI546" s="145"/>
      <c r="BJ546" s="145"/>
      <c r="BK546" s="145"/>
      <c r="BL546" s="145"/>
      <c r="BM546" s="145"/>
      <c r="BN546" s="145"/>
      <c r="BO546" s="145"/>
      <c r="BP546" s="145"/>
      <c r="BQ546" s="145"/>
      <c r="BR546" s="145"/>
      <c r="BS546" s="145"/>
      <c r="BT546" s="145"/>
      <c r="BU546" s="145"/>
      <c r="BV546" s="145"/>
      <c r="BW546" s="145"/>
    </row>
    <row r="547" spans="3:75" ht="21" customHeight="1">
      <c r="C547" s="87"/>
      <c r="D547" s="436"/>
      <c r="E547" s="440"/>
      <c r="F547" s="246" t="s">
        <v>119</v>
      </c>
      <c r="G547" s="184"/>
      <c r="H547" s="62" t="s">
        <v>2</v>
      </c>
      <c r="I547" s="62" t="s">
        <v>330</v>
      </c>
      <c r="J547" s="62" t="s">
        <v>2</v>
      </c>
      <c r="K547" s="62" t="s">
        <v>331</v>
      </c>
      <c r="L547" s="62" t="s">
        <v>2</v>
      </c>
      <c r="M547" s="62" t="s">
        <v>456</v>
      </c>
      <c r="N547" s="136" t="s">
        <v>333</v>
      </c>
      <c r="O547" s="136" t="s">
        <v>2</v>
      </c>
      <c r="P547" s="136" t="s">
        <v>721</v>
      </c>
      <c r="Q547" s="136"/>
      <c r="R547" s="136"/>
      <c r="S547" s="136"/>
      <c r="T547" s="136"/>
      <c r="U547" s="213"/>
      <c r="V547" s="21" t="str">
        <f t="shared" si="4"/>
        <v/>
      </c>
      <c r="W547" s="22" t="str">
        <f t="shared" si="5"/>
        <v/>
      </c>
      <c r="X547" s="23"/>
      <c r="Y547" s="106"/>
      <c r="Z547" s="109"/>
      <c r="BI547" s="145"/>
      <c r="BJ547" s="145"/>
      <c r="BK547" s="145"/>
      <c r="BL547" s="145"/>
      <c r="BM547" s="145"/>
      <c r="BN547" s="145"/>
      <c r="BO547" s="145"/>
      <c r="BP547" s="145"/>
      <c r="BQ547" s="145"/>
      <c r="BR547" s="145"/>
      <c r="BS547" s="145"/>
      <c r="BT547" s="145"/>
      <c r="BU547" s="145"/>
      <c r="BV547" s="145"/>
      <c r="BW547" s="145"/>
    </row>
    <row r="548" spans="3:75" ht="21" customHeight="1">
      <c r="C548" s="87"/>
      <c r="D548" s="436"/>
      <c r="E548" s="440"/>
      <c r="F548" s="246" t="s">
        <v>120</v>
      </c>
      <c r="G548" s="184"/>
      <c r="H548" s="62" t="s">
        <v>2</v>
      </c>
      <c r="I548" s="62" t="s">
        <v>330</v>
      </c>
      <c r="J548" s="62" t="s">
        <v>2</v>
      </c>
      <c r="K548" s="62" t="s">
        <v>331</v>
      </c>
      <c r="L548" s="62" t="s">
        <v>2</v>
      </c>
      <c r="M548" s="62" t="s">
        <v>457</v>
      </c>
      <c r="N548" s="136" t="s">
        <v>333</v>
      </c>
      <c r="O548" s="136" t="s">
        <v>2</v>
      </c>
      <c r="P548" s="136" t="s">
        <v>721</v>
      </c>
      <c r="Q548" s="136"/>
      <c r="R548" s="136"/>
      <c r="S548" s="136"/>
      <c r="T548" s="136"/>
      <c r="U548" s="213"/>
      <c r="V548" s="21" t="str">
        <f t="shared" si="4"/>
        <v/>
      </c>
      <c r="W548" s="22" t="str">
        <f t="shared" si="5"/>
        <v/>
      </c>
      <c r="X548" s="23"/>
      <c r="Y548" s="106"/>
      <c r="Z548" s="109"/>
      <c r="BI548" s="145"/>
      <c r="BJ548" s="145"/>
      <c r="BK548" s="145"/>
      <c r="BL548" s="145"/>
      <c r="BM548" s="145"/>
      <c r="BN548" s="145"/>
      <c r="BO548" s="145"/>
      <c r="BP548" s="145"/>
      <c r="BQ548" s="145"/>
      <c r="BR548" s="145"/>
      <c r="BS548" s="145"/>
      <c r="BT548" s="145"/>
      <c r="BU548" s="145"/>
      <c r="BV548" s="145"/>
      <c r="BW548" s="145"/>
    </row>
    <row r="549" spans="3:75" ht="21" customHeight="1">
      <c r="C549" s="87"/>
      <c r="D549" s="436"/>
      <c r="E549" s="440"/>
      <c r="F549" s="246" t="s">
        <v>121</v>
      </c>
      <c r="G549" s="184"/>
      <c r="H549" s="62" t="s">
        <v>2</v>
      </c>
      <c r="I549" s="62" t="s">
        <v>330</v>
      </c>
      <c r="J549" s="62" t="s">
        <v>2</v>
      </c>
      <c r="K549" s="62" t="s">
        <v>331</v>
      </c>
      <c r="L549" s="62" t="s">
        <v>2</v>
      </c>
      <c r="M549" s="62" t="s">
        <v>458</v>
      </c>
      <c r="N549" s="136" t="s">
        <v>333</v>
      </c>
      <c r="O549" s="136" t="s">
        <v>2</v>
      </c>
      <c r="P549" s="136" t="s">
        <v>721</v>
      </c>
      <c r="Q549" s="136"/>
      <c r="R549" s="136"/>
      <c r="S549" s="136"/>
      <c r="T549" s="136"/>
      <c r="U549" s="213"/>
      <c r="V549" s="21" t="str">
        <f t="shared" si="4"/>
        <v/>
      </c>
      <c r="W549" s="22" t="str">
        <f t="shared" si="5"/>
        <v/>
      </c>
      <c r="X549" s="23"/>
      <c r="Y549" s="106"/>
      <c r="Z549" s="109"/>
      <c r="BI549" s="145"/>
      <c r="BJ549" s="145"/>
      <c r="BK549" s="145"/>
      <c r="BL549" s="145"/>
      <c r="BM549" s="145"/>
      <c r="BN549" s="145"/>
      <c r="BO549" s="145"/>
      <c r="BP549" s="145"/>
      <c r="BQ549" s="145"/>
      <c r="BR549" s="145"/>
      <c r="BS549" s="145"/>
      <c r="BT549" s="145"/>
      <c r="BU549" s="145"/>
      <c r="BV549" s="145"/>
      <c r="BW549" s="145"/>
    </row>
    <row r="550" spans="3:75" ht="21" customHeight="1">
      <c r="C550" s="87"/>
      <c r="D550" s="436"/>
      <c r="E550" s="440"/>
      <c r="F550" s="246" t="s">
        <v>122</v>
      </c>
      <c r="G550" s="184"/>
      <c r="H550" s="62" t="s">
        <v>2</v>
      </c>
      <c r="I550" s="62" t="s">
        <v>330</v>
      </c>
      <c r="J550" s="62" t="s">
        <v>2</v>
      </c>
      <c r="K550" s="62" t="s">
        <v>331</v>
      </c>
      <c r="L550" s="62" t="s">
        <v>2</v>
      </c>
      <c r="M550" s="62" t="s">
        <v>459</v>
      </c>
      <c r="N550" s="136" t="s">
        <v>333</v>
      </c>
      <c r="O550" s="136" t="s">
        <v>2</v>
      </c>
      <c r="P550" s="136" t="s">
        <v>721</v>
      </c>
      <c r="Q550" s="136"/>
      <c r="R550" s="136"/>
      <c r="S550" s="136"/>
      <c r="T550" s="136"/>
      <c r="U550" s="213"/>
      <c r="V550" s="21" t="str">
        <f t="shared" si="4"/>
        <v/>
      </c>
      <c r="W550" s="22" t="str">
        <f t="shared" si="5"/>
        <v/>
      </c>
      <c r="X550" s="23"/>
      <c r="Y550" s="106"/>
      <c r="Z550" s="109"/>
      <c r="BI550" s="145"/>
      <c r="BJ550" s="145"/>
      <c r="BK550" s="145"/>
      <c r="BL550" s="145"/>
      <c r="BM550" s="145"/>
      <c r="BN550" s="145"/>
      <c r="BO550" s="145"/>
      <c r="BP550" s="145"/>
      <c r="BQ550" s="145"/>
      <c r="BR550" s="145"/>
      <c r="BS550" s="145"/>
      <c r="BT550" s="145"/>
      <c r="BU550" s="145"/>
      <c r="BV550" s="145"/>
      <c r="BW550" s="145"/>
    </row>
    <row r="551" spans="3:75" ht="21" customHeight="1">
      <c r="C551" s="87"/>
      <c r="D551" s="436"/>
      <c r="E551" s="440"/>
      <c r="F551" s="246" t="s">
        <v>123</v>
      </c>
      <c r="G551" s="184"/>
      <c r="H551" s="62" t="s">
        <v>2</v>
      </c>
      <c r="I551" s="62" t="s">
        <v>330</v>
      </c>
      <c r="J551" s="62" t="s">
        <v>2</v>
      </c>
      <c r="K551" s="62" t="s">
        <v>331</v>
      </c>
      <c r="L551" s="62" t="s">
        <v>2</v>
      </c>
      <c r="M551" s="62" t="s">
        <v>460</v>
      </c>
      <c r="N551" s="136" t="s">
        <v>333</v>
      </c>
      <c r="O551" s="136" t="s">
        <v>2</v>
      </c>
      <c r="P551" s="136" t="s">
        <v>721</v>
      </c>
      <c r="Q551" s="136"/>
      <c r="R551" s="136"/>
      <c r="S551" s="136"/>
      <c r="T551" s="136"/>
      <c r="U551" s="213"/>
      <c r="V551" s="21" t="str">
        <f t="shared" si="4"/>
        <v/>
      </c>
      <c r="W551" s="22" t="str">
        <f t="shared" si="5"/>
        <v/>
      </c>
      <c r="X551" s="23"/>
      <c r="Y551" s="106"/>
      <c r="Z551" s="109"/>
      <c r="BI551" s="145"/>
      <c r="BJ551" s="145"/>
      <c r="BK551" s="145"/>
      <c r="BL551" s="145"/>
      <c r="BM551" s="145"/>
      <c r="BN551" s="145"/>
      <c r="BO551" s="145"/>
      <c r="BP551" s="145"/>
      <c r="BQ551" s="145"/>
      <c r="BR551" s="145"/>
      <c r="BS551" s="145"/>
      <c r="BT551" s="145"/>
      <c r="BU551" s="145"/>
      <c r="BV551" s="145"/>
      <c r="BW551" s="145"/>
    </row>
    <row r="552" spans="3:75" ht="21" customHeight="1">
      <c r="C552" s="87"/>
      <c r="D552" s="436"/>
      <c r="E552" s="440"/>
      <c r="F552" s="246" t="s">
        <v>124</v>
      </c>
      <c r="G552" s="184"/>
      <c r="H552" s="62" t="s">
        <v>2</v>
      </c>
      <c r="I552" s="62" t="s">
        <v>330</v>
      </c>
      <c r="J552" s="62" t="s">
        <v>2</v>
      </c>
      <c r="K552" s="62" t="s">
        <v>331</v>
      </c>
      <c r="L552" s="62" t="s">
        <v>2</v>
      </c>
      <c r="M552" s="62" t="s">
        <v>461</v>
      </c>
      <c r="N552" s="136" t="s">
        <v>333</v>
      </c>
      <c r="O552" s="136" t="s">
        <v>2</v>
      </c>
      <c r="P552" s="136" t="s">
        <v>721</v>
      </c>
      <c r="Q552" s="136"/>
      <c r="R552" s="136"/>
      <c r="S552" s="136"/>
      <c r="T552" s="136"/>
      <c r="U552" s="213"/>
      <c r="V552" s="21" t="str">
        <f t="shared" si="4"/>
        <v/>
      </c>
      <c r="W552" s="22" t="str">
        <f t="shared" si="5"/>
        <v/>
      </c>
      <c r="X552" s="23"/>
      <c r="Y552" s="106"/>
      <c r="Z552" s="109"/>
      <c r="BI552" s="145"/>
      <c r="BJ552" s="145"/>
      <c r="BK552" s="145"/>
      <c r="BL552" s="145"/>
      <c r="BM552" s="145"/>
      <c r="BN552" s="145"/>
      <c r="BO552" s="145"/>
      <c r="BP552" s="145"/>
      <c r="BQ552" s="145"/>
      <c r="BR552" s="145"/>
      <c r="BS552" s="145"/>
      <c r="BT552" s="145"/>
      <c r="BU552" s="145"/>
      <c r="BV552" s="145"/>
      <c r="BW552" s="145"/>
    </row>
    <row r="553" spans="3:75" ht="21" customHeight="1">
      <c r="C553" s="87"/>
      <c r="D553" s="436"/>
      <c r="E553" s="440"/>
      <c r="F553" s="246" t="s">
        <v>125</v>
      </c>
      <c r="G553" s="184"/>
      <c r="H553" s="62" t="s">
        <v>2</v>
      </c>
      <c r="I553" s="62" t="s">
        <v>330</v>
      </c>
      <c r="J553" s="62" t="s">
        <v>2</v>
      </c>
      <c r="K553" s="62" t="s">
        <v>331</v>
      </c>
      <c r="L553" s="62" t="s">
        <v>2</v>
      </c>
      <c r="M553" s="62" t="s">
        <v>462</v>
      </c>
      <c r="N553" s="136" t="s">
        <v>333</v>
      </c>
      <c r="O553" s="136" t="s">
        <v>2</v>
      </c>
      <c r="P553" s="136" t="s">
        <v>721</v>
      </c>
      <c r="Q553" s="136"/>
      <c r="R553" s="136"/>
      <c r="S553" s="136"/>
      <c r="T553" s="136"/>
      <c r="U553" s="213"/>
      <c r="V553" s="21" t="str">
        <f t="shared" si="4"/>
        <v/>
      </c>
      <c r="W553" s="22" t="str">
        <f t="shared" si="5"/>
        <v/>
      </c>
      <c r="X553" s="23"/>
      <c r="Y553" s="106"/>
      <c r="Z553" s="109"/>
      <c r="BI553" s="145"/>
      <c r="BJ553" s="145"/>
      <c r="BK553" s="145"/>
      <c r="BL553" s="145"/>
      <c r="BM553" s="145"/>
      <c r="BN553" s="145"/>
      <c r="BO553" s="145"/>
      <c r="BP553" s="145"/>
      <c r="BQ553" s="145"/>
      <c r="BR553" s="145"/>
      <c r="BS553" s="145"/>
      <c r="BT553" s="145"/>
      <c r="BU553" s="145"/>
      <c r="BV553" s="145"/>
      <c r="BW553" s="145"/>
    </row>
    <row r="554" spans="3:75" ht="21" customHeight="1">
      <c r="C554" s="87"/>
      <c r="D554" s="436"/>
      <c r="E554" s="440"/>
      <c r="F554" s="246" t="s">
        <v>126</v>
      </c>
      <c r="G554" s="184"/>
      <c r="H554" s="62" t="s">
        <v>2</v>
      </c>
      <c r="I554" s="62" t="s">
        <v>330</v>
      </c>
      <c r="J554" s="62" t="s">
        <v>2</v>
      </c>
      <c r="K554" s="62" t="s">
        <v>331</v>
      </c>
      <c r="L554" s="62" t="s">
        <v>2</v>
      </c>
      <c r="M554" s="62" t="s">
        <v>463</v>
      </c>
      <c r="N554" s="136" t="s">
        <v>333</v>
      </c>
      <c r="O554" s="136" t="s">
        <v>2</v>
      </c>
      <c r="P554" s="136" t="s">
        <v>721</v>
      </c>
      <c r="Q554" s="136"/>
      <c r="R554" s="136"/>
      <c r="S554" s="136"/>
      <c r="T554" s="136"/>
      <c r="U554" s="213"/>
      <c r="V554" s="21" t="str">
        <f t="shared" si="4"/>
        <v/>
      </c>
      <c r="W554" s="22" t="str">
        <f t="shared" si="5"/>
        <v/>
      </c>
      <c r="X554" s="23"/>
      <c r="Y554" s="106"/>
      <c r="Z554" s="109"/>
      <c r="BI554" s="145"/>
      <c r="BJ554" s="145"/>
      <c r="BK554" s="145"/>
      <c r="BL554" s="145"/>
      <c r="BM554" s="145"/>
      <c r="BN554" s="145"/>
      <c r="BO554" s="145"/>
      <c r="BP554" s="145"/>
      <c r="BQ554" s="145"/>
      <c r="BR554" s="145"/>
      <c r="BS554" s="145"/>
      <c r="BT554" s="145"/>
      <c r="BU554" s="145"/>
      <c r="BV554" s="145"/>
      <c r="BW554" s="145"/>
    </row>
    <row r="555" spans="3:75" ht="21" customHeight="1">
      <c r="C555" s="87"/>
      <c r="D555" s="436"/>
      <c r="E555" s="440"/>
      <c r="F555" s="246" t="s">
        <v>127</v>
      </c>
      <c r="G555" s="184"/>
      <c r="H555" s="62" t="s">
        <v>2</v>
      </c>
      <c r="I555" s="62" t="s">
        <v>330</v>
      </c>
      <c r="J555" s="62" t="s">
        <v>2</v>
      </c>
      <c r="K555" s="62" t="s">
        <v>331</v>
      </c>
      <c r="L555" s="62" t="s">
        <v>2</v>
      </c>
      <c r="M555" s="62" t="s">
        <v>464</v>
      </c>
      <c r="N555" s="136" t="s">
        <v>333</v>
      </c>
      <c r="O555" s="136" t="s">
        <v>2</v>
      </c>
      <c r="P555" s="136" t="s">
        <v>721</v>
      </c>
      <c r="Q555" s="136"/>
      <c r="R555" s="136"/>
      <c r="S555" s="136"/>
      <c r="T555" s="136"/>
      <c r="U555" s="213"/>
      <c r="V555" s="21" t="str">
        <f t="shared" si="4"/>
        <v/>
      </c>
      <c r="W555" s="22" t="str">
        <f t="shared" si="5"/>
        <v/>
      </c>
      <c r="X555" s="23"/>
      <c r="Y555" s="106"/>
      <c r="Z555" s="109"/>
      <c r="BI555" s="145"/>
      <c r="BJ555" s="145"/>
      <c r="BK555" s="145"/>
      <c r="BL555" s="145"/>
      <c r="BM555" s="145"/>
      <c r="BN555" s="145"/>
      <c r="BO555" s="145"/>
      <c r="BP555" s="145"/>
      <c r="BQ555" s="145"/>
      <c r="BR555" s="145"/>
      <c r="BS555" s="145"/>
      <c r="BT555" s="145"/>
      <c r="BU555" s="145"/>
      <c r="BV555" s="145"/>
      <c r="BW555" s="145"/>
    </row>
    <row r="556" spans="3:75" ht="21" customHeight="1">
      <c r="C556" s="87"/>
      <c r="D556" s="436"/>
      <c r="E556" s="440"/>
      <c r="F556" s="246" t="s">
        <v>128</v>
      </c>
      <c r="G556" s="184"/>
      <c r="H556" s="62" t="s">
        <v>2</v>
      </c>
      <c r="I556" s="62" t="s">
        <v>330</v>
      </c>
      <c r="J556" s="62" t="s">
        <v>2</v>
      </c>
      <c r="K556" s="62" t="s">
        <v>331</v>
      </c>
      <c r="L556" s="62" t="s">
        <v>2</v>
      </c>
      <c r="M556" s="62" t="s">
        <v>465</v>
      </c>
      <c r="N556" s="136" t="s">
        <v>333</v>
      </c>
      <c r="O556" s="136" t="s">
        <v>2</v>
      </c>
      <c r="P556" s="136" t="s">
        <v>721</v>
      </c>
      <c r="Q556" s="136"/>
      <c r="R556" s="136"/>
      <c r="S556" s="136"/>
      <c r="T556" s="136"/>
      <c r="U556" s="213"/>
      <c r="V556" s="21" t="str">
        <f t="shared" si="4"/>
        <v/>
      </c>
      <c r="W556" s="22" t="str">
        <f t="shared" si="5"/>
        <v/>
      </c>
      <c r="X556" s="23"/>
      <c r="Y556" s="106"/>
      <c r="Z556" s="109"/>
      <c r="BI556" s="145"/>
      <c r="BJ556" s="145"/>
      <c r="BK556" s="145"/>
      <c r="BL556" s="145"/>
      <c r="BM556" s="145"/>
      <c r="BN556" s="145"/>
      <c r="BO556" s="145"/>
      <c r="BP556" s="145"/>
      <c r="BQ556" s="145"/>
      <c r="BR556" s="145"/>
      <c r="BS556" s="145"/>
      <c r="BT556" s="145"/>
      <c r="BU556" s="145"/>
      <c r="BV556" s="145"/>
      <c r="BW556" s="145"/>
    </row>
    <row r="557" spans="3:75" ht="21" customHeight="1">
      <c r="C557" s="87"/>
      <c r="D557" s="436"/>
      <c r="E557" s="440"/>
      <c r="F557" s="246" t="s">
        <v>129</v>
      </c>
      <c r="G557" s="184"/>
      <c r="H557" s="62" t="s">
        <v>2</v>
      </c>
      <c r="I557" s="62" t="s">
        <v>330</v>
      </c>
      <c r="J557" s="62" t="s">
        <v>2</v>
      </c>
      <c r="K557" s="62" t="s">
        <v>331</v>
      </c>
      <c r="L557" s="62" t="s">
        <v>2</v>
      </c>
      <c r="M557" s="62" t="s">
        <v>466</v>
      </c>
      <c r="N557" s="136" t="s">
        <v>333</v>
      </c>
      <c r="O557" s="136" t="s">
        <v>2</v>
      </c>
      <c r="P557" s="136" t="s">
        <v>721</v>
      </c>
      <c r="Q557" s="136"/>
      <c r="R557" s="136"/>
      <c r="S557" s="136"/>
      <c r="T557" s="136"/>
      <c r="U557" s="213"/>
      <c r="V557" s="21" t="str">
        <f t="shared" si="4"/>
        <v/>
      </c>
      <c r="W557" s="22" t="str">
        <f t="shared" si="5"/>
        <v/>
      </c>
      <c r="X557" s="23"/>
      <c r="Y557" s="106"/>
      <c r="Z557" s="109"/>
      <c r="BI557" s="145"/>
      <c r="BJ557" s="145"/>
      <c r="BK557" s="145"/>
      <c r="BL557" s="145"/>
      <c r="BM557" s="145"/>
      <c r="BN557" s="145"/>
      <c r="BO557" s="145"/>
      <c r="BP557" s="145"/>
      <c r="BQ557" s="145"/>
      <c r="BR557" s="145"/>
      <c r="BS557" s="145"/>
      <c r="BT557" s="145"/>
      <c r="BU557" s="145"/>
      <c r="BV557" s="145"/>
      <c r="BW557" s="145"/>
    </row>
    <row r="558" spans="3:75" ht="21" customHeight="1">
      <c r="C558" s="87"/>
      <c r="D558" s="436"/>
      <c r="E558" s="440"/>
      <c r="F558" s="246" t="s">
        <v>130</v>
      </c>
      <c r="G558" s="184"/>
      <c r="H558" s="62" t="s">
        <v>2</v>
      </c>
      <c r="I558" s="62" t="s">
        <v>330</v>
      </c>
      <c r="J558" s="62" t="s">
        <v>2</v>
      </c>
      <c r="K558" s="62" t="s">
        <v>331</v>
      </c>
      <c r="L558" s="62" t="s">
        <v>2</v>
      </c>
      <c r="M558" s="62" t="s">
        <v>467</v>
      </c>
      <c r="N558" s="136" t="s">
        <v>333</v>
      </c>
      <c r="O558" s="136" t="s">
        <v>2</v>
      </c>
      <c r="P558" s="136" t="s">
        <v>721</v>
      </c>
      <c r="Q558" s="136"/>
      <c r="R558" s="136"/>
      <c r="S558" s="136"/>
      <c r="T558" s="136"/>
      <c r="U558" s="213"/>
      <c r="V558" s="21" t="str">
        <f t="shared" si="4"/>
        <v/>
      </c>
      <c r="W558" s="22" t="str">
        <f t="shared" si="5"/>
        <v/>
      </c>
      <c r="X558" s="23"/>
      <c r="Y558" s="106"/>
      <c r="Z558" s="109"/>
      <c r="BI558" s="145"/>
      <c r="BJ558" s="145"/>
      <c r="BK558" s="145"/>
      <c r="BL558" s="145"/>
      <c r="BM558" s="145"/>
      <c r="BN558" s="145"/>
      <c r="BO558" s="145"/>
      <c r="BP558" s="145"/>
      <c r="BQ558" s="145"/>
      <c r="BR558" s="145"/>
      <c r="BS558" s="145"/>
      <c r="BT558" s="145"/>
      <c r="BU558" s="145"/>
      <c r="BV558" s="145"/>
      <c r="BW558" s="145"/>
    </row>
    <row r="559" spans="3:75" ht="21" customHeight="1">
      <c r="C559" s="87"/>
      <c r="D559" s="436"/>
      <c r="E559" s="440"/>
      <c r="F559" s="246" t="s">
        <v>131</v>
      </c>
      <c r="G559" s="184"/>
      <c r="H559" s="62" t="s">
        <v>2</v>
      </c>
      <c r="I559" s="62" t="s">
        <v>330</v>
      </c>
      <c r="J559" s="62" t="s">
        <v>2</v>
      </c>
      <c r="K559" s="62" t="s">
        <v>331</v>
      </c>
      <c r="L559" s="62" t="s">
        <v>2</v>
      </c>
      <c r="M559" s="62" t="s">
        <v>468</v>
      </c>
      <c r="N559" s="136" t="s">
        <v>333</v>
      </c>
      <c r="O559" s="136" t="s">
        <v>2</v>
      </c>
      <c r="P559" s="136" t="s">
        <v>721</v>
      </c>
      <c r="Q559" s="136"/>
      <c r="R559" s="136"/>
      <c r="S559" s="136"/>
      <c r="T559" s="136"/>
      <c r="U559" s="213"/>
      <c r="V559" s="21" t="str">
        <f t="shared" si="4"/>
        <v/>
      </c>
      <c r="W559" s="22" t="str">
        <f t="shared" si="5"/>
        <v/>
      </c>
      <c r="X559" s="23"/>
      <c r="Y559" s="106"/>
      <c r="Z559" s="109"/>
      <c r="BI559" s="145"/>
      <c r="BJ559" s="145"/>
      <c r="BK559" s="145"/>
      <c r="BL559" s="145"/>
      <c r="BM559" s="145"/>
      <c r="BN559" s="145"/>
      <c r="BO559" s="145"/>
      <c r="BP559" s="145"/>
      <c r="BQ559" s="145"/>
      <c r="BR559" s="145"/>
      <c r="BS559" s="145"/>
      <c r="BT559" s="145"/>
      <c r="BU559" s="145"/>
      <c r="BV559" s="145"/>
      <c r="BW559" s="145"/>
    </row>
    <row r="560" spans="3:75" ht="21" customHeight="1">
      <c r="C560" s="87"/>
      <c r="D560" s="436"/>
      <c r="E560" s="440"/>
      <c r="F560" s="246" t="s">
        <v>132</v>
      </c>
      <c r="G560" s="184"/>
      <c r="H560" s="62" t="s">
        <v>2</v>
      </c>
      <c r="I560" s="62" t="s">
        <v>330</v>
      </c>
      <c r="J560" s="62" t="s">
        <v>2</v>
      </c>
      <c r="K560" s="62" t="s">
        <v>331</v>
      </c>
      <c r="L560" s="62" t="s">
        <v>2</v>
      </c>
      <c r="M560" s="62" t="s">
        <v>469</v>
      </c>
      <c r="N560" s="136" t="s">
        <v>333</v>
      </c>
      <c r="O560" s="136" t="s">
        <v>2</v>
      </c>
      <c r="P560" s="136" t="s">
        <v>721</v>
      </c>
      <c r="Q560" s="136"/>
      <c r="R560" s="136"/>
      <c r="S560" s="136"/>
      <c r="T560" s="136"/>
      <c r="U560" s="213"/>
      <c r="V560" s="21" t="str">
        <f t="shared" si="4"/>
        <v/>
      </c>
      <c r="W560" s="22" t="str">
        <f t="shared" si="5"/>
        <v/>
      </c>
      <c r="X560" s="23"/>
      <c r="Y560" s="106"/>
      <c r="Z560" s="109"/>
      <c r="BI560" s="145"/>
      <c r="BJ560" s="145"/>
      <c r="BK560" s="145"/>
      <c r="BL560" s="145"/>
      <c r="BM560" s="145"/>
      <c r="BN560" s="145"/>
      <c r="BO560" s="145"/>
      <c r="BP560" s="145"/>
      <c r="BQ560" s="145"/>
      <c r="BR560" s="145"/>
      <c r="BS560" s="145"/>
      <c r="BT560" s="145"/>
      <c r="BU560" s="145"/>
      <c r="BV560" s="145"/>
      <c r="BW560" s="145"/>
    </row>
    <row r="561" spans="3:75" ht="21" customHeight="1">
      <c r="C561" s="87"/>
      <c r="D561" s="436"/>
      <c r="E561" s="440"/>
      <c r="F561" s="246" t="s">
        <v>133</v>
      </c>
      <c r="G561" s="184"/>
      <c r="H561" s="62" t="s">
        <v>2</v>
      </c>
      <c r="I561" s="62" t="s">
        <v>330</v>
      </c>
      <c r="J561" s="62" t="s">
        <v>2</v>
      </c>
      <c r="K561" s="62" t="s">
        <v>331</v>
      </c>
      <c r="L561" s="62" t="s">
        <v>2</v>
      </c>
      <c r="M561" s="62" t="s">
        <v>470</v>
      </c>
      <c r="N561" s="136" t="s">
        <v>333</v>
      </c>
      <c r="O561" s="136" t="s">
        <v>2</v>
      </c>
      <c r="P561" s="136" t="s">
        <v>721</v>
      </c>
      <c r="Q561" s="136"/>
      <c r="R561" s="136"/>
      <c r="S561" s="136"/>
      <c r="T561" s="136"/>
      <c r="U561" s="213"/>
      <c r="V561" s="21" t="str">
        <f t="shared" si="4"/>
        <v/>
      </c>
      <c r="W561" s="22" t="str">
        <f t="shared" si="5"/>
        <v/>
      </c>
      <c r="X561" s="23"/>
      <c r="Y561" s="106"/>
      <c r="Z561" s="109"/>
      <c r="BI561" s="145"/>
      <c r="BJ561" s="145"/>
      <c r="BK561" s="145"/>
      <c r="BL561" s="145"/>
      <c r="BM561" s="145"/>
      <c r="BN561" s="145"/>
      <c r="BO561" s="145"/>
      <c r="BP561" s="145"/>
      <c r="BQ561" s="145"/>
      <c r="BR561" s="145"/>
      <c r="BS561" s="145"/>
      <c r="BT561" s="145"/>
      <c r="BU561" s="145"/>
      <c r="BV561" s="145"/>
      <c r="BW561" s="145"/>
    </row>
    <row r="562" spans="3:75" ht="21" customHeight="1">
      <c r="C562" s="87"/>
      <c r="D562" s="436"/>
      <c r="E562" s="440"/>
      <c r="F562" s="246" t="s">
        <v>134</v>
      </c>
      <c r="G562" s="184"/>
      <c r="H562" s="62" t="s">
        <v>2</v>
      </c>
      <c r="I562" s="62" t="s">
        <v>330</v>
      </c>
      <c r="J562" s="62" t="s">
        <v>2</v>
      </c>
      <c r="K562" s="62" t="s">
        <v>331</v>
      </c>
      <c r="L562" s="62" t="s">
        <v>2</v>
      </c>
      <c r="M562" s="62" t="s">
        <v>471</v>
      </c>
      <c r="N562" s="136" t="s">
        <v>333</v>
      </c>
      <c r="O562" s="136" t="s">
        <v>2</v>
      </c>
      <c r="P562" s="136" t="s">
        <v>721</v>
      </c>
      <c r="Q562" s="136"/>
      <c r="R562" s="136"/>
      <c r="S562" s="136"/>
      <c r="T562" s="136"/>
      <c r="U562" s="213"/>
      <c r="V562" s="21" t="str">
        <f t="shared" si="4"/>
        <v/>
      </c>
      <c r="W562" s="22" t="str">
        <f t="shared" si="5"/>
        <v/>
      </c>
      <c r="X562" s="23"/>
      <c r="Y562" s="106"/>
      <c r="Z562" s="106"/>
      <c r="AD562" s="107"/>
      <c r="AE562" s="107"/>
      <c r="AF562" s="107"/>
      <c r="AG562" s="107"/>
      <c r="AH562" s="107"/>
      <c r="AI562" s="107"/>
      <c r="AJ562" s="107"/>
      <c r="AK562" s="107"/>
      <c r="AL562" s="107"/>
      <c r="AM562" s="107"/>
      <c r="AN562" s="107"/>
      <c r="AO562" s="107"/>
      <c r="AP562" s="107"/>
      <c r="AQ562" s="107"/>
      <c r="AR562" s="107"/>
      <c r="AS562" s="107"/>
      <c r="BI562" s="145"/>
      <c r="BJ562" s="145"/>
      <c r="BK562" s="145"/>
      <c r="BL562" s="145"/>
      <c r="BM562" s="145"/>
      <c r="BN562" s="145"/>
      <c r="BO562" s="145"/>
      <c r="BP562" s="145"/>
      <c r="BQ562" s="145"/>
      <c r="BR562" s="145"/>
      <c r="BS562" s="145"/>
      <c r="BT562" s="145"/>
      <c r="BU562" s="145"/>
      <c r="BV562" s="145"/>
      <c r="BW562" s="145"/>
    </row>
    <row r="563" spans="3:75" ht="21" customHeight="1">
      <c r="C563" s="87"/>
      <c r="D563" s="436"/>
      <c r="E563" s="440"/>
      <c r="F563" s="246" t="s">
        <v>135</v>
      </c>
      <c r="G563" s="184"/>
      <c r="H563" s="62" t="s">
        <v>2</v>
      </c>
      <c r="I563" s="62" t="s">
        <v>330</v>
      </c>
      <c r="J563" s="62" t="s">
        <v>2</v>
      </c>
      <c r="K563" s="62" t="s">
        <v>331</v>
      </c>
      <c r="L563" s="62" t="s">
        <v>2</v>
      </c>
      <c r="M563" s="62" t="s">
        <v>472</v>
      </c>
      <c r="N563" s="136" t="s">
        <v>333</v>
      </c>
      <c r="O563" s="136" t="s">
        <v>2</v>
      </c>
      <c r="P563" s="136" t="s">
        <v>721</v>
      </c>
      <c r="Q563" s="136"/>
      <c r="R563" s="136"/>
      <c r="S563" s="136"/>
      <c r="T563" s="136"/>
      <c r="U563" s="213"/>
      <c r="V563" s="21" t="str">
        <f t="shared" si="4"/>
        <v/>
      </c>
      <c r="W563" s="22" t="str">
        <f t="shared" si="5"/>
        <v/>
      </c>
      <c r="X563" s="23"/>
      <c r="Y563" s="106"/>
      <c r="Z563" s="106"/>
      <c r="AD563" s="107"/>
      <c r="AE563" s="107"/>
      <c r="AF563" s="107"/>
      <c r="AG563" s="107"/>
      <c r="AH563" s="107"/>
      <c r="AI563" s="107"/>
      <c r="AJ563" s="107"/>
      <c r="AK563" s="107"/>
      <c r="AL563" s="107"/>
      <c r="AM563" s="107"/>
      <c r="AN563" s="107"/>
      <c r="AO563" s="107"/>
      <c r="AP563" s="107"/>
      <c r="AQ563" s="107"/>
      <c r="AR563" s="107"/>
      <c r="AS563" s="107"/>
      <c r="BI563" s="145"/>
      <c r="BJ563" s="145"/>
      <c r="BK563" s="145"/>
      <c r="BL563" s="145"/>
      <c r="BM563" s="145"/>
      <c r="BN563" s="145"/>
      <c r="BO563" s="145"/>
      <c r="BP563" s="145"/>
      <c r="BQ563" s="145"/>
      <c r="BR563" s="145"/>
      <c r="BS563" s="145"/>
      <c r="BT563" s="145"/>
      <c r="BU563" s="145"/>
      <c r="BV563" s="145"/>
      <c r="BW563" s="145"/>
    </row>
    <row r="564" spans="3:75" ht="21" customHeight="1">
      <c r="C564" s="87"/>
      <c r="D564" s="436"/>
      <c r="E564" s="440"/>
      <c r="F564" s="246" t="s">
        <v>136</v>
      </c>
      <c r="G564" s="184"/>
      <c r="H564" s="62" t="s">
        <v>2</v>
      </c>
      <c r="I564" s="62" t="s">
        <v>330</v>
      </c>
      <c r="J564" s="62" t="s">
        <v>2</v>
      </c>
      <c r="K564" s="62" t="s">
        <v>331</v>
      </c>
      <c r="L564" s="62" t="s">
        <v>2</v>
      </c>
      <c r="M564" s="62" t="s">
        <v>473</v>
      </c>
      <c r="N564" s="136" t="s">
        <v>333</v>
      </c>
      <c r="O564" s="136" t="s">
        <v>2</v>
      </c>
      <c r="P564" s="136" t="s">
        <v>721</v>
      </c>
      <c r="Q564" s="136"/>
      <c r="R564" s="136"/>
      <c r="S564" s="136"/>
      <c r="T564" s="136"/>
      <c r="U564" s="213"/>
      <c r="V564" s="21" t="str">
        <f t="shared" si="4"/>
        <v/>
      </c>
      <c r="W564" s="22" t="str">
        <f t="shared" si="5"/>
        <v/>
      </c>
      <c r="X564" s="23"/>
      <c r="Y564" s="106"/>
      <c r="Z564" s="106"/>
      <c r="AD564" s="107"/>
      <c r="AE564" s="107"/>
      <c r="AF564" s="107"/>
      <c r="AG564" s="107"/>
      <c r="AH564" s="107"/>
      <c r="AI564" s="107"/>
      <c r="AJ564" s="107"/>
      <c r="AK564" s="107"/>
      <c r="AL564" s="107"/>
      <c r="AM564" s="107"/>
      <c r="AN564" s="107"/>
      <c r="AO564" s="107"/>
      <c r="AP564" s="107"/>
      <c r="AQ564" s="107"/>
      <c r="AR564" s="107"/>
      <c r="AS564" s="107"/>
      <c r="BI564" s="145"/>
      <c r="BJ564" s="145"/>
      <c r="BK564" s="145"/>
      <c r="BL564" s="145"/>
      <c r="BM564" s="145"/>
      <c r="BN564" s="145"/>
      <c r="BO564" s="145"/>
      <c r="BP564" s="145"/>
      <c r="BQ564" s="145"/>
      <c r="BR564" s="145"/>
      <c r="BS564" s="145"/>
      <c r="BT564" s="145"/>
      <c r="BU564" s="145"/>
      <c r="BV564" s="145"/>
      <c r="BW564" s="145"/>
    </row>
    <row r="565" spans="3:75" ht="21" customHeight="1">
      <c r="C565" s="87"/>
      <c r="D565" s="436"/>
      <c r="E565" s="440"/>
      <c r="F565" s="246" t="s">
        <v>137</v>
      </c>
      <c r="G565" s="184"/>
      <c r="H565" s="62" t="s">
        <v>2</v>
      </c>
      <c r="I565" s="62" t="s">
        <v>330</v>
      </c>
      <c r="J565" s="62" t="s">
        <v>2</v>
      </c>
      <c r="K565" s="62" t="s">
        <v>331</v>
      </c>
      <c r="L565" s="62" t="s">
        <v>2</v>
      </c>
      <c r="M565" s="62" t="s">
        <v>474</v>
      </c>
      <c r="N565" s="136" t="s">
        <v>333</v>
      </c>
      <c r="O565" s="136" t="s">
        <v>2</v>
      </c>
      <c r="P565" s="136" t="s">
        <v>721</v>
      </c>
      <c r="Q565" s="136"/>
      <c r="R565" s="136"/>
      <c r="S565" s="136"/>
      <c r="T565" s="136"/>
      <c r="U565" s="213"/>
      <c r="V565" s="21" t="str">
        <f t="shared" si="4"/>
        <v/>
      </c>
      <c r="W565" s="22" t="str">
        <f t="shared" si="5"/>
        <v/>
      </c>
      <c r="X565" s="23"/>
      <c r="Y565" s="106"/>
      <c r="Z565" s="106"/>
      <c r="AD565" s="107"/>
      <c r="AE565" s="107"/>
      <c r="AF565" s="107"/>
      <c r="AG565" s="107"/>
      <c r="AH565" s="107"/>
      <c r="AI565" s="107"/>
      <c r="AJ565" s="107"/>
      <c r="AK565" s="107"/>
      <c r="AL565" s="107"/>
      <c r="AM565" s="107"/>
      <c r="AN565" s="107"/>
      <c r="AO565" s="107"/>
      <c r="AP565" s="107"/>
      <c r="AQ565" s="107"/>
      <c r="AR565" s="107"/>
      <c r="AS565" s="107"/>
      <c r="BI565" s="145"/>
      <c r="BJ565" s="145"/>
      <c r="BK565" s="145"/>
      <c r="BL565" s="145"/>
      <c r="BM565" s="145"/>
      <c r="BN565" s="145"/>
      <c r="BO565" s="145"/>
      <c r="BP565" s="145"/>
      <c r="BQ565" s="145"/>
      <c r="BR565" s="145"/>
      <c r="BS565" s="145"/>
      <c r="BT565" s="145"/>
      <c r="BU565" s="145"/>
      <c r="BV565" s="145"/>
      <c r="BW565" s="145"/>
    </row>
    <row r="566" spans="3:75" ht="21" customHeight="1">
      <c r="C566" s="87"/>
      <c r="D566" s="436"/>
      <c r="E566" s="440"/>
      <c r="F566" s="246" t="s">
        <v>138</v>
      </c>
      <c r="G566" s="184"/>
      <c r="H566" s="62" t="s">
        <v>2</v>
      </c>
      <c r="I566" s="62" t="s">
        <v>330</v>
      </c>
      <c r="J566" s="62" t="s">
        <v>2</v>
      </c>
      <c r="K566" s="62" t="s">
        <v>331</v>
      </c>
      <c r="L566" s="62" t="s">
        <v>2</v>
      </c>
      <c r="M566" s="62" t="s">
        <v>475</v>
      </c>
      <c r="N566" s="136" t="s">
        <v>333</v>
      </c>
      <c r="O566" s="136" t="s">
        <v>2</v>
      </c>
      <c r="P566" s="136" t="s">
        <v>721</v>
      </c>
      <c r="Q566" s="136"/>
      <c r="R566" s="136"/>
      <c r="S566" s="136"/>
      <c r="T566" s="136"/>
      <c r="U566" s="213"/>
      <c r="V566" s="21" t="str">
        <f t="shared" si="4"/>
        <v/>
      </c>
      <c r="W566" s="22" t="str">
        <f t="shared" si="5"/>
        <v/>
      </c>
      <c r="X566" s="23"/>
      <c r="Y566" s="106"/>
      <c r="Z566" s="106"/>
      <c r="AD566" s="107"/>
      <c r="AE566" s="107"/>
      <c r="AF566" s="107"/>
      <c r="AG566" s="107"/>
      <c r="AH566" s="107"/>
      <c r="AI566" s="107"/>
      <c r="AJ566" s="107"/>
      <c r="AK566" s="107"/>
      <c r="AL566" s="107"/>
      <c r="AM566" s="107"/>
      <c r="AN566" s="107"/>
      <c r="AO566" s="107"/>
      <c r="AP566" s="107"/>
      <c r="AQ566" s="107"/>
      <c r="AR566" s="107"/>
      <c r="AS566" s="107"/>
      <c r="BI566" s="145"/>
      <c r="BJ566" s="145"/>
      <c r="BK566" s="145"/>
      <c r="BL566" s="145"/>
      <c r="BM566" s="145"/>
      <c r="BN566" s="145"/>
      <c r="BO566" s="145"/>
      <c r="BP566" s="145"/>
      <c r="BQ566" s="145"/>
      <c r="BR566" s="145"/>
      <c r="BS566" s="145"/>
      <c r="BT566" s="145"/>
      <c r="BU566" s="145"/>
      <c r="BV566" s="145"/>
      <c r="BW566" s="145"/>
    </row>
    <row r="567" spans="3:75" ht="21" customHeight="1">
      <c r="C567" s="87"/>
      <c r="D567" s="436"/>
      <c r="E567" s="440"/>
      <c r="F567" s="246" t="s">
        <v>139</v>
      </c>
      <c r="G567" s="184"/>
      <c r="H567" s="62" t="s">
        <v>2</v>
      </c>
      <c r="I567" s="62" t="s">
        <v>330</v>
      </c>
      <c r="J567" s="62" t="s">
        <v>2</v>
      </c>
      <c r="K567" s="62" t="s">
        <v>331</v>
      </c>
      <c r="L567" s="62" t="s">
        <v>2</v>
      </c>
      <c r="M567" s="62" t="s">
        <v>476</v>
      </c>
      <c r="N567" s="136" t="s">
        <v>333</v>
      </c>
      <c r="O567" s="136" t="s">
        <v>2</v>
      </c>
      <c r="P567" s="136" t="s">
        <v>721</v>
      </c>
      <c r="Q567" s="136"/>
      <c r="R567" s="136"/>
      <c r="S567" s="136"/>
      <c r="T567" s="136"/>
      <c r="U567" s="213"/>
      <c r="V567" s="21" t="str">
        <f t="shared" si="4"/>
        <v/>
      </c>
      <c r="W567" s="22" t="str">
        <f t="shared" si="5"/>
        <v/>
      </c>
      <c r="X567" s="23"/>
      <c r="Y567" s="106"/>
      <c r="Z567" s="106"/>
      <c r="AD567" s="107"/>
      <c r="AE567" s="107"/>
      <c r="AF567" s="107"/>
      <c r="AG567" s="107"/>
      <c r="AH567" s="107"/>
      <c r="AI567" s="107"/>
      <c r="AJ567" s="107"/>
      <c r="AK567" s="107"/>
      <c r="AL567" s="107"/>
      <c r="AM567" s="107"/>
      <c r="AN567" s="107"/>
      <c r="AO567" s="107"/>
      <c r="AP567" s="107"/>
      <c r="AQ567" s="107"/>
      <c r="AR567" s="107"/>
      <c r="AS567" s="107"/>
      <c r="BI567" s="145"/>
      <c r="BJ567" s="145"/>
      <c r="BK567" s="145"/>
      <c r="BL567" s="145"/>
      <c r="BM567" s="145"/>
      <c r="BN567" s="145"/>
      <c r="BO567" s="145"/>
      <c r="BP567" s="145"/>
      <c r="BQ567" s="145"/>
      <c r="BR567" s="145"/>
      <c r="BS567" s="145"/>
      <c r="BT567" s="145"/>
      <c r="BU567" s="145"/>
      <c r="BV567" s="145"/>
      <c r="BW567" s="145"/>
    </row>
    <row r="568" spans="3:75" ht="21" customHeight="1">
      <c r="C568" s="87"/>
      <c r="D568" s="436"/>
      <c r="E568" s="440"/>
      <c r="F568" s="246" t="s">
        <v>140</v>
      </c>
      <c r="G568" s="184"/>
      <c r="H568" s="62" t="s">
        <v>2</v>
      </c>
      <c r="I568" s="62" t="s">
        <v>330</v>
      </c>
      <c r="J568" s="62" t="s">
        <v>2</v>
      </c>
      <c r="K568" s="62" t="s">
        <v>331</v>
      </c>
      <c r="L568" s="62" t="s">
        <v>2</v>
      </c>
      <c r="M568" s="62" t="s">
        <v>477</v>
      </c>
      <c r="N568" s="136" t="s">
        <v>333</v>
      </c>
      <c r="O568" s="136" t="s">
        <v>2</v>
      </c>
      <c r="P568" s="136" t="s">
        <v>721</v>
      </c>
      <c r="Q568" s="136"/>
      <c r="R568" s="136"/>
      <c r="S568" s="136"/>
      <c r="T568" s="136"/>
      <c r="U568" s="213"/>
      <c r="V568" s="21" t="str">
        <f t="shared" si="4"/>
        <v/>
      </c>
      <c r="W568" s="22" t="str">
        <f t="shared" si="5"/>
        <v/>
      </c>
      <c r="X568" s="23"/>
      <c r="Y568" s="106"/>
      <c r="Z568" s="106"/>
      <c r="AD568" s="107"/>
      <c r="AE568" s="107"/>
      <c r="AF568" s="107"/>
      <c r="AG568" s="107"/>
      <c r="AH568" s="107"/>
      <c r="AI568" s="107"/>
      <c r="AJ568" s="107"/>
      <c r="AK568" s="107"/>
      <c r="AL568" s="107"/>
      <c r="AM568" s="107"/>
      <c r="AN568" s="107"/>
      <c r="AO568" s="107"/>
      <c r="AP568" s="107"/>
      <c r="AQ568" s="107"/>
      <c r="AR568" s="107"/>
      <c r="AS568" s="107"/>
      <c r="BI568" s="145"/>
      <c r="BJ568" s="145"/>
      <c r="BK568" s="145"/>
      <c r="BL568" s="145"/>
      <c r="BM568" s="145"/>
      <c r="BN568" s="145"/>
      <c r="BO568" s="145"/>
      <c r="BP568" s="145"/>
      <c r="BQ568" s="145"/>
      <c r="BR568" s="145"/>
      <c r="BS568" s="145"/>
      <c r="BT568" s="145"/>
      <c r="BU568" s="145"/>
      <c r="BV568" s="145"/>
      <c r="BW568" s="145"/>
    </row>
    <row r="569" spans="3:75" ht="21" customHeight="1">
      <c r="C569" s="87"/>
      <c r="D569" s="436"/>
      <c r="E569" s="440"/>
      <c r="F569" s="246" t="s">
        <v>141</v>
      </c>
      <c r="G569" s="184"/>
      <c r="H569" s="62" t="s">
        <v>2</v>
      </c>
      <c r="I569" s="62" t="s">
        <v>330</v>
      </c>
      <c r="J569" s="62" t="s">
        <v>2</v>
      </c>
      <c r="K569" s="62" t="s">
        <v>331</v>
      </c>
      <c r="L569" s="62" t="s">
        <v>2</v>
      </c>
      <c r="M569" s="62" t="s">
        <v>478</v>
      </c>
      <c r="N569" s="136" t="s">
        <v>333</v>
      </c>
      <c r="O569" s="136" t="s">
        <v>2</v>
      </c>
      <c r="P569" s="136" t="s">
        <v>721</v>
      </c>
      <c r="Q569" s="136"/>
      <c r="R569" s="136"/>
      <c r="S569" s="136"/>
      <c r="T569" s="136"/>
      <c r="U569" s="213"/>
      <c r="V569" s="21" t="str">
        <f t="shared" si="4"/>
        <v/>
      </c>
      <c r="W569" s="22" t="str">
        <f t="shared" si="5"/>
        <v/>
      </c>
      <c r="X569" s="23"/>
      <c r="Y569" s="106"/>
      <c r="Z569" s="106"/>
      <c r="AD569" s="107"/>
      <c r="AE569" s="107"/>
      <c r="AF569" s="107"/>
      <c r="AG569" s="107"/>
      <c r="AH569" s="107"/>
      <c r="AI569" s="107"/>
      <c r="AJ569" s="107"/>
      <c r="AK569" s="107"/>
      <c r="AL569" s="107"/>
      <c r="AM569" s="107"/>
      <c r="AN569" s="107"/>
      <c r="AO569" s="107"/>
      <c r="AP569" s="107"/>
      <c r="AQ569" s="107"/>
      <c r="AR569" s="107"/>
      <c r="AS569" s="107"/>
      <c r="BI569" s="145"/>
      <c r="BJ569" s="145"/>
      <c r="BK569" s="145"/>
      <c r="BL569" s="145"/>
      <c r="BM569" s="145"/>
      <c r="BN569" s="145"/>
      <c r="BO569" s="145"/>
      <c r="BP569" s="145"/>
      <c r="BQ569" s="145"/>
      <c r="BR569" s="145"/>
      <c r="BS569" s="145"/>
      <c r="BT569" s="145"/>
      <c r="BU569" s="145"/>
      <c r="BV569" s="145"/>
      <c r="BW569" s="145"/>
    </row>
    <row r="570" spans="3:75" ht="21" customHeight="1">
      <c r="C570" s="87"/>
      <c r="D570" s="436"/>
      <c r="E570" s="440"/>
      <c r="F570" s="247" t="s">
        <v>617</v>
      </c>
      <c r="G570" s="184"/>
      <c r="H570" s="62" t="s">
        <v>2</v>
      </c>
      <c r="I570" s="62" t="s">
        <v>330</v>
      </c>
      <c r="J570" s="62" t="s">
        <v>2</v>
      </c>
      <c r="K570" s="62" t="s">
        <v>331</v>
      </c>
      <c r="L570" s="62" t="s">
        <v>2</v>
      </c>
      <c r="M570" s="62" t="s">
        <v>479</v>
      </c>
      <c r="N570" s="136" t="s">
        <v>333</v>
      </c>
      <c r="O570" s="136" t="s">
        <v>2</v>
      </c>
      <c r="P570" s="136" t="s">
        <v>721</v>
      </c>
      <c r="Q570" s="136"/>
      <c r="R570" s="136"/>
      <c r="S570" s="136"/>
      <c r="T570" s="136"/>
      <c r="U570" s="213"/>
      <c r="V570" s="21" t="str">
        <f t="shared" si="4"/>
        <v/>
      </c>
      <c r="W570" s="22" t="str">
        <f t="shared" si="5"/>
        <v/>
      </c>
      <c r="X570" s="23"/>
      <c r="Y570" s="106"/>
      <c r="Z570" s="108"/>
      <c r="AD570" s="85"/>
      <c r="AE570" s="85"/>
      <c r="AF570" s="85"/>
      <c r="AG570" s="85"/>
      <c r="AH570" s="85"/>
      <c r="AI570" s="85"/>
      <c r="AJ570" s="85"/>
      <c r="AK570" s="85"/>
      <c r="AL570" s="85"/>
      <c r="AM570" s="85"/>
      <c r="AN570" s="85"/>
      <c r="AO570" s="85"/>
      <c r="AP570" s="85"/>
      <c r="AQ570" s="85"/>
      <c r="AR570" s="85"/>
      <c r="AS570" s="85"/>
      <c r="BI570" s="145"/>
      <c r="BJ570" s="145"/>
      <c r="BK570" s="145"/>
      <c r="BL570" s="145"/>
      <c r="BM570" s="145"/>
      <c r="BN570" s="145"/>
      <c r="BO570" s="145"/>
      <c r="BP570" s="145"/>
      <c r="BQ570" s="145"/>
      <c r="BR570" s="145"/>
      <c r="BS570" s="145"/>
      <c r="BT570" s="145"/>
      <c r="BU570" s="145"/>
      <c r="BV570" s="145"/>
      <c r="BW570" s="145"/>
    </row>
    <row r="571" spans="3:75" ht="21" customHeight="1">
      <c r="C571" s="87"/>
      <c r="D571" s="436" t="s">
        <v>700</v>
      </c>
      <c r="E571" s="440" t="s">
        <v>142</v>
      </c>
      <c r="F571" s="246" t="s">
        <v>143</v>
      </c>
      <c r="G571" s="184"/>
      <c r="H571" s="62" t="s">
        <v>2</v>
      </c>
      <c r="I571" s="62" t="s">
        <v>330</v>
      </c>
      <c r="J571" s="62" t="s">
        <v>2</v>
      </c>
      <c r="K571" s="62" t="s">
        <v>331</v>
      </c>
      <c r="L571" s="62" t="s">
        <v>2</v>
      </c>
      <c r="M571" s="62" t="s">
        <v>480</v>
      </c>
      <c r="N571" s="136" t="s">
        <v>333</v>
      </c>
      <c r="O571" s="136" t="s">
        <v>2</v>
      </c>
      <c r="P571" s="136" t="s">
        <v>721</v>
      </c>
      <c r="Q571" s="136"/>
      <c r="R571" s="136"/>
      <c r="S571" s="136"/>
      <c r="T571" s="136"/>
      <c r="U571" s="213"/>
      <c r="V571" s="21" t="str">
        <f t="shared" si="4"/>
        <v/>
      </c>
      <c r="W571" s="22" t="str">
        <f t="shared" si="5"/>
        <v/>
      </c>
      <c r="X571" s="23"/>
      <c r="Y571" s="106"/>
      <c r="Z571" s="106"/>
      <c r="AD571" s="107"/>
      <c r="AE571" s="107"/>
      <c r="AF571" s="107"/>
      <c r="AG571" s="107"/>
      <c r="AH571" s="107"/>
      <c r="AI571" s="107"/>
      <c r="AJ571" s="107"/>
      <c r="AK571" s="107"/>
      <c r="AL571" s="107"/>
      <c r="AM571" s="107"/>
      <c r="AN571" s="107"/>
      <c r="AO571" s="107"/>
      <c r="AP571" s="107"/>
      <c r="AQ571" s="107"/>
      <c r="AR571" s="107"/>
      <c r="AS571" s="107"/>
      <c r="BI571" s="145"/>
      <c r="BJ571" s="145"/>
      <c r="BK571" s="145"/>
      <c r="BL571" s="145"/>
      <c r="BM571" s="145"/>
      <c r="BN571" s="145"/>
      <c r="BO571" s="145"/>
      <c r="BP571" s="145"/>
      <c r="BQ571" s="145"/>
      <c r="BR571" s="145"/>
      <c r="BS571" s="145"/>
      <c r="BT571" s="145"/>
      <c r="BU571" s="145"/>
      <c r="BV571" s="145"/>
      <c r="BW571" s="145"/>
    </row>
    <row r="572" spans="3:75" ht="21" customHeight="1">
      <c r="C572" s="87"/>
      <c r="D572" s="436"/>
      <c r="E572" s="440"/>
      <c r="F572" s="246" t="s">
        <v>144</v>
      </c>
      <c r="G572" s="184"/>
      <c r="H572" s="62" t="s">
        <v>2</v>
      </c>
      <c r="I572" s="62" t="s">
        <v>330</v>
      </c>
      <c r="J572" s="62" t="s">
        <v>2</v>
      </c>
      <c r="K572" s="62" t="s">
        <v>331</v>
      </c>
      <c r="L572" s="62" t="s">
        <v>2</v>
      </c>
      <c r="M572" s="62" t="s">
        <v>481</v>
      </c>
      <c r="N572" s="136" t="s">
        <v>333</v>
      </c>
      <c r="O572" s="136" t="s">
        <v>2</v>
      </c>
      <c r="P572" s="136" t="s">
        <v>721</v>
      </c>
      <c r="Q572" s="136"/>
      <c r="R572" s="136"/>
      <c r="S572" s="136"/>
      <c r="T572" s="136"/>
      <c r="U572" s="213"/>
      <c r="V572" s="21" t="str">
        <f t="shared" si="4"/>
        <v/>
      </c>
      <c r="W572" s="22" t="str">
        <f t="shared" si="5"/>
        <v/>
      </c>
      <c r="X572" s="23"/>
      <c r="Y572" s="106"/>
      <c r="Z572" s="106"/>
      <c r="AD572" s="107"/>
      <c r="AE572" s="107"/>
      <c r="AF572" s="107"/>
      <c r="AG572" s="107"/>
      <c r="AH572" s="107"/>
      <c r="AI572" s="107"/>
      <c r="AJ572" s="107"/>
      <c r="AK572" s="107"/>
      <c r="AL572" s="107"/>
      <c r="AM572" s="107"/>
      <c r="AN572" s="107"/>
      <c r="AO572" s="107"/>
      <c r="AP572" s="107"/>
      <c r="AQ572" s="107"/>
      <c r="AR572" s="107"/>
      <c r="AS572" s="107"/>
      <c r="BI572" s="145"/>
      <c r="BJ572" s="145"/>
      <c r="BK572" s="145"/>
      <c r="BL572" s="145"/>
      <c r="BM572" s="145"/>
      <c r="BN572" s="145"/>
      <c r="BO572" s="145"/>
      <c r="BP572" s="145"/>
      <c r="BQ572" s="145"/>
      <c r="BR572" s="145"/>
      <c r="BS572" s="145"/>
      <c r="BT572" s="145"/>
      <c r="BU572" s="145"/>
      <c r="BV572" s="145"/>
      <c r="BW572" s="145"/>
    </row>
    <row r="573" spans="3:75" ht="21" customHeight="1">
      <c r="C573" s="87"/>
      <c r="D573" s="436"/>
      <c r="E573" s="440"/>
      <c r="F573" s="246" t="s">
        <v>145</v>
      </c>
      <c r="G573" s="184"/>
      <c r="H573" s="62" t="s">
        <v>2</v>
      </c>
      <c r="I573" s="62" t="s">
        <v>330</v>
      </c>
      <c r="J573" s="62" t="s">
        <v>2</v>
      </c>
      <c r="K573" s="62" t="s">
        <v>331</v>
      </c>
      <c r="L573" s="62" t="s">
        <v>2</v>
      </c>
      <c r="M573" s="62" t="s">
        <v>482</v>
      </c>
      <c r="N573" s="136" t="s">
        <v>333</v>
      </c>
      <c r="O573" s="136" t="s">
        <v>2</v>
      </c>
      <c r="P573" s="136" t="s">
        <v>721</v>
      </c>
      <c r="Q573" s="136"/>
      <c r="R573" s="136"/>
      <c r="S573" s="136"/>
      <c r="T573" s="136"/>
      <c r="U573" s="213"/>
      <c r="V573" s="21" t="str">
        <f t="shared" si="4"/>
        <v/>
      </c>
      <c r="W573" s="22" t="str">
        <f t="shared" si="5"/>
        <v/>
      </c>
      <c r="X573" s="23"/>
      <c r="Y573" s="106"/>
      <c r="Z573" s="106"/>
      <c r="AD573" s="107"/>
      <c r="AE573" s="107"/>
      <c r="AF573" s="107"/>
      <c r="AG573" s="107"/>
      <c r="AH573" s="107"/>
      <c r="AI573" s="107"/>
      <c r="AJ573" s="107"/>
      <c r="AK573" s="107"/>
      <c r="AL573" s="107"/>
      <c r="AM573" s="107"/>
      <c r="AN573" s="107"/>
      <c r="AO573" s="107"/>
      <c r="AP573" s="107"/>
      <c r="AQ573" s="107"/>
      <c r="AR573" s="107"/>
      <c r="AS573" s="107"/>
      <c r="BI573" s="145"/>
      <c r="BJ573" s="145"/>
      <c r="BK573" s="145"/>
      <c r="BL573" s="145"/>
      <c r="BM573" s="145"/>
      <c r="BN573" s="145"/>
      <c r="BO573" s="145"/>
      <c r="BP573" s="145"/>
      <c r="BQ573" s="145"/>
      <c r="BR573" s="145"/>
      <c r="BS573" s="145"/>
      <c r="BT573" s="145"/>
      <c r="BU573" s="145"/>
      <c r="BV573" s="145"/>
      <c r="BW573" s="145"/>
    </row>
    <row r="574" spans="3:75" ht="21" customHeight="1">
      <c r="C574" s="87"/>
      <c r="D574" s="436"/>
      <c r="E574" s="440"/>
      <c r="F574" s="246" t="s">
        <v>146</v>
      </c>
      <c r="G574" s="184"/>
      <c r="H574" s="62" t="s">
        <v>2</v>
      </c>
      <c r="I574" s="62" t="s">
        <v>330</v>
      </c>
      <c r="J574" s="62" t="s">
        <v>2</v>
      </c>
      <c r="K574" s="62" t="s">
        <v>331</v>
      </c>
      <c r="L574" s="62" t="s">
        <v>2</v>
      </c>
      <c r="M574" s="62" t="s">
        <v>483</v>
      </c>
      <c r="N574" s="136" t="s">
        <v>333</v>
      </c>
      <c r="O574" s="136" t="s">
        <v>2</v>
      </c>
      <c r="P574" s="136" t="s">
        <v>721</v>
      </c>
      <c r="Q574" s="136"/>
      <c r="R574" s="136"/>
      <c r="S574" s="136"/>
      <c r="T574" s="136"/>
      <c r="U574" s="213"/>
      <c r="V574" s="21" t="str">
        <f t="shared" si="4"/>
        <v/>
      </c>
      <c r="W574" s="22" t="str">
        <f t="shared" si="5"/>
        <v/>
      </c>
      <c r="X574" s="23"/>
      <c r="Y574" s="106"/>
      <c r="Z574" s="106"/>
      <c r="AD574" s="107"/>
      <c r="AE574" s="107"/>
      <c r="AF574" s="107"/>
      <c r="AG574" s="107"/>
      <c r="AH574" s="107"/>
      <c r="AI574" s="107"/>
      <c r="AJ574" s="107"/>
      <c r="AK574" s="107"/>
      <c r="AL574" s="107"/>
      <c r="AM574" s="107"/>
      <c r="AN574" s="107"/>
      <c r="AO574" s="107"/>
      <c r="AP574" s="107"/>
      <c r="AQ574" s="107"/>
      <c r="AR574" s="107"/>
      <c r="AS574" s="107"/>
      <c r="BI574" s="145"/>
      <c r="BJ574" s="145"/>
      <c r="BK574" s="145"/>
      <c r="BL574" s="145"/>
      <c r="BM574" s="145"/>
      <c r="BN574" s="145"/>
      <c r="BO574" s="145"/>
      <c r="BP574" s="145"/>
      <c r="BQ574" s="145"/>
      <c r="BR574" s="145"/>
      <c r="BS574" s="145"/>
      <c r="BT574" s="145"/>
      <c r="BU574" s="145"/>
      <c r="BV574" s="145"/>
      <c r="BW574" s="145"/>
    </row>
    <row r="575" spans="3:75" ht="21" customHeight="1">
      <c r="C575" s="87"/>
      <c r="D575" s="436"/>
      <c r="E575" s="440"/>
      <c r="F575" s="246" t="s">
        <v>147</v>
      </c>
      <c r="G575" s="184"/>
      <c r="H575" s="62" t="s">
        <v>2</v>
      </c>
      <c r="I575" s="62" t="s">
        <v>330</v>
      </c>
      <c r="J575" s="62" t="s">
        <v>2</v>
      </c>
      <c r="K575" s="62" t="s">
        <v>331</v>
      </c>
      <c r="L575" s="62" t="s">
        <v>2</v>
      </c>
      <c r="M575" s="62" t="s">
        <v>484</v>
      </c>
      <c r="N575" s="136" t="s">
        <v>333</v>
      </c>
      <c r="O575" s="136" t="s">
        <v>2</v>
      </c>
      <c r="P575" s="136" t="s">
        <v>721</v>
      </c>
      <c r="Q575" s="136"/>
      <c r="R575" s="136"/>
      <c r="S575" s="136"/>
      <c r="T575" s="136"/>
      <c r="U575" s="213"/>
      <c r="V575" s="21" t="str">
        <f t="shared" si="4"/>
        <v/>
      </c>
      <c r="W575" s="22" t="str">
        <f t="shared" si="5"/>
        <v/>
      </c>
      <c r="X575" s="23"/>
      <c r="Y575" s="106"/>
      <c r="Z575" s="106"/>
      <c r="AD575" s="107"/>
      <c r="AE575" s="107"/>
      <c r="AF575" s="107"/>
      <c r="AG575" s="107"/>
      <c r="AH575" s="107"/>
      <c r="AI575" s="107"/>
      <c r="AJ575" s="107"/>
      <c r="AK575" s="107"/>
      <c r="AL575" s="107"/>
      <c r="AM575" s="107"/>
      <c r="AN575" s="107"/>
      <c r="AO575" s="107"/>
      <c r="AP575" s="107"/>
      <c r="AQ575" s="107"/>
      <c r="AR575" s="107"/>
      <c r="AS575" s="107"/>
      <c r="BI575" s="145"/>
      <c r="BJ575" s="145"/>
      <c r="BK575" s="145"/>
      <c r="BL575" s="145"/>
      <c r="BM575" s="145"/>
      <c r="BN575" s="145"/>
      <c r="BO575" s="145"/>
      <c r="BP575" s="145"/>
      <c r="BQ575" s="145"/>
      <c r="BR575" s="145"/>
      <c r="BS575" s="145"/>
      <c r="BT575" s="145"/>
      <c r="BU575" s="145"/>
      <c r="BV575" s="145"/>
      <c r="BW575" s="145"/>
    </row>
    <row r="576" spans="3:75" ht="21" customHeight="1">
      <c r="C576" s="87"/>
      <c r="D576" s="436"/>
      <c r="E576" s="440"/>
      <c r="F576" s="246" t="s">
        <v>148</v>
      </c>
      <c r="G576" s="184"/>
      <c r="H576" s="62" t="s">
        <v>2</v>
      </c>
      <c r="I576" s="62" t="s">
        <v>330</v>
      </c>
      <c r="J576" s="62" t="s">
        <v>2</v>
      </c>
      <c r="K576" s="62" t="s">
        <v>331</v>
      </c>
      <c r="L576" s="62" t="s">
        <v>2</v>
      </c>
      <c r="M576" s="62" t="s">
        <v>485</v>
      </c>
      <c r="N576" s="136" t="s">
        <v>333</v>
      </c>
      <c r="O576" s="136" t="s">
        <v>2</v>
      </c>
      <c r="P576" s="136" t="s">
        <v>721</v>
      </c>
      <c r="Q576" s="136"/>
      <c r="R576" s="136"/>
      <c r="S576" s="136"/>
      <c r="T576" s="136"/>
      <c r="U576" s="213"/>
      <c r="V576" s="21" t="str">
        <f t="shared" si="4"/>
        <v/>
      </c>
      <c r="W576" s="22" t="str">
        <f t="shared" si="5"/>
        <v/>
      </c>
      <c r="X576" s="23"/>
      <c r="Y576" s="106"/>
      <c r="Z576" s="106"/>
      <c r="AD576" s="107"/>
      <c r="AE576" s="107"/>
      <c r="AF576" s="107"/>
      <c r="AG576" s="107"/>
      <c r="AH576" s="107"/>
      <c r="AI576" s="107"/>
      <c r="AJ576" s="107"/>
      <c r="AK576" s="107"/>
      <c r="AL576" s="107"/>
      <c r="AM576" s="107"/>
      <c r="AN576" s="107"/>
      <c r="AO576" s="107"/>
      <c r="AP576" s="107"/>
      <c r="AQ576" s="107"/>
      <c r="AR576" s="107"/>
      <c r="AS576" s="107"/>
      <c r="BI576" s="145"/>
      <c r="BJ576" s="145"/>
      <c r="BK576" s="145"/>
      <c r="BL576" s="145"/>
      <c r="BM576" s="145"/>
      <c r="BN576" s="145"/>
      <c r="BO576" s="145"/>
      <c r="BP576" s="145"/>
      <c r="BQ576" s="145"/>
      <c r="BR576" s="145"/>
      <c r="BS576" s="145"/>
      <c r="BT576" s="145"/>
      <c r="BU576" s="145"/>
      <c r="BV576" s="145"/>
      <c r="BW576" s="145"/>
    </row>
    <row r="577" spans="3:75" ht="21" customHeight="1">
      <c r="C577" s="87"/>
      <c r="D577" s="436"/>
      <c r="E577" s="440"/>
      <c r="F577" s="246" t="s">
        <v>149</v>
      </c>
      <c r="G577" s="184"/>
      <c r="H577" s="62" t="s">
        <v>2</v>
      </c>
      <c r="I577" s="62" t="s">
        <v>330</v>
      </c>
      <c r="J577" s="62" t="s">
        <v>2</v>
      </c>
      <c r="K577" s="62" t="s">
        <v>331</v>
      </c>
      <c r="L577" s="62" t="s">
        <v>2</v>
      </c>
      <c r="M577" s="62" t="s">
        <v>486</v>
      </c>
      <c r="N577" s="136" t="s">
        <v>333</v>
      </c>
      <c r="O577" s="136" t="s">
        <v>2</v>
      </c>
      <c r="P577" s="136" t="s">
        <v>721</v>
      </c>
      <c r="Q577" s="136"/>
      <c r="R577" s="136"/>
      <c r="S577" s="136"/>
      <c r="T577" s="136"/>
      <c r="U577" s="213"/>
      <c r="V577" s="21" t="str">
        <f t="shared" si="4"/>
        <v/>
      </c>
      <c r="W577" s="22" t="str">
        <f t="shared" si="5"/>
        <v/>
      </c>
      <c r="X577" s="23"/>
      <c r="Y577" s="106"/>
      <c r="Z577" s="109"/>
      <c r="BI577" s="145"/>
      <c r="BJ577" s="145"/>
      <c r="BK577" s="145"/>
      <c r="BL577" s="145"/>
      <c r="BM577" s="145"/>
      <c r="BN577" s="145"/>
      <c r="BO577" s="145"/>
      <c r="BP577" s="145"/>
      <c r="BQ577" s="145"/>
      <c r="BR577" s="145"/>
      <c r="BS577" s="145"/>
      <c r="BT577" s="145"/>
      <c r="BU577" s="145"/>
      <c r="BV577" s="145"/>
      <c r="BW577" s="145"/>
    </row>
    <row r="578" spans="3:75" ht="21" customHeight="1">
      <c r="C578" s="87"/>
      <c r="D578" s="436"/>
      <c r="E578" s="440"/>
      <c r="F578" s="246" t="s">
        <v>150</v>
      </c>
      <c r="G578" s="184"/>
      <c r="H578" s="62" t="s">
        <v>2</v>
      </c>
      <c r="I578" s="62" t="s">
        <v>330</v>
      </c>
      <c r="J578" s="62" t="s">
        <v>2</v>
      </c>
      <c r="K578" s="62" t="s">
        <v>331</v>
      </c>
      <c r="L578" s="62" t="s">
        <v>2</v>
      </c>
      <c r="M578" s="62" t="s">
        <v>487</v>
      </c>
      <c r="N578" s="136" t="s">
        <v>333</v>
      </c>
      <c r="O578" s="136" t="s">
        <v>2</v>
      </c>
      <c r="P578" s="136" t="s">
        <v>721</v>
      </c>
      <c r="Q578" s="136"/>
      <c r="R578" s="136"/>
      <c r="S578" s="136"/>
      <c r="T578" s="136"/>
      <c r="U578" s="213"/>
      <c r="V578" s="21" t="str">
        <f t="shared" si="4"/>
        <v/>
      </c>
      <c r="W578" s="22" t="str">
        <f t="shared" si="5"/>
        <v/>
      </c>
      <c r="X578" s="23"/>
      <c r="Y578" s="106"/>
      <c r="Z578" s="109"/>
      <c r="BI578" s="145"/>
      <c r="BJ578" s="145"/>
      <c r="BK578" s="145"/>
      <c r="BL578" s="145"/>
      <c r="BM578" s="145"/>
      <c r="BN578" s="145"/>
      <c r="BO578" s="145"/>
      <c r="BP578" s="145"/>
      <c r="BQ578" s="145"/>
      <c r="BR578" s="145"/>
      <c r="BS578" s="145"/>
      <c r="BT578" s="145"/>
      <c r="BU578" s="145"/>
      <c r="BV578" s="145"/>
      <c r="BW578" s="145"/>
    </row>
    <row r="579" spans="3:75" ht="21" customHeight="1">
      <c r="C579" s="87"/>
      <c r="D579" s="436"/>
      <c r="E579" s="440"/>
      <c r="F579" s="246" t="s">
        <v>151</v>
      </c>
      <c r="G579" s="184"/>
      <c r="H579" s="62" t="s">
        <v>2</v>
      </c>
      <c r="I579" s="62" t="s">
        <v>330</v>
      </c>
      <c r="J579" s="62" t="s">
        <v>2</v>
      </c>
      <c r="K579" s="62" t="s">
        <v>331</v>
      </c>
      <c r="L579" s="62" t="s">
        <v>2</v>
      </c>
      <c r="M579" s="62" t="s">
        <v>488</v>
      </c>
      <c r="N579" s="136" t="s">
        <v>333</v>
      </c>
      <c r="O579" s="136" t="s">
        <v>2</v>
      </c>
      <c r="P579" s="136" t="s">
        <v>721</v>
      </c>
      <c r="Q579" s="136"/>
      <c r="R579" s="136"/>
      <c r="S579" s="136"/>
      <c r="T579" s="136"/>
      <c r="U579" s="213"/>
      <c r="V579" s="21" t="str">
        <f t="shared" si="4"/>
        <v/>
      </c>
      <c r="W579" s="22" t="str">
        <f t="shared" si="5"/>
        <v/>
      </c>
      <c r="X579" s="23"/>
      <c r="Y579" s="106"/>
      <c r="Z579" s="109"/>
      <c r="BI579" s="145"/>
      <c r="BJ579" s="145"/>
      <c r="BK579" s="145"/>
      <c r="BL579" s="145"/>
      <c r="BM579" s="145"/>
      <c r="BN579" s="145"/>
      <c r="BO579" s="145"/>
      <c r="BP579" s="145"/>
      <c r="BQ579" s="145"/>
      <c r="BR579" s="145"/>
      <c r="BS579" s="145"/>
      <c r="BT579" s="145"/>
      <c r="BU579" s="145"/>
      <c r="BV579" s="145"/>
      <c r="BW579" s="145"/>
    </row>
    <row r="580" spans="3:75" ht="21" customHeight="1">
      <c r="C580" s="87"/>
      <c r="D580" s="436"/>
      <c r="E580" s="440"/>
      <c r="F580" s="246" t="s">
        <v>152</v>
      </c>
      <c r="G580" s="184"/>
      <c r="H580" s="62" t="s">
        <v>2</v>
      </c>
      <c r="I580" s="62" t="s">
        <v>330</v>
      </c>
      <c r="J580" s="62" t="s">
        <v>2</v>
      </c>
      <c r="K580" s="62" t="s">
        <v>331</v>
      </c>
      <c r="L580" s="62" t="s">
        <v>2</v>
      </c>
      <c r="M580" s="62" t="s">
        <v>489</v>
      </c>
      <c r="N580" s="136" t="s">
        <v>333</v>
      </c>
      <c r="O580" s="136" t="s">
        <v>2</v>
      </c>
      <c r="P580" s="136" t="s">
        <v>721</v>
      </c>
      <c r="Q580" s="136"/>
      <c r="R580" s="136"/>
      <c r="S580" s="136"/>
      <c r="T580" s="136"/>
      <c r="U580" s="213"/>
      <c r="V580" s="21" t="str">
        <f t="shared" si="4"/>
        <v/>
      </c>
      <c r="W580" s="22" t="str">
        <f t="shared" si="5"/>
        <v/>
      </c>
      <c r="X580" s="23"/>
      <c r="Y580" s="106"/>
      <c r="Z580" s="109"/>
      <c r="BI580" s="145"/>
      <c r="BJ580" s="145"/>
      <c r="BK580" s="145"/>
      <c r="BL580" s="145"/>
      <c r="BM580" s="145"/>
      <c r="BN580" s="145"/>
      <c r="BO580" s="145"/>
      <c r="BP580" s="145"/>
      <c r="BQ580" s="145"/>
      <c r="BR580" s="145"/>
      <c r="BS580" s="145"/>
      <c r="BT580" s="145"/>
      <c r="BU580" s="145"/>
      <c r="BV580" s="145"/>
      <c r="BW580" s="145"/>
    </row>
    <row r="581" spans="3:75" ht="21" customHeight="1">
      <c r="C581" s="87"/>
      <c r="D581" s="436"/>
      <c r="E581" s="440"/>
      <c r="F581" s="246" t="s">
        <v>153</v>
      </c>
      <c r="G581" s="184"/>
      <c r="H581" s="62" t="s">
        <v>2</v>
      </c>
      <c r="I581" s="62" t="s">
        <v>330</v>
      </c>
      <c r="J581" s="62" t="s">
        <v>2</v>
      </c>
      <c r="K581" s="62" t="s">
        <v>331</v>
      </c>
      <c r="L581" s="62" t="s">
        <v>2</v>
      </c>
      <c r="M581" s="62" t="s">
        <v>490</v>
      </c>
      <c r="N581" s="136" t="s">
        <v>333</v>
      </c>
      <c r="O581" s="136" t="s">
        <v>2</v>
      </c>
      <c r="P581" s="136" t="s">
        <v>721</v>
      </c>
      <c r="Q581" s="136"/>
      <c r="R581" s="136"/>
      <c r="S581" s="136"/>
      <c r="T581" s="136"/>
      <c r="U581" s="213"/>
      <c r="V581" s="21" t="str">
        <f t="shared" si="4"/>
        <v/>
      </c>
      <c r="W581" s="22" t="str">
        <f t="shared" si="5"/>
        <v/>
      </c>
      <c r="X581" s="23"/>
      <c r="Y581" s="106"/>
      <c r="Z581" s="109"/>
      <c r="BI581" s="145"/>
      <c r="BJ581" s="145"/>
      <c r="BK581" s="145"/>
      <c r="BL581" s="145"/>
      <c r="BM581" s="145"/>
      <c r="BN581" s="145"/>
      <c r="BO581" s="145"/>
      <c r="BP581" s="145"/>
      <c r="BQ581" s="145"/>
      <c r="BR581" s="145"/>
      <c r="BS581" s="145"/>
      <c r="BT581" s="145"/>
      <c r="BU581" s="145"/>
      <c r="BV581" s="145"/>
      <c r="BW581" s="145"/>
    </row>
    <row r="582" spans="3:75" ht="21" customHeight="1">
      <c r="C582" s="87"/>
      <c r="D582" s="436"/>
      <c r="E582" s="440"/>
      <c r="F582" s="246" t="s">
        <v>154</v>
      </c>
      <c r="G582" s="184"/>
      <c r="H582" s="62" t="s">
        <v>2</v>
      </c>
      <c r="I582" s="62" t="s">
        <v>330</v>
      </c>
      <c r="J582" s="62" t="s">
        <v>2</v>
      </c>
      <c r="K582" s="62" t="s">
        <v>331</v>
      </c>
      <c r="L582" s="62" t="s">
        <v>2</v>
      </c>
      <c r="M582" s="62" t="s">
        <v>491</v>
      </c>
      <c r="N582" s="136" t="s">
        <v>333</v>
      </c>
      <c r="O582" s="136" t="s">
        <v>2</v>
      </c>
      <c r="P582" s="136" t="s">
        <v>721</v>
      </c>
      <c r="Q582" s="136"/>
      <c r="R582" s="136"/>
      <c r="S582" s="136"/>
      <c r="T582" s="136"/>
      <c r="U582" s="213"/>
      <c r="V582" s="21" t="str">
        <f t="shared" si="4"/>
        <v/>
      </c>
      <c r="W582" s="22" t="str">
        <f t="shared" si="5"/>
        <v/>
      </c>
      <c r="X582" s="23"/>
      <c r="Y582" s="106"/>
      <c r="Z582" s="109"/>
      <c r="BI582" s="145"/>
      <c r="BJ582" s="145"/>
      <c r="BK582" s="145"/>
      <c r="BL582" s="145"/>
      <c r="BM582" s="145"/>
      <c r="BN582" s="145"/>
      <c r="BO582" s="145"/>
      <c r="BP582" s="145"/>
      <c r="BQ582" s="145"/>
      <c r="BR582" s="145"/>
      <c r="BS582" s="145"/>
      <c r="BT582" s="145"/>
      <c r="BU582" s="145"/>
      <c r="BV582" s="145"/>
      <c r="BW582" s="145"/>
    </row>
    <row r="583" spans="3:75" ht="21" customHeight="1">
      <c r="C583" s="87"/>
      <c r="D583" s="436"/>
      <c r="E583" s="440"/>
      <c r="F583" s="246" t="s">
        <v>164</v>
      </c>
      <c r="G583" s="184"/>
      <c r="H583" s="62" t="s">
        <v>2</v>
      </c>
      <c r="I583" s="62" t="s">
        <v>330</v>
      </c>
      <c r="J583" s="62" t="s">
        <v>2</v>
      </c>
      <c r="K583" s="62" t="s">
        <v>331</v>
      </c>
      <c r="L583" s="62" t="s">
        <v>2</v>
      </c>
      <c r="M583" s="62" t="s">
        <v>501</v>
      </c>
      <c r="N583" s="136" t="s">
        <v>333</v>
      </c>
      <c r="O583" s="136" t="s">
        <v>2</v>
      </c>
      <c r="P583" s="136" t="s">
        <v>721</v>
      </c>
      <c r="Q583" s="136"/>
      <c r="R583" s="136"/>
      <c r="S583" s="136"/>
      <c r="T583" s="136"/>
      <c r="U583" s="213"/>
      <c r="V583" s="21" t="str">
        <f t="shared" si="4"/>
        <v/>
      </c>
      <c r="W583" s="22" t="str">
        <f t="shared" si="5"/>
        <v/>
      </c>
      <c r="X583" s="23"/>
      <c r="Y583" s="106"/>
      <c r="Z583" s="109"/>
      <c r="BI583" s="145"/>
      <c r="BJ583" s="145"/>
      <c r="BK583" s="145"/>
      <c r="BL583" s="145"/>
      <c r="BM583" s="145"/>
      <c r="BN583" s="145"/>
      <c r="BO583" s="145"/>
      <c r="BP583" s="145"/>
      <c r="BQ583" s="145"/>
      <c r="BR583" s="145"/>
      <c r="BS583" s="145"/>
      <c r="BT583" s="145"/>
      <c r="BU583" s="145"/>
      <c r="BV583" s="145"/>
      <c r="BW583" s="145"/>
    </row>
    <row r="584" spans="3:75" ht="21" customHeight="1">
      <c r="C584" s="87"/>
      <c r="D584" s="436"/>
      <c r="E584" s="440"/>
      <c r="F584" s="246" t="s">
        <v>155</v>
      </c>
      <c r="G584" s="184"/>
      <c r="H584" s="62" t="s">
        <v>2</v>
      </c>
      <c r="I584" s="62" t="s">
        <v>330</v>
      </c>
      <c r="J584" s="62" t="s">
        <v>2</v>
      </c>
      <c r="K584" s="62" t="s">
        <v>331</v>
      </c>
      <c r="L584" s="62" t="s">
        <v>2</v>
      </c>
      <c r="M584" s="62" t="s">
        <v>492</v>
      </c>
      <c r="N584" s="136" t="s">
        <v>333</v>
      </c>
      <c r="O584" s="136" t="s">
        <v>2</v>
      </c>
      <c r="P584" s="136" t="s">
        <v>721</v>
      </c>
      <c r="Q584" s="136"/>
      <c r="R584" s="136"/>
      <c r="S584" s="136"/>
      <c r="T584" s="136"/>
      <c r="U584" s="213"/>
      <c r="V584" s="21" t="str">
        <f t="shared" si="4"/>
        <v/>
      </c>
      <c r="W584" s="22" t="str">
        <f t="shared" si="5"/>
        <v/>
      </c>
      <c r="X584" s="23"/>
      <c r="Y584" s="106"/>
      <c r="Z584" s="109"/>
      <c r="BI584" s="145"/>
      <c r="BJ584" s="145"/>
      <c r="BK584" s="145"/>
      <c r="BL584" s="145"/>
      <c r="BM584" s="145"/>
      <c r="BN584" s="145"/>
      <c r="BO584" s="145"/>
      <c r="BP584" s="145"/>
      <c r="BQ584" s="145"/>
      <c r="BR584" s="145"/>
      <c r="BS584" s="145"/>
      <c r="BT584" s="145"/>
      <c r="BU584" s="145"/>
      <c r="BV584" s="145"/>
      <c r="BW584" s="145"/>
    </row>
    <row r="585" spans="3:75" ht="21" customHeight="1">
      <c r="C585" s="87"/>
      <c r="D585" s="436"/>
      <c r="E585" s="440"/>
      <c r="F585" s="246" t="s">
        <v>156</v>
      </c>
      <c r="G585" s="184"/>
      <c r="H585" s="62" t="s">
        <v>2</v>
      </c>
      <c r="I585" s="62" t="s">
        <v>330</v>
      </c>
      <c r="J585" s="62" t="s">
        <v>2</v>
      </c>
      <c r="K585" s="62" t="s">
        <v>331</v>
      </c>
      <c r="L585" s="62" t="s">
        <v>2</v>
      </c>
      <c r="M585" s="62" t="s">
        <v>493</v>
      </c>
      <c r="N585" s="136" t="s">
        <v>333</v>
      </c>
      <c r="O585" s="136" t="s">
        <v>2</v>
      </c>
      <c r="P585" s="136" t="s">
        <v>721</v>
      </c>
      <c r="Q585" s="136"/>
      <c r="R585" s="136"/>
      <c r="S585" s="136"/>
      <c r="T585" s="136"/>
      <c r="U585" s="213"/>
      <c r="V585" s="21" t="str">
        <f t="shared" si="4"/>
        <v/>
      </c>
      <c r="W585" s="22" t="str">
        <f t="shared" si="5"/>
        <v/>
      </c>
      <c r="X585" s="23"/>
      <c r="Y585" s="106"/>
      <c r="Z585" s="109"/>
      <c r="BI585" s="145"/>
      <c r="BJ585" s="145"/>
      <c r="BK585" s="145"/>
      <c r="BL585" s="145"/>
      <c r="BM585" s="145"/>
      <c r="BN585" s="145"/>
      <c r="BO585" s="145"/>
      <c r="BP585" s="145"/>
      <c r="BQ585" s="145"/>
      <c r="BR585" s="145"/>
      <c r="BS585" s="145"/>
      <c r="BT585" s="145"/>
      <c r="BU585" s="145"/>
      <c r="BV585" s="145"/>
      <c r="BW585" s="145"/>
    </row>
    <row r="586" spans="3:75" ht="21" customHeight="1">
      <c r="C586" s="87"/>
      <c r="D586" s="436"/>
      <c r="E586" s="440"/>
      <c r="F586" s="246" t="s">
        <v>157</v>
      </c>
      <c r="G586" s="184"/>
      <c r="H586" s="62" t="s">
        <v>2</v>
      </c>
      <c r="I586" s="62" t="s">
        <v>330</v>
      </c>
      <c r="J586" s="62" t="s">
        <v>2</v>
      </c>
      <c r="K586" s="62" t="s">
        <v>331</v>
      </c>
      <c r="L586" s="62" t="s">
        <v>2</v>
      </c>
      <c r="M586" s="62" t="s">
        <v>494</v>
      </c>
      <c r="N586" s="136" t="s">
        <v>333</v>
      </c>
      <c r="O586" s="136" t="s">
        <v>2</v>
      </c>
      <c r="P586" s="136" t="s">
        <v>721</v>
      </c>
      <c r="Q586" s="136"/>
      <c r="R586" s="136"/>
      <c r="S586" s="136"/>
      <c r="T586" s="136"/>
      <c r="U586" s="213"/>
      <c r="V586" s="21" t="str">
        <f t="shared" si="4"/>
        <v/>
      </c>
      <c r="W586" s="22" t="str">
        <f t="shared" si="5"/>
        <v/>
      </c>
      <c r="X586" s="23"/>
      <c r="Y586" s="106"/>
      <c r="Z586" s="109"/>
      <c r="BI586" s="145"/>
      <c r="BJ586" s="145"/>
      <c r="BK586" s="145"/>
      <c r="BL586" s="145"/>
      <c r="BM586" s="145"/>
      <c r="BN586" s="145"/>
      <c r="BO586" s="145"/>
      <c r="BP586" s="145"/>
      <c r="BQ586" s="145"/>
      <c r="BR586" s="145"/>
      <c r="BS586" s="145"/>
      <c r="BT586" s="145"/>
      <c r="BU586" s="145"/>
      <c r="BV586" s="145"/>
      <c r="BW586" s="145"/>
    </row>
    <row r="587" spans="3:75" ht="21" customHeight="1">
      <c r="C587" s="87"/>
      <c r="D587" s="436"/>
      <c r="E587" s="440"/>
      <c r="F587" s="246" t="s">
        <v>158</v>
      </c>
      <c r="G587" s="184"/>
      <c r="H587" s="62" t="s">
        <v>2</v>
      </c>
      <c r="I587" s="62" t="s">
        <v>330</v>
      </c>
      <c r="J587" s="62" t="s">
        <v>2</v>
      </c>
      <c r="K587" s="62" t="s">
        <v>331</v>
      </c>
      <c r="L587" s="62" t="s">
        <v>2</v>
      </c>
      <c r="M587" s="62" t="s">
        <v>495</v>
      </c>
      <c r="N587" s="136" t="s">
        <v>333</v>
      </c>
      <c r="O587" s="136" t="s">
        <v>2</v>
      </c>
      <c r="P587" s="136" t="s">
        <v>721</v>
      </c>
      <c r="Q587" s="136"/>
      <c r="R587" s="136"/>
      <c r="S587" s="136"/>
      <c r="T587" s="136"/>
      <c r="U587" s="213"/>
      <c r="V587" s="21" t="str">
        <f t="shared" si="4"/>
        <v/>
      </c>
      <c r="W587" s="22" t="str">
        <f t="shared" si="5"/>
        <v/>
      </c>
      <c r="X587" s="23"/>
      <c r="Y587" s="106"/>
      <c r="Z587" s="109"/>
      <c r="BI587" s="145"/>
      <c r="BJ587" s="145"/>
      <c r="BK587" s="145"/>
      <c r="BL587" s="145"/>
      <c r="BM587" s="145"/>
      <c r="BN587" s="145"/>
      <c r="BO587" s="145"/>
      <c r="BP587" s="145"/>
      <c r="BQ587" s="145"/>
      <c r="BR587" s="145"/>
      <c r="BS587" s="145"/>
      <c r="BT587" s="145"/>
      <c r="BU587" s="145"/>
      <c r="BV587" s="145"/>
      <c r="BW587" s="145"/>
    </row>
    <row r="588" spans="3:75" ht="21" customHeight="1">
      <c r="C588" s="87"/>
      <c r="D588" s="436"/>
      <c r="E588" s="440"/>
      <c r="F588" s="246" t="s">
        <v>159</v>
      </c>
      <c r="G588" s="184"/>
      <c r="H588" s="62" t="s">
        <v>2</v>
      </c>
      <c r="I588" s="62" t="s">
        <v>330</v>
      </c>
      <c r="J588" s="62" t="s">
        <v>2</v>
      </c>
      <c r="K588" s="62" t="s">
        <v>331</v>
      </c>
      <c r="L588" s="62" t="s">
        <v>2</v>
      </c>
      <c r="M588" s="62" t="s">
        <v>496</v>
      </c>
      <c r="N588" s="136" t="s">
        <v>333</v>
      </c>
      <c r="O588" s="136" t="s">
        <v>2</v>
      </c>
      <c r="P588" s="136" t="s">
        <v>721</v>
      </c>
      <c r="Q588" s="136"/>
      <c r="R588" s="136"/>
      <c r="S588" s="136"/>
      <c r="T588" s="136"/>
      <c r="U588" s="213"/>
      <c r="V588" s="21" t="str">
        <f t="shared" si="4"/>
        <v/>
      </c>
      <c r="W588" s="22" t="str">
        <f t="shared" si="5"/>
        <v/>
      </c>
      <c r="X588" s="23"/>
      <c r="Y588" s="106"/>
      <c r="Z588" s="109"/>
      <c r="BI588" s="145"/>
      <c r="BJ588" s="145"/>
      <c r="BK588" s="145"/>
      <c r="BL588" s="145"/>
      <c r="BM588" s="145"/>
      <c r="BN588" s="145"/>
      <c r="BO588" s="145"/>
      <c r="BP588" s="145"/>
      <c r="BQ588" s="145"/>
      <c r="BR588" s="145"/>
      <c r="BS588" s="145"/>
      <c r="BT588" s="145"/>
      <c r="BU588" s="145"/>
      <c r="BV588" s="145"/>
      <c r="BW588" s="145"/>
    </row>
    <row r="589" spans="3:75" ht="21" customHeight="1">
      <c r="C589" s="87"/>
      <c r="D589" s="436"/>
      <c r="E589" s="440"/>
      <c r="F589" s="246" t="s">
        <v>160</v>
      </c>
      <c r="G589" s="184"/>
      <c r="H589" s="62" t="s">
        <v>2</v>
      </c>
      <c r="I589" s="62" t="s">
        <v>330</v>
      </c>
      <c r="J589" s="62" t="s">
        <v>2</v>
      </c>
      <c r="K589" s="62" t="s">
        <v>331</v>
      </c>
      <c r="L589" s="62" t="s">
        <v>2</v>
      </c>
      <c r="M589" s="62" t="s">
        <v>497</v>
      </c>
      <c r="N589" s="136" t="s">
        <v>333</v>
      </c>
      <c r="O589" s="136" t="s">
        <v>2</v>
      </c>
      <c r="P589" s="136" t="s">
        <v>721</v>
      </c>
      <c r="Q589" s="136"/>
      <c r="R589" s="136"/>
      <c r="S589" s="136"/>
      <c r="T589" s="136"/>
      <c r="U589" s="213"/>
      <c r="V589" s="21" t="str">
        <f t="shared" si="4"/>
        <v/>
      </c>
      <c r="W589" s="22" t="str">
        <f t="shared" si="5"/>
        <v/>
      </c>
      <c r="X589" s="23"/>
      <c r="Y589" s="106"/>
      <c r="Z589" s="109"/>
      <c r="BI589" s="145"/>
      <c r="BJ589" s="145"/>
      <c r="BK589" s="145"/>
      <c r="BL589" s="145"/>
      <c r="BM589" s="145"/>
      <c r="BN589" s="145"/>
      <c r="BO589" s="145"/>
      <c r="BP589" s="145"/>
      <c r="BQ589" s="145"/>
      <c r="BR589" s="145"/>
      <c r="BS589" s="145"/>
      <c r="BT589" s="145"/>
      <c r="BU589" s="145"/>
      <c r="BV589" s="145"/>
      <c r="BW589" s="145"/>
    </row>
    <row r="590" spans="3:75" ht="21" customHeight="1">
      <c r="C590" s="87"/>
      <c r="D590" s="436"/>
      <c r="E590" s="440"/>
      <c r="F590" s="246" t="s">
        <v>161</v>
      </c>
      <c r="G590" s="184"/>
      <c r="H590" s="62" t="s">
        <v>2</v>
      </c>
      <c r="I590" s="62" t="s">
        <v>330</v>
      </c>
      <c r="J590" s="62" t="s">
        <v>2</v>
      </c>
      <c r="K590" s="62" t="s">
        <v>331</v>
      </c>
      <c r="L590" s="62" t="s">
        <v>2</v>
      </c>
      <c r="M590" s="62" t="s">
        <v>498</v>
      </c>
      <c r="N590" s="136" t="s">
        <v>333</v>
      </c>
      <c r="O590" s="136" t="s">
        <v>2</v>
      </c>
      <c r="P590" s="136" t="s">
        <v>721</v>
      </c>
      <c r="Q590" s="136"/>
      <c r="R590" s="136"/>
      <c r="S590" s="136"/>
      <c r="T590" s="136"/>
      <c r="U590" s="213"/>
      <c r="V590" s="21" t="str">
        <f t="shared" si="4"/>
        <v/>
      </c>
      <c r="W590" s="22" t="str">
        <f t="shared" si="5"/>
        <v/>
      </c>
      <c r="X590" s="23"/>
      <c r="Y590" s="106"/>
      <c r="Z590" s="109"/>
      <c r="BI590" s="145"/>
      <c r="BJ590" s="145"/>
      <c r="BK590" s="145"/>
      <c r="BL590" s="145"/>
      <c r="BM590" s="145"/>
      <c r="BN590" s="145"/>
      <c r="BO590" s="145"/>
      <c r="BP590" s="145"/>
      <c r="BQ590" s="145"/>
      <c r="BR590" s="145"/>
      <c r="BS590" s="145"/>
      <c r="BT590" s="145"/>
      <c r="BU590" s="145"/>
      <c r="BV590" s="145"/>
      <c r="BW590" s="145"/>
    </row>
    <row r="591" spans="3:75" ht="21" customHeight="1">
      <c r="C591" s="87"/>
      <c r="D591" s="436"/>
      <c r="E591" s="440"/>
      <c r="F591" s="246" t="s">
        <v>162</v>
      </c>
      <c r="G591" s="184"/>
      <c r="H591" s="62" t="s">
        <v>2</v>
      </c>
      <c r="I591" s="62" t="s">
        <v>330</v>
      </c>
      <c r="J591" s="62" t="s">
        <v>2</v>
      </c>
      <c r="K591" s="62" t="s">
        <v>331</v>
      </c>
      <c r="L591" s="62" t="s">
        <v>2</v>
      </c>
      <c r="M591" s="62" t="s">
        <v>499</v>
      </c>
      <c r="N591" s="136" t="s">
        <v>333</v>
      </c>
      <c r="O591" s="136" t="s">
        <v>2</v>
      </c>
      <c r="P591" s="136" t="s">
        <v>721</v>
      </c>
      <c r="Q591" s="136"/>
      <c r="R591" s="136"/>
      <c r="S591" s="136"/>
      <c r="T591" s="136"/>
      <c r="U591" s="213"/>
      <c r="V591" s="21" t="str">
        <f t="shared" si="4"/>
        <v/>
      </c>
      <c r="W591" s="22" t="str">
        <f t="shared" si="5"/>
        <v/>
      </c>
      <c r="X591" s="23"/>
      <c r="Y591" s="106"/>
      <c r="Z591" s="109"/>
      <c r="BI591" s="145"/>
      <c r="BJ591" s="145"/>
      <c r="BK591" s="145"/>
      <c r="BL591" s="145"/>
      <c r="BM591" s="145"/>
      <c r="BN591" s="145"/>
      <c r="BO591" s="145"/>
      <c r="BP591" s="145"/>
      <c r="BQ591" s="145"/>
      <c r="BR591" s="145"/>
      <c r="BS591" s="145"/>
      <c r="BT591" s="145"/>
      <c r="BU591" s="145"/>
      <c r="BV591" s="145"/>
      <c r="BW591" s="145"/>
    </row>
    <row r="592" spans="3:75" ht="21" customHeight="1">
      <c r="C592" s="87"/>
      <c r="D592" s="436"/>
      <c r="E592" s="440"/>
      <c r="F592" s="246" t="s">
        <v>163</v>
      </c>
      <c r="G592" s="184"/>
      <c r="H592" s="62" t="s">
        <v>2</v>
      </c>
      <c r="I592" s="62" t="s">
        <v>330</v>
      </c>
      <c r="J592" s="62" t="s">
        <v>2</v>
      </c>
      <c r="K592" s="62" t="s">
        <v>331</v>
      </c>
      <c r="L592" s="62" t="s">
        <v>2</v>
      </c>
      <c r="M592" s="62" t="s">
        <v>500</v>
      </c>
      <c r="N592" s="136" t="s">
        <v>333</v>
      </c>
      <c r="O592" s="136" t="s">
        <v>2</v>
      </c>
      <c r="P592" s="136" t="s">
        <v>721</v>
      </c>
      <c r="Q592" s="136"/>
      <c r="R592" s="136"/>
      <c r="S592" s="136"/>
      <c r="T592" s="136"/>
      <c r="U592" s="213"/>
      <c r="V592" s="21" t="str">
        <f t="shared" si="4"/>
        <v/>
      </c>
      <c r="W592" s="22" t="str">
        <f t="shared" si="5"/>
        <v/>
      </c>
      <c r="X592" s="23"/>
      <c r="Y592" s="106"/>
      <c r="Z592" s="109"/>
      <c r="BI592" s="145"/>
      <c r="BJ592" s="145"/>
      <c r="BK592" s="145"/>
      <c r="BL592" s="145"/>
      <c r="BM592" s="145"/>
      <c r="BN592" s="145"/>
      <c r="BO592" s="145"/>
      <c r="BP592" s="145"/>
      <c r="BQ592" s="145"/>
      <c r="BR592" s="145"/>
      <c r="BS592" s="145"/>
      <c r="BT592" s="145"/>
      <c r="BU592" s="145"/>
      <c r="BV592" s="145"/>
      <c r="BW592" s="145"/>
    </row>
    <row r="593" spans="3:75" ht="21" customHeight="1">
      <c r="C593" s="87"/>
      <c r="D593" s="436"/>
      <c r="E593" s="440"/>
      <c r="F593" s="246" t="s">
        <v>166</v>
      </c>
      <c r="G593" s="184"/>
      <c r="H593" s="62" t="s">
        <v>2</v>
      </c>
      <c r="I593" s="62" t="s">
        <v>330</v>
      </c>
      <c r="J593" s="62" t="s">
        <v>2</v>
      </c>
      <c r="K593" s="62" t="s">
        <v>331</v>
      </c>
      <c r="L593" s="62" t="s">
        <v>2</v>
      </c>
      <c r="M593" s="62" t="s">
        <v>503</v>
      </c>
      <c r="N593" s="136" t="s">
        <v>333</v>
      </c>
      <c r="O593" s="136" t="s">
        <v>2</v>
      </c>
      <c r="P593" s="136" t="s">
        <v>721</v>
      </c>
      <c r="Q593" s="136"/>
      <c r="R593" s="136"/>
      <c r="S593" s="136"/>
      <c r="T593" s="136"/>
      <c r="U593" s="213"/>
      <c r="V593" s="21" t="str">
        <f t="shared" si="4"/>
        <v/>
      </c>
      <c r="W593" s="22" t="str">
        <f t="shared" si="5"/>
        <v/>
      </c>
      <c r="X593" s="23"/>
      <c r="Y593" s="106"/>
      <c r="Z593" s="109"/>
      <c r="BI593" s="145"/>
      <c r="BJ593" s="145"/>
      <c r="BK593" s="145"/>
      <c r="BL593" s="145"/>
      <c r="BM593" s="145"/>
      <c r="BN593" s="145"/>
      <c r="BO593" s="145"/>
      <c r="BP593" s="145"/>
      <c r="BQ593" s="145"/>
      <c r="BR593" s="145"/>
      <c r="BS593" s="145"/>
      <c r="BT593" s="145"/>
      <c r="BU593" s="145"/>
      <c r="BV593" s="145"/>
      <c r="BW593" s="145"/>
    </row>
    <row r="594" spans="3:75" ht="21" customHeight="1">
      <c r="C594" s="87"/>
      <c r="D594" s="436"/>
      <c r="E594" s="440"/>
      <c r="F594" s="246" t="s">
        <v>167</v>
      </c>
      <c r="G594" s="184"/>
      <c r="H594" s="62" t="s">
        <v>2</v>
      </c>
      <c r="I594" s="62" t="s">
        <v>330</v>
      </c>
      <c r="J594" s="62" t="s">
        <v>2</v>
      </c>
      <c r="K594" s="62" t="s">
        <v>331</v>
      </c>
      <c r="L594" s="62" t="s">
        <v>2</v>
      </c>
      <c r="M594" s="62" t="s">
        <v>504</v>
      </c>
      <c r="N594" s="136" t="s">
        <v>333</v>
      </c>
      <c r="O594" s="136" t="s">
        <v>2</v>
      </c>
      <c r="P594" s="136" t="s">
        <v>721</v>
      </c>
      <c r="Q594" s="136"/>
      <c r="R594" s="136"/>
      <c r="S594" s="136"/>
      <c r="T594" s="136"/>
      <c r="U594" s="213"/>
      <c r="V594" s="21" t="str">
        <f t="shared" ref="V594:V657" si="6">IF(OR(AND(V142="",W142=""),AND(V368="",W368=""),AND(W142="X",W368="X"),OR(W142="M",W368="M")),"",SUM(V142,V368))</f>
        <v/>
      </c>
      <c r="W594" s="22" t="str">
        <f t="shared" si="5"/>
        <v/>
      </c>
      <c r="X594" s="23"/>
      <c r="Y594" s="106"/>
      <c r="Z594" s="109"/>
      <c r="BI594" s="145"/>
      <c r="BJ594" s="145"/>
      <c r="BK594" s="145"/>
      <c r="BL594" s="145"/>
      <c r="BM594" s="145"/>
      <c r="BN594" s="145"/>
      <c r="BO594" s="145"/>
      <c r="BP594" s="145"/>
      <c r="BQ594" s="145"/>
      <c r="BR594" s="145"/>
      <c r="BS594" s="145"/>
      <c r="BT594" s="145"/>
      <c r="BU594" s="145"/>
      <c r="BV594" s="145"/>
      <c r="BW594" s="145"/>
    </row>
    <row r="595" spans="3:75" ht="21" customHeight="1">
      <c r="C595" s="87"/>
      <c r="D595" s="436"/>
      <c r="E595" s="440"/>
      <c r="F595" s="246" t="s">
        <v>168</v>
      </c>
      <c r="G595" s="184"/>
      <c r="H595" s="62" t="s">
        <v>2</v>
      </c>
      <c r="I595" s="62" t="s">
        <v>330</v>
      </c>
      <c r="J595" s="62" t="s">
        <v>2</v>
      </c>
      <c r="K595" s="62" t="s">
        <v>331</v>
      </c>
      <c r="L595" s="62" t="s">
        <v>2</v>
      </c>
      <c r="M595" s="62" t="s">
        <v>505</v>
      </c>
      <c r="N595" s="136" t="s">
        <v>333</v>
      </c>
      <c r="O595" s="136" t="s">
        <v>2</v>
      </c>
      <c r="P595" s="136" t="s">
        <v>721</v>
      </c>
      <c r="Q595" s="136"/>
      <c r="R595" s="136"/>
      <c r="S595" s="136"/>
      <c r="T595" s="136"/>
      <c r="U595" s="213"/>
      <c r="V595" s="21" t="str">
        <f t="shared" si="6"/>
        <v/>
      </c>
      <c r="W595" s="22" t="str">
        <f t="shared" ref="W595:W658" si="7">IF(AND(AND(W143="X",W369="X"),SUM(V143,V369)=0,ISNUMBER(V595)),"",IF(OR(W143="M",W369="M"),"M",IF(AND(W143=W369,OR(W143="X",W143="W",W143="Z")),UPPER(W143),"")))</f>
        <v/>
      </c>
      <c r="X595" s="23"/>
      <c r="Y595" s="106"/>
      <c r="Z595" s="109"/>
      <c r="BI595" s="145"/>
      <c r="BJ595" s="145"/>
      <c r="BK595" s="145"/>
      <c r="BL595" s="145"/>
      <c r="BM595" s="145"/>
      <c r="BN595" s="145"/>
      <c r="BO595" s="145"/>
      <c r="BP595" s="145"/>
      <c r="BQ595" s="145"/>
      <c r="BR595" s="145"/>
      <c r="BS595" s="145"/>
      <c r="BT595" s="145"/>
      <c r="BU595" s="145"/>
      <c r="BV595" s="145"/>
      <c r="BW595" s="145"/>
    </row>
    <row r="596" spans="3:75" ht="21" customHeight="1">
      <c r="C596" s="87"/>
      <c r="D596" s="436"/>
      <c r="E596" s="440"/>
      <c r="F596" s="246" t="s">
        <v>169</v>
      </c>
      <c r="G596" s="184"/>
      <c r="H596" s="62" t="s">
        <v>2</v>
      </c>
      <c r="I596" s="62" t="s">
        <v>330</v>
      </c>
      <c r="J596" s="62" t="s">
        <v>2</v>
      </c>
      <c r="K596" s="62" t="s">
        <v>331</v>
      </c>
      <c r="L596" s="62" t="s">
        <v>2</v>
      </c>
      <c r="M596" s="62" t="s">
        <v>506</v>
      </c>
      <c r="N596" s="136" t="s">
        <v>333</v>
      </c>
      <c r="O596" s="136" t="s">
        <v>2</v>
      </c>
      <c r="P596" s="136" t="s">
        <v>721</v>
      </c>
      <c r="Q596" s="136"/>
      <c r="R596" s="136"/>
      <c r="S596" s="136"/>
      <c r="T596" s="136"/>
      <c r="U596" s="213"/>
      <c r="V596" s="21" t="str">
        <f t="shared" si="6"/>
        <v/>
      </c>
      <c r="W596" s="22" t="str">
        <f t="shared" si="7"/>
        <v/>
      </c>
      <c r="X596" s="23"/>
      <c r="Y596" s="106"/>
      <c r="Z596" s="109"/>
      <c r="BI596" s="145"/>
      <c r="BJ596" s="145"/>
      <c r="BK596" s="145"/>
      <c r="BL596" s="145"/>
      <c r="BM596" s="145"/>
      <c r="BN596" s="145"/>
      <c r="BO596" s="145"/>
      <c r="BP596" s="145"/>
      <c r="BQ596" s="145"/>
      <c r="BR596" s="145"/>
      <c r="BS596" s="145"/>
      <c r="BT596" s="145"/>
      <c r="BU596" s="145"/>
      <c r="BV596" s="145"/>
      <c r="BW596" s="145"/>
    </row>
    <row r="597" spans="3:75" ht="21" customHeight="1">
      <c r="C597" s="87"/>
      <c r="D597" s="436"/>
      <c r="E597" s="440"/>
      <c r="F597" s="246" t="s">
        <v>170</v>
      </c>
      <c r="G597" s="184"/>
      <c r="H597" s="62" t="s">
        <v>2</v>
      </c>
      <c r="I597" s="62" t="s">
        <v>330</v>
      </c>
      <c r="J597" s="62" t="s">
        <v>2</v>
      </c>
      <c r="K597" s="62" t="s">
        <v>331</v>
      </c>
      <c r="L597" s="62" t="s">
        <v>2</v>
      </c>
      <c r="M597" s="62" t="s">
        <v>507</v>
      </c>
      <c r="N597" s="136" t="s">
        <v>333</v>
      </c>
      <c r="O597" s="136" t="s">
        <v>2</v>
      </c>
      <c r="P597" s="136" t="s">
        <v>721</v>
      </c>
      <c r="Q597" s="136"/>
      <c r="R597" s="136"/>
      <c r="S597" s="136"/>
      <c r="T597" s="136"/>
      <c r="U597" s="213"/>
      <c r="V597" s="21" t="str">
        <f t="shared" si="6"/>
        <v/>
      </c>
      <c r="W597" s="22" t="str">
        <f t="shared" si="7"/>
        <v/>
      </c>
      <c r="X597" s="23"/>
      <c r="Y597" s="106"/>
      <c r="Z597" s="109"/>
      <c r="BI597" s="145"/>
      <c r="BJ597" s="145"/>
      <c r="BK597" s="145"/>
      <c r="BL597" s="145"/>
      <c r="BM597" s="145"/>
      <c r="BN597" s="145"/>
      <c r="BO597" s="145"/>
      <c r="BP597" s="145"/>
      <c r="BQ597" s="145"/>
      <c r="BR597" s="145"/>
      <c r="BS597" s="145"/>
      <c r="BT597" s="145"/>
      <c r="BU597" s="145"/>
      <c r="BV597" s="145"/>
      <c r="BW597" s="145"/>
    </row>
    <row r="598" spans="3:75" ht="21" customHeight="1">
      <c r="C598" s="87"/>
      <c r="D598" s="436"/>
      <c r="E598" s="440"/>
      <c r="F598" s="246" t="s">
        <v>171</v>
      </c>
      <c r="G598" s="184"/>
      <c r="H598" s="62" t="s">
        <v>2</v>
      </c>
      <c r="I598" s="62" t="s">
        <v>330</v>
      </c>
      <c r="J598" s="62" t="s">
        <v>2</v>
      </c>
      <c r="K598" s="62" t="s">
        <v>331</v>
      </c>
      <c r="L598" s="62" t="s">
        <v>2</v>
      </c>
      <c r="M598" s="62" t="s">
        <v>508</v>
      </c>
      <c r="N598" s="136" t="s">
        <v>333</v>
      </c>
      <c r="O598" s="136" t="s">
        <v>2</v>
      </c>
      <c r="P598" s="136" t="s">
        <v>721</v>
      </c>
      <c r="Q598" s="136"/>
      <c r="R598" s="136"/>
      <c r="S598" s="136"/>
      <c r="T598" s="136"/>
      <c r="U598" s="213"/>
      <c r="V598" s="21" t="str">
        <f t="shared" si="6"/>
        <v/>
      </c>
      <c r="W598" s="22" t="str">
        <f t="shared" si="7"/>
        <v/>
      </c>
      <c r="X598" s="23"/>
      <c r="Y598" s="106"/>
      <c r="Z598" s="109"/>
      <c r="BI598" s="145"/>
      <c r="BJ598" s="145"/>
      <c r="BK598" s="145"/>
      <c r="BL598" s="145"/>
      <c r="BM598" s="145"/>
      <c r="BN598" s="145"/>
      <c r="BO598" s="145"/>
      <c r="BP598" s="145"/>
      <c r="BQ598" s="145"/>
      <c r="BR598" s="145"/>
      <c r="BS598" s="145"/>
      <c r="BT598" s="145"/>
      <c r="BU598" s="145"/>
      <c r="BV598" s="145"/>
      <c r="BW598" s="145"/>
    </row>
    <row r="599" spans="3:75" ht="21" customHeight="1">
      <c r="C599" s="87"/>
      <c r="D599" s="436"/>
      <c r="E599" s="440"/>
      <c r="F599" s="246" t="s">
        <v>172</v>
      </c>
      <c r="G599" s="184"/>
      <c r="H599" s="62" t="s">
        <v>2</v>
      </c>
      <c r="I599" s="62" t="s">
        <v>330</v>
      </c>
      <c r="J599" s="62" t="s">
        <v>2</v>
      </c>
      <c r="K599" s="62" t="s">
        <v>331</v>
      </c>
      <c r="L599" s="62" t="s">
        <v>2</v>
      </c>
      <c r="M599" s="62" t="s">
        <v>509</v>
      </c>
      <c r="N599" s="136" t="s">
        <v>333</v>
      </c>
      <c r="O599" s="136" t="s">
        <v>2</v>
      </c>
      <c r="P599" s="136" t="s">
        <v>721</v>
      </c>
      <c r="Q599" s="136"/>
      <c r="R599" s="136"/>
      <c r="S599" s="136"/>
      <c r="T599" s="136"/>
      <c r="U599" s="213"/>
      <c r="V599" s="21" t="str">
        <f t="shared" si="6"/>
        <v/>
      </c>
      <c r="W599" s="22" t="str">
        <f t="shared" si="7"/>
        <v/>
      </c>
      <c r="X599" s="23"/>
      <c r="Y599" s="106"/>
      <c r="Z599" s="109"/>
      <c r="BI599" s="145"/>
      <c r="BJ599" s="145"/>
      <c r="BK599" s="145"/>
      <c r="BL599" s="145"/>
      <c r="BM599" s="145"/>
      <c r="BN599" s="145"/>
      <c r="BO599" s="145"/>
      <c r="BP599" s="145"/>
      <c r="BQ599" s="145"/>
      <c r="BR599" s="145"/>
      <c r="BS599" s="145"/>
      <c r="BT599" s="145"/>
      <c r="BU599" s="145"/>
      <c r="BV599" s="145"/>
      <c r="BW599" s="145"/>
    </row>
    <row r="600" spans="3:75" ht="21" customHeight="1">
      <c r="C600" s="87"/>
      <c r="D600" s="436"/>
      <c r="E600" s="440"/>
      <c r="F600" s="246" t="s">
        <v>173</v>
      </c>
      <c r="G600" s="184"/>
      <c r="H600" s="62" t="s">
        <v>2</v>
      </c>
      <c r="I600" s="62" t="s">
        <v>330</v>
      </c>
      <c r="J600" s="62" t="s">
        <v>2</v>
      </c>
      <c r="K600" s="62" t="s">
        <v>331</v>
      </c>
      <c r="L600" s="62" t="s">
        <v>2</v>
      </c>
      <c r="M600" s="62" t="s">
        <v>510</v>
      </c>
      <c r="N600" s="136" t="s">
        <v>333</v>
      </c>
      <c r="O600" s="136" t="s">
        <v>2</v>
      </c>
      <c r="P600" s="136" t="s">
        <v>721</v>
      </c>
      <c r="Q600" s="136"/>
      <c r="R600" s="136"/>
      <c r="S600" s="136"/>
      <c r="T600" s="136"/>
      <c r="U600" s="213"/>
      <c r="V600" s="21" t="str">
        <f t="shared" si="6"/>
        <v/>
      </c>
      <c r="W600" s="22" t="str">
        <f t="shared" si="7"/>
        <v/>
      </c>
      <c r="X600" s="23"/>
      <c r="Y600" s="106"/>
      <c r="Z600" s="109"/>
      <c r="BI600" s="145"/>
      <c r="BJ600" s="145"/>
      <c r="BK600" s="145"/>
      <c r="BL600" s="145"/>
      <c r="BM600" s="145"/>
      <c r="BN600" s="145"/>
      <c r="BO600" s="145"/>
      <c r="BP600" s="145"/>
      <c r="BQ600" s="145"/>
      <c r="BR600" s="145"/>
      <c r="BS600" s="145"/>
      <c r="BT600" s="145"/>
      <c r="BU600" s="145"/>
      <c r="BV600" s="145"/>
      <c r="BW600" s="145"/>
    </row>
    <row r="601" spans="3:75" ht="21" customHeight="1">
      <c r="C601" s="87"/>
      <c r="D601" s="436"/>
      <c r="E601" s="440"/>
      <c r="F601" s="246" t="s">
        <v>174</v>
      </c>
      <c r="G601" s="184"/>
      <c r="H601" s="62" t="s">
        <v>2</v>
      </c>
      <c r="I601" s="62" t="s">
        <v>330</v>
      </c>
      <c r="J601" s="62" t="s">
        <v>2</v>
      </c>
      <c r="K601" s="62" t="s">
        <v>331</v>
      </c>
      <c r="L601" s="62" t="s">
        <v>2</v>
      </c>
      <c r="M601" s="62" t="s">
        <v>511</v>
      </c>
      <c r="N601" s="136" t="s">
        <v>333</v>
      </c>
      <c r="O601" s="136" t="s">
        <v>2</v>
      </c>
      <c r="P601" s="136" t="s">
        <v>721</v>
      </c>
      <c r="Q601" s="136"/>
      <c r="R601" s="136"/>
      <c r="S601" s="136"/>
      <c r="T601" s="136"/>
      <c r="U601" s="213"/>
      <c r="V601" s="21" t="str">
        <f t="shared" si="6"/>
        <v/>
      </c>
      <c r="W601" s="22" t="str">
        <f t="shared" si="7"/>
        <v/>
      </c>
      <c r="X601" s="23"/>
      <c r="Y601" s="106"/>
      <c r="Z601" s="109"/>
      <c r="BI601" s="145"/>
      <c r="BJ601" s="145"/>
      <c r="BK601" s="145"/>
      <c r="BL601" s="145"/>
      <c r="BM601" s="145"/>
      <c r="BN601" s="145"/>
      <c r="BO601" s="145"/>
      <c r="BP601" s="145"/>
      <c r="BQ601" s="145"/>
      <c r="BR601" s="145"/>
      <c r="BS601" s="145"/>
      <c r="BT601" s="145"/>
      <c r="BU601" s="145"/>
      <c r="BV601" s="145"/>
      <c r="BW601" s="145"/>
    </row>
    <row r="602" spans="3:75" ht="21" customHeight="1">
      <c r="C602" s="87"/>
      <c r="D602" s="436"/>
      <c r="E602" s="440"/>
      <c r="F602" s="246" t="s">
        <v>175</v>
      </c>
      <c r="G602" s="184"/>
      <c r="H602" s="62" t="s">
        <v>2</v>
      </c>
      <c r="I602" s="62" t="s">
        <v>330</v>
      </c>
      <c r="J602" s="62" t="s">
        <v>2</v>
      </c>
      <c r="K602" s="62" t="s">
        <v>331</v>
      </c>
      <c r="L602" s="62" t="s">
        <v>2</v>
      </c>
      <c r="M602" s="62" t="s">
        <v>512</v>
      </c>
      <c r="N602" s="136" t="s">
        <v>333</v>
      </c>
      <c r="O602" s="136" t="s">
        <v>2</v>
      </c>
      <c r="P602" s="136" t="s">
        <v>721</v>
      </c>
      <c r="Q602" s="136"/>
      <c r="R602" s="136"/>
      <c r="S602" s="136"/>
      <c r="T602" s="136"/>
      <c r="U602" s="213"/>
      <c r="V602" s="21" t="str">
        <f t="shared" si="6"/>
        <v/>
      </c>
      <c r="W602" s="22" t="str">
        <f t="shared" si="7"/>
        <v/>
      </c>
      <c r="X602" s="23"/>
      <c r="Y602" s="106"/>
      <c r="Z602" s="109"/>
      <c r="BI602" s="145"/>
      <c r="BJ602" s="145"/>
      <c r="BK602" s="145"/>
      <c r="BL602" s="145"/>
      <c r="BM602" s="145"/>
      <c r="BN602" s="145"/>
      <c r="BO602" s="145"/>
      <c r="BP602" s="145"/>
      <c r="BQ602" s="145"/>
      <c r="BR602" s="145"/>
      <c r="BS602" s="145"/>
      <c r="BT602" s="145"/>
      <c r="BU602" s="145"/>
      <c r="BV602" s="145"/>
      <c r="BW602" s="145"/>
    </row>
    <row r="603" spans="3:75" ht="21" customHeight="1">
      <c r="C603" s="87"/>
      <c r="D603" s="436"/>
      <c r="E603" s="440"/>
      <c r="F603" s="246" t="s">
        <v>176</v>
      </c>
      <c r="G603" s="184"/>
      <c r="H603" s="62" t="s">
        <v>2</v>
      </c>
      <c r="I603" s="62" t="s">
        <v>330</v>
      </c>
      <c r="J603" s="62" t="s">
        <v>2</v>
      </c>
      <c r="K603" s="62" t="s">
        <v>331</v>
      </c>
      <c r="L603" s="62" t="s">
        <v>2</v>
      </c>
      <c r="M603" s="62" t="s">
        <v>513</v>
      </c>
      <c r="N603" s="136" t="s">
        <v>333</v>
      </c>
      <c r="O603" s="136" t="s">
        <v>2</v>
      </c>
      <c r="P603" s="136" t="s">
        <v>721</v>
      </c>
      <c r="Q603" s="136"/>
      <c r="R603" s="136"/>
      <c r="S603" s="136"/>
      <c r="T603" s="136"/>
      <c r="U603" s="213"/>
      <c r="V603" s="21" t="str">
        <f t="shared" si="6"/>
        <v/>
      </c>
      <c r="W603" s="22" t="str">
        <f t="shared" si="7"/>
        <v/>
      </c>
      <c r="X603" s="23"/>
      <c r="Y603" s="106"/>
      <c r="Z603" s="109"/>
      <c r="BI603" s="145"/>
      <c r="BJ603" s="145"/>
      <c r="BK603" s="145"/>
      <c r="BL603" s="145"/>
      <c r="BM603" s="145"/>
      <c r="BN603" s="145"/>
      <c r="BO603" s="145"/>
      <c r="BP603" s="145"/>
      <c r="BQ603" s="145"/>
      <c r="BR603" s="145"/>
      <c r="BS603" s="145"/>
      <c r="BT603" s="145"/>
      <c r="BU603" s="145"/>
      <c r="BV603" s="145"/>
      <c r="BW603" s="145"/>
    </row>
    <row r="604" spans="3:75" ht="21" customHeight="1">
      <c r="C604" s="87"/>
      <c r="D604" s="436"/>
      <c r="E604" s="440"/>
      <c r="F604" s="246" t="s">
        <v>177</v>
      </c>
      <c r="G604" s="184"/>
      <c r="H604" s="62" t="s">
        <v>2</v>
      </c>
      <c r="I604" s="62" t="s">
        <v>330</v>
      </c>
      <c r="J604" s="62" t="s">
        <v>2</v>
      </c>
      <c r="K604" s="62" t="s">
        <v>331</v>
      </c>
      <c r="L604" s="62" t="s">
        <v>2</v>
      </c>
      <c r="M604" s="62" t="s">
        <v>514</v>
      </c>
      <c r="N604" s="136" t="s">
        <v>333</v>
      </c>
      <c r="O604" s="136" t="s">
        <v>2</v>
      </c>
      <c r="P604" s="136" t="s">
        <v>721</v>
      </c>
      <c r="Q604" s="136"/>
      <c r="R604" s="136"/>
      <c r="S604" s="136"/>
      <c r="T604" s="136"/>
      <c r="U604" s="213"/>
      <c r="V604" s="21" t="str">
        <f t="shared" si="6"/>
        <v/>
      </c>
      <c r="W604" s="22" t="str">
        <f t="shared" si="7"/>
        <v/>
      </c>
      <c r="X604" s="23"/>
      <c r="Y604" s="106"/>
      <c r="Z604" s="109"/>
      <c r="BI604" s="145"/>
      <c r="BJ604" s="145"/>
      <c r="BK604" s="145"/>
      <c r="BL604" s="145"/>
      <c r="BM604" s="145"/>
      <c r="BN604" s="145"/>
      <c r="BO604" s="145"/>
      <c r="BP604" s="145"/>
      <c r="BQ604" s="145"/>
      <c r="BR604" s="145"/>
      <c r="BS604" s="145"/>
      <c r="BT604" s="145"/>
      <c r="BU604" s="145"/>
      <c r="BV604" s="145"/>
      <c r="BW604" s="145"/>
    </row>
    <row r="605" spans="3:75" ht="21" customHeight="1">
      <c r="C605" s="87"/>
      <c r="D605" s="436"/>
      <c r="E605" s="440"/>
      <c r="F605" s="246" t="s">
        <v>178</v>
      </c>
      <c r="G605" s="184"/>
      <c r="H605" s="62" t="s">
        <v>2</v>
      </c>
      <c r="I605" s="62" t="s">
        <v>330</v>
      </c>
      <c r="J605" s="62" t="s">
        <v>2</v>
      </c>
      <c r="K605" s="62" t="s">
        <v>331</v>
      </c>
      <c r="L605" s="62" t="s">
        <v>2</v>
      </c>
      <c r="M605" s="62" t="s">
        <v>515</v>
      </c>
      <c r="N605" s="136" t="s">
        <v>333</v>
      </c>
      <c r="O605" s="136" t="s">
        <v>2</v>
      </c>
      <c r="P605" s="136" t="s">
        <v>721</v>
      </c>
      <c r="Q605" s="136"/>
      <c r="R605" s="136"/>
      <c r="S605" s="136"/>
      <c r="T605" s="136"/>
      <c r="U605" s="213"/>
      <c r="V605" s="21" t="str">
        <f t="shared" si="6"/>
        <v/>
      </c>
      <c r="W605" s="22" t="str">
        <f t="shared" si="7"/>
        <v/>
      </c>
      <c r="X605" s="23"/>
      <c r="Y605" s="106"/>
      <c r="Z605" s="109"/>
      <c r="BI605" s="145"/>
      <c r="BJ605" s="145"/>
      <c r="BK605" s="145"/>
      <c r="BL605" s="145"/>
      <c r="BM605" s="145"/>
      <c r="BN605" s="145"/>
      <c r="BO605" s="145"/>
      <c r="BP605" s="145"/>
      <c r="BQ605" s="145"/>
      <c r="BR605" s="145"/>
      <c r="BS605" s="145"/>
      <c r="BT605" s="145"/>
      <c r="BU605" s="145"/>
      <c r="BV605" s="145"/>
      <c r="BW605" s="145"/>
    </row>
    <row r="606" spans="3:75" ht="21" customHeight="1">
      <c r="C606" s="87"/>
      <c r="D606" s="436"/>
      <c r="E606" s="440"/>
      <c r="F606" s="246" t="s">
        <v>179</v>
      </c>
      <c r="G606" s="184"/>
      <c r="H606" s="62" t="s">
        <v>2</v>
      </c>
      <c r="I606" s="62" t="s">
        <v>330</v>
      </c>
      <c r="J606" s="62" t="s">
        <v>2</v>
      </c>
      <c r="K606" s="62" t="s">
        <v>331</v>
      </c>
      <c r="L606" s="62" t="s">
        <v>2</v>
      </c>
      <c r="M606" s="62" t="s">
        <v>516</v>
      </c>
      <c r="N606" s="136" t="s">
        <v>333</v>
      </c>
      <c r="O606" s="136" t="s">
        <v>2</v>
      </c>
      <c r="P606" s="136" t="s">
        <v>721</v>
      </c>
      <c r="Q606" s="136"/>
      <c r="R606" s="136"/>
      <c r="S606" s="136"/>
      <c r="T606" s="136"/>
      <c r="U606" s="213"/>
      <c r="V606" s="21" t="str">
        <f t="shared" si="6"/>
        <v/>
      </c>
      <c r="W606" s="22" t="str">
        <f t="shared" si="7"/>
        <v/>
      </c>
      <c r="X606" s="23"/>
      <c r="Y606" s="106"/>
      <c r="Z606" s="109"/>
      <c r="BI606" s="145"/>
      <c r="BJ606" s="145"/>
      <c r="BK606" s="145"/>
      <c r="BL606" s="145"/>
      <c r="BM606" s="145"/>
      <c r="BN606" s="145"/>
      <c r="BO606" s="145"/>
      <c r="BP606" s="145"/>
      <c r="BQ606" s="145"/>
      <c r="BR606" s="145"/>
      <c r="BS606" s="145"/>
      <c r="BT606" s="145"/>
      <c r="BU606" s="145"/>
      <c r="BV606" s="145"/>
      <c r="BW606" s="145"/>
    </row>
    <row r="607" spans="3:75" ht="21" customHeight="1">
      <c r="C607" s="87"/>
      <c r="D607" s="436"/>
      <c r="E607" s="440"/>
      <c r="F607" s="246" t="s">
        <v>165</v>
      </c>
      <c r="G607" s="184"/>
      <c r="H607" s="62" t="s">
        <v>2</v>
      </c>
      <c r="I607" s="62" t="s">
        <v>330</v>
      </c>
      <c r="J607" s="62" t="s">
        <v>2</v>
      </c>
      <c r="K607" s="62" t="s">
        <v>331</v>
      </c>
      <c r="L607" s="62" t="s">
        <v>2</v>
      </c>
      <c r="M607" s="62" t="s">
        <v>502</v>
      </c>
      <c r="N607" s="136" t="s">
        <v>333</v>
      </c>
      <c r="O607" s="136" t="s">
        <v>2</v>
      </c>
      <c r="P607" s="136" t="s">
        <v>721</v>
      </c>
      <c r="Q607" s="136"/>
      <c r="R607" s="136"/>
      <c r="S607" s="136"/>
      <c r="T607" s="136"/>
      <c r="U607" s="213"/>
      <c r="V607" s="21" t="str">
        <f t="shared" si="6"/>
        <v/>
      </c>
      <c r="W607" s="22" t="str">
        <f t="shared" si="7"/>
        <v/>
      </c>
      <c r="X607" s="23"/>
      <c r="Y607" s="106"/>
      <c r="Z607" s="109"/>
      <c r="BI607" s="145"/>
      <c r="BJ607" s="145"/>
      <c r="BK607" s="145"/>
      <c r="BL607" s="145"/>
      <c r="BM607" s="145"/>
      <c r="BN607" s="145"/>
      <c r="BO607" s="145"/>
      <c r="BP607" s="145"/>
      <c r="BQ607" s="145"/>
      <c r="BR607" s="145"/>
      <c r="BS607" s="145"/>
      <c r="BT607" s="145"/>
      <c r="BU607" s="145"/>
      <c r="BV607" s="145"/>
      <c r="BW607" s="145"/>
    </row>
    <row r="608" spans="3:75" ht="21" customHeight="1">
      <c r="C608" s="87"/>
      <c r="D608" s="436"/>
      <c r="E608" s="440"/>
      <c r="F608" s="246" t="s">
        <v>180</v>
      </c>
      <c r="G608" s="184"/>
      <c r="H608" s="62" t="s">
        <v>2</v>
      </c>
      <c r="I608" s="62" t="s">
        <v>330</v>
      </c>
      <c r="J608" s="62" t="s">
        <v>2</v>
      </c>
      <c r="K608" s="62" t="s">
        <v>331</v>
      </c>
      <c r="L608" s="62" t="s">
        <v>2</v>
      </c>
      <c r="M608" s="62" t="s">
        <v>517</v>
      </c>
      <c r="N608" s="136" t="s">
        <v>333</v>
      </c>
      <c r="O608" s="136" t="s">
        <v>2</v>
      </c>
      <c r="P608" s="136" t="s">
        <v>721</v>
      </c>
      <c r="Q608" s="136"/>
      <c r="R608" s="136"/>
      <c r="S608" s="136"/>
      <c r="T608" s="136"/>
      <c r="U608" s="213"/>
      <c r="V608" s="21" t="str">
        <f t="shared" si="6"/>
        <v/>
      </c>
      <c r="W608" s="22" t="str">
        <f t="shared" si="7"/>
        <v/>
      </c>
      <c r="X608" s="23"/>
      <c r="Y608" s="106"/>
      <c r="Z608" s="109"/>
      <c r="BI608" s="145"/>
      <c r="BJ608" s="145"/>
      <c r="BK608" s="145"/>
      <c r="BL608" s="145"/>
      <c r="BM608" s="145"/>
      <c r="BN608" s="145"/>
      <c r="BO608" s="145"/>
      <c r="BP608" s="145"/>
      <c r="BQ608" s="145"/>
      <c r="BR608" s="145"/>
      <c r="BS608" s="145"/>
      <c r="BT608" s="145"/>
      <c r="BU608" s="145"/>
      <c r="BV608" s="145"/>
      <c r="BW608" s="145"/>
    </row>
    <row r="609" spans="3:75" ht="21" customHeight="1">
      <c r="C609" s="87"/>
      <c r="D609" s="436"/>
      <c r="E609" s="440"/>
      <c r="F609" s="246" t="s">
        <v>181</v>
      </c>
      <c r="G609" s="184"/>
      <c r="H609" s="62" t="s">
        <v>2</v>
      </c>
      <c r="I609" s="62" t="s">
        <v>330</v>
      </c>
      <c r="J609" s="62" t="s">
        <v>2</v>
      </c>
      <c r="K609" s="62" t="s">
        <v>331</v>
      </c>
      <c r="L609" s="62" t="s">
        <v>2</v>
      </c>
      <c r="M609" s="62" t="s">
        <v>518</v>
      </c>
      <c r="N609" s="136" t="s">
        <v>333</v>
      </c>
      <c r="O609" s="136" t="s">
        <v>2</v>
      </c>
      <c r="P609" s="136" t="s">
        <v>721</v>
      </c>
      <c r="Q609" s="136"/>
      <c r="R609" s="136"/>
      <c r="S609" s="136"/>
      <c r="T609" s="136"/>
      <c r="U609" s="213"/>
      <c r="V609" s="21" t="str">
        <f t="shared" si="6"/>
        <v/>
      </c>
      <c r="W609" s="22" t="str">
        <f t="shared" si="7"/>
        <v/>
      </c>
      <c r="X609" s="23"/>
      <c r="Y609" s="106"/>
      <c r="Z609" s="106"/>
      <c r="AD609" s="107"/>
      <c r="AE609" s="107"/>
      <c r="AF609" s="107"/>
      <c r="AG609" s="107"/>
      <c r="AH609" s="107"/>
      <c r="AI609" s="107"/>
      <c r="AJ609" s="107"/>
      <c r="AK609" s="107"/>
      <c r="AL609" s="107"/>
      <c r="AM609" s="107"/>
      <c r="AN609" s="107"/>
      <c r="AO609" s="107"/>
      <c r="AP609" s="107"/>
      <c r="AQ609" s="107"/>
      <c r="AR609" s="107"/>
      <c r="AS609" s="107"/>
      <c r="BI609" s="145"/>
      <c r="BJ609" s="145"/>
      <c r="BK609" s="145"/>
      <c r="BL609" s="145"/>
      <c r="BM609" s="145"/>
      <c r="BN609" s="145"/>
      <c r="BO609" s="145"/>
      <c r="BP609" s="145"/>
      <c r="BQ609" s="145"/>
      <c r="BR609" s="145"/>
      <c r="BS609" s="145"/>
      <c r="BT609" s="145"/>
      <c r="BU609" s="145"/>
      <c r="BV609" s="145"/>
      <c r="BW609" s="145"/>
    </row>
    <row r="610" spans="3:75" ht="21" customHeight="1">
      <c r="C610" s="87"/>
      <c r="D610" s="436"/>
      <c r="E610" s="440"/>
      <c r="F610" s="246" t="s">
        <v>182</v>
      </c>
      <c r="G610" s="184"/>
      <c r="H610" s="62" t="s">
        <v>2</v>
      </c>
      <c r="I610" s="62" t="s">
        <v>330</v>
      </c>
      <c r="J610" s="62" t="s">
        <v>2</v>
      </c>
      <c r="K610" s="62" t="s">
        <v>331</v>
      </c>
      <c r="L610" s="62" t="s">
        <v>2</v>
      </c>
      <c r="M610" s="62" t="s">
        <v>519</v>
      </c>
      <c r="N610" s="136" t="s">
        <v>333</v>
      </c>
      <c r="O610" s="136" t="s">
        <v>2</v>
      </c>
      <c r="P610" s="136" t="s">
        <v>721</v>
      </c>
      <c r="Q610" s="136"/>
      <c r="R610" s="136"/>
      <c r="S610" s="136"/>
      <c r="T610" s="136"/>
      <c r="U610" s="213"/>
      <c r="V610" s="21" t="str">
        <f t="shared" si="6"/>
        <v/>
      </c>
      <c r="W610" s="22" t="str">
        <f t="shared" si="7"/>
        <v/>
      </c>
      <c r="X610" s="23"/>
      <c r="Y610" s="106"/>
      <c r="Z610" s="106"/>
      <c r="AD610" s="107"/>
      <c r="AE610" s="107"/>
      <c r="AF610" s="107"/>
      <c r="AG610" s="107"/>
      <c r="AH610" s="107"/>
      <c r="AI610" s="107"/>
      <c r="AJ610" s="107"/>
      <c r="AK610" s="107"/>
      <c r="AL610" s="107"/>
      <c r="AM610" s="107"/>
      <c r="AN610" s="107"/>
      <c r="AO610" s="107"/>
      <c r="AP610" s="107"/>
      <c r="AQ610" s="107"/>
      <c r="AR610" s="107"/>
      <c r="AS610" s="107"/>
      <c r="BI610" s="145"/>
      <c r="BJ610" s="145"/>
      <c r="BK610" s="145"/>
      <c r="BL610" s="145"/>
      <c r="BM610" s="145"/>
      <c r="BN610" s="145"/>
      <c r="BO610" s="145"/>
      <c r="BP610" s="145"/>
      <c r="BQ610" s="145"/>
      <c r="BR610" s="145"/>
      <c r="BS610" s="145"/>
      <c r="BT610" s="145"/>
      <c r="BU610" s="145"/>
      <c r="BV610" s="145"/>
      <c r="BW610" s="145"/>
    </row>
    <row r="611" spans="3:75" ht="21" customHeight="1">
      <c r="C611" s="87"/>
      <c r="D611" s="436"/>
      <c r="E611" s="440"/>
      <c r="F611" s="246" t="s">
        <v>183</v>
      </c>
      <c r="G611" s="184"/>
      <c r="H611" s="62" t="s">
        <v>2</v>
      </c>
      <c r="I611" s="62" t="s">
        <v>330</v>
      </c>
      <c r="J611" s="62" t="s">
        <v>2</v>
      </c>
      <c r="K611" s="62" t="s">
        <v>331</v>
      </c>
      <c r="L611" s="62" t="s">
        <v>2</v>
      </c>
      <c r="M611" s="62" t="s">
        <v>520</v>
      </c>
      <c r="N611" s="136" t="s">
        <v>333</v>
      </c>
      <c r="O611" s="136" t="s">
        <v>2</v>
      </c>
      <c r="P611" s="136" t="s">
        <v>721</v>
      </c>
      <c r="Q611" s="136"/>
      <c r="R611" s="136"/>
      <c r="S611" s="136"/>
      <c r="T611" s="136"/>
      <c r="U611" s="213"/>
      <c r="V611" s="21" t="str">
        <f t="shared" si="6"/>
        <v/>
      </c>
      <c r="W611" s="22" t="str">
        <f t="shared" si="7"/>
        <v/>
      </c>
      <c r="X611" s="23"/>
      <c r="Y611" s="106"/>
      <c r="Z611" s="106"/>
      <c r="AD611" s="107"/>
      <c r="AE611" s="107"/>
      <c r="AF611" s="107"/>
      <c r="AG611" s="107"/>
      <c r="AH611" s="107"/>
      <c r="AI611" s="107"/>
      <c r="AJ611" s="107"/>
      <c r="AK611" s="107"/>
      <c r="AL611" s="107"/>
      <c r="AM611" s="107"/>
      <c r="AN611" s="107"/>
      <c r="AO611" s="107"/>
      <c r="AP611" s="107"/>
      <c r="AQ611" s="107"/>
      <c r="AR611" s="107"/>
      <c r="AS611" s="107"/>
      <c r="BI611" s="145"/>
      <c r="BJ611" s="145"/>
      <c r="BK611" s="145"/>
      <c r="BL611" s="145"/>
      <c r="BM611" s="145"/>
      <c r="BN611" s="145"/>
      <c r="BO611" s="145"/>
      <c r="BP611" s="145"/>
      <c r="BQ611" s="145"/>
      <c r="BR611" s="145"/>
      <c r="BS611" s="145"/>
      <c r="BT611" s="145"/>
      <c r="BU611" s="145"/>
      <c r="BV611" s="145"/>
      <c r="BW611" s="145"/>
    </row>
    <row r="612" spans="3:75" ht="21" customHeight="1">
      <c r="C612" s="87"/>
      <c r="D612" s="436"/>
      <c r="E612" s="440"/>
      <c r="F612" s="246" t="s">
        <v>184</v>
      </c>
      <c r="G612" s="184"/>
      <c r="H612" s="62" t="s">
        <v>2</v>
      </c>
      <c r="I612" s="62" t="s">
        <v>330</v>
      </c>
      <c r="J612" s="62" t="s">
        <v>2</v>
      </c>
      <c r="K612" s="62" t="s">
        <v>331</v>
      </c>
      <c r="L612" s="62" t="s">
        <v>2</v>
      </c>
      <c r="M612" s="62" t="s">
        <v>521</v>
      </c>
      <c r="N612" s="136" t="s">
        <v>333</v>
      </c>
      <c r="O612" s="136" t="s">
        <v>2</v>
      </c>
      <c r="P612" s="136" t="s">
        <v>721</v>
      </c>
      <c r="Q612" s="136"/>
      <c r="R612" s="136"/>
      <c r="S612" s="136"/>
      <c r="T612" s="136"/>
      <c r="U612" s="213"/>
      <c r="V612" s="21" t="str">
        <f t="shared" si="6"/>
        <v/>
      </c>
      <c r="W612" s="22" t="str">
        <f t="shared" si="7"/>
        <v/>
      </c>
      <c r="X612" s="23"/>
      <c r="Y612" s="106"/>
      <c r="Z612" s="106"/>
      <c r="AD612" s="107"/>
      <c r="AE612" s="107"/>
      <c r="AF612" s="107"/>
      <c r="AG612" s="107"/>
      <c r="AH612" s="107"/>
      <c r="AI612" s="107"/>
      <c r="AJ612" s="107"/>
      <c r="AK612" s="107"/>
      <c r="AL612" s="107"/>
      <c r="AM612" s="107"/>
      <c r="AN612" s="107"/>
      <c r="AO612" s="107"/>
      <c r="AP612" s="107"/>
      <c r="AQ612" s="107"/>
      <c r="AR612" s="107"/>
      <c r="AS612" s="107"/>
      <c r="BI612" s="145"/>
      <c r="BJ612" s="145"/>
      <c r="BK612" s="145"/>
      <c r="BL612" s="145"/>
      <c r="BM612" s="145"/>
      <c r="BN612" s="145"/>
      <c r="BO612" s="145"/>
      <c r="BP612" s="145"/>
      <c r="BQ612" s="145"/>
      <c r="BR612" s="145"/>
      <c r="BS612" s="145"/>
      <c r="BT612" s="145"/>
      <c r="BU612" s="145"/>
      <c r="BV612" s="145"/>
      <c r="BW612" s="145"/>
    </row>
    <row r="613" spans="3:75" ht="21" customHeight="1">
      <c r="C613" s="87"/>
      <c r="D613" s="436"/>
      <c r="E613" s="440"/>
      <c r="F613" s="246" t="s">
        <v>185</v>
      </c>
      <c r="G613" s="184"/>
      <c r="H613" s="62" t="s">
        <v>2</v>
      </c>
      <c r="I613" s="62" t="s">
        <v>330</v>
      </c>
      <c r="J613" s="62" t="s">
        <v>2</v>
      </c>
      <c r="K613" s="62" t="s">
        <v>331</v>
      </c>
      <c r="L613" s="62" t="s">
        <v>2</v>
      </c>
      <c r="M613" s="62" t="s">
        <v>522</v>
      </c>
      <c r="N613" s="136" t="s">
        <v>333</v>
      </c>
      <c r="O613" s="136" t="s">
        <v>2</v>
      </c>
      <c r="P613" s="136" t="s">
        <v>721</v>
      </c>
      <c r="Q613" s="136"/>
      <c r="R613" s="136"/>
      <c r="S613" s="136"/>
      <c r="T613" s="136"/>
      <c r="U613" s="213"/>
      <c r="V613" s="21" t="str">
        <f t="shared" si="6"/>
        <v/>
      </c>
      <c r="W613" s="22" t="str">
        <f t="shared" si="7"/>
        <v/>
      </c>
      <c r="X613" s="23"/>
      <c r="Y613" s="106"/>
      <c r="Z613" s="106"/>
      <c r="AD613" s="107"/>
      <c r="AE613" s="107"/>
      <c r="AF613" s="107"/>
      <c r="AG613" s="107"/>
      <c r="AH613" s="107"/>
      <c r="AI613" s="107"/>
      <c r="AJ613" s="107"/>
      <c r="AK613" s="107"/>
      <c r="AL613" s="107"/>
      <c r="AM613" s="107"/>
      <c r="AN613" s="107"/>
      <c r="AO613" s="107"/>
      <c r="AP613" s="107"/>
      <c r="AQ613" s="107"/>
      <c r="AR613" s="107"/>
      <c r="AS613" s="107"/>
      <c r="BI613" s="145"/>
      <c r="BJ613" s="145"/>
      <c r="BK613" s="145"/>
      <c r="BL613" s="145"/>
      <c r="BM613" s="145"/>
      <c r="BN613" s="145"/>
      <c r="BO613" s="145"/>
      <c r="BP613" s="145"/>
      <c r="BQ613" s="145"/>
      <c r="BR613" s="145"/>
      <c r="BS613" s="145"/>
      <c r="BT613" s="145"/>
      <c r="BU613" s="145"/>
      <c r="BV613" s="145"/>
      <c r="BW613" s="145"/>
    </row>
    <row r="614" spans="3:75" ht="21" customHeight="1">
      <c r="C614" s="87"/>
      <c r="D614" s="436"/>
      <c r="E614" s="440"/>
      <c r="F614" s="246" t="s">
        <v>186</v>
      </c>
      <c r="G614" s="184"/>
      <c r="H614" s="62" t="s">
        <v>2</v>
      </c>
      <c r="I614" s="62" t="s">
        <v>330</v>
      </c>
      <c r="J614" s="62" t="s">
        <v>2</v>
      </c>
      <c r="K614" s="62" t="s">
        <v>331</v>
      </c>
      <c r="L614" s="62" t="s">
        <v>2</v>
      </c>
      <c r="M614" s="62" t="s">
        <v>523</v>
      </c>
      <c r="N614" s="136" t="s">
        <v>333</v>
      </c>
      <c r="O614" s="136" t="s">
        <v>2</v>
      </c>
      <c r="P614" s="136" t="s">
        <v>721</v>
      </c>
      <c r="Q614" s="136"/>
      <c r="R614" s="136"/>
      <c r="S614" s="136"/>
      <c r="T614" s="136"/>
      <c r="U614" s="213"/>
      <c r="V614" s="21" t="str">
        <f t="shared" si="6"/>
        <v/>
      </c>
      <c r="W614" s="22" t="str">
        <f t="shared" si="7"/>
        <v/>
      </c>
      <c r="X614" s="23"/>
      <c r="Y614" s="106"/>
      <c r="Z614" s="106"/>
      <c r="AD614" s="107"/>
      <c r="AE614" s="107"/>
      <c r="AF614" s="107"/>
      <c r="AG614" s="107"/>
      <c r="AH614" s="107"/>
      <c r="AI614" s="107"/>
      <c r="AJ614" s="107"/>
      <c r="AK614" s="107"/>
      <c r="AL614" s="107"/>
      <c r="AM614" s="107"/>
      <c r="AN614" s="107"/>
      <c r="AO614" s="107"/>
      <c r="AP614" s="107"/>
      <c r="AQ614" s="107"/>
      <c r="AR614" s="107"/>
      <c r="AS614" s="107"/>
      <c r="BI614" s="145"/>
      <c r="BJ614" s="145"/>
      <c r="BK614" s="145"/>
      <c r="BL614" s="145"/>
      <c r="BM614" s="145"/>
      <c r="BN614" s="145"/>
      <c r="BO614" s="145"/>
      <c r="BP614" s="145"/>
      <c r="BQ614" s="145"/>
      <c r="BR614" s="145"/>
      <c r="BS614" s="145"/>
      <c r="BT614" s="145"/>
      <c r="BU614" s="145"/>
      <c r="BV614" s="145"/>
      <c r="BW614" s="145"/>
    </row>
    <row r="615" spans="3:75" ht="21" customHeight="1">
      <c r="C615" s="87"/>
      <c r="D615" s="436"/>
      <c r="E615" s="440"/>
      <c r="F615" s="246" t="s">
        <v>187</v>
      </c>
      <c r="G615" s="184"/>
      <c r="H615" s="62" t="s">
        <v>2</v>
      </c>
      <c r="I615" s="62" t="s">
        <v>330</v>
      </c>
      <c r="J615" s="62" t="s">
        <v>2</v>
      </c>
      <c r="K615" s="62" t="s">
        <v>331</v>
      </c>
      <c r="L615" s="62" t="s">
        <v>2</v>
      </c>
      <c r="M615" s="62" t="s">
        <v>524</v>
      </c>
      <c r="N615" s="136" t="s">
        <v>333</v>
      </c>
      <c r="O615" s="136" t="s">
        <v>2</v>
      </c>
      <c r="P615" s="136" t="s">
        <v>721</v>
      </c>
      <c r="Q615" s="136"/>
      <c r="R615" s="136"/>
      <c r="S615" s="136"/>
      <c r="T615" s="136"/>
      <c r="U615" s="213"/>
      <c r="V615" s="21" t="str">
        <f t="shared" si="6"/>
        <v/>
      </c>
      <c r="W615" s="22" t="str">
        <f t="shared" si="7"/>
        <v/>
      </c>
      <c r="X615" s="23"/>
      <c r="Y615" s="106"/>
      <c r="Z615" s="106"/>
      <c r="AD615" s="107"/>
      <c r="AE615" s="107"/>
      <c r="AF615" s="107"/>
      <c r="AG615" s="107"/>
      <c r="AH615" s="107"/>
      <c r="AI615" s="107"/>
      <c r="AJ615" s="107"/>
      <c r="AK615" s="107"/>
      <c r="AL615" s="107"/>
      <c r="AM615" s="107"/>
      <c r="AN615" s="107"/>
      <c r="AO615" s="107"/>
      <c r="AP615" s="107"/>
      <c r="AQ615" s="107"/>
      <c r="AR615" s="107"/>
      <c r="AS615" s="107"/>
      <c r="BI615" s="145"/>
      <c r="BJ615" s="145"/>
      <c r="BK615" s="145"/>
      <c r="BL615" s="145"/>
      <c r="BM615" s="145"/>
      <c r="BN615" s="145"/>
      <c r="BO615" s="145"/>
      <c r="BP615" s="145"/>
      <c r="BQ615" s="145"/>
      <c r="BR615" s="145"/>
      <c r="BS615" s="145"/>
      <c r="BT615" s="145"/>
      <c r="BU615" s="145"/>
      <c r="BV615" s="145"/>
      <c r="BW615" s="145"/>
    </row>
    <row r="616" spans="3:75" ht="21" customHeight="1">
      <c r="C616" s="87"/>
      <c r="D616" s="436"/>
      <c r="E616" s="440"/>
      <c r="F616" s="246" t="s">
        <v>188</v>
      </c>
      <c r="G616" s="184"/>
      <c r="H616" s="62" t="s">
        <v>2</v>
      </c>
      <c r="I616" s="62" t="s">
        <v>330</v>
      </c>
      <c r="J616" s="62" t="s">
        <v>2</v>
      </c>
      <c r="K616" s="62" t="s">
        <v>331</v>
      </c>
      <c r="L616" s="62" t="s">
        <v>2</v>
      </c>
      <c r="M616" s="62" t="s">
        <v>525</v>
      </c>
      <c r="N616" s="136" t="s">
        <v>333</v>
      </c>
      <c r="O616" s="136" t="s">
        <v>2</v>
      </c>
      <c r="P616" s="136" t="s">
        <v>721</v>
      </c>
      <c r="Q616" s="136"/>
      <c r="R616" s="136"/>
      <c r="S616" s="136"/>
      <c r="T616" s="136"/>
      <c r="U616" s="213"/>
      <c r="V616" s="21" t="str">
        <f t="shared" si="6"/>
        <v/>
      </c>
      <c r="W616" s="22" t="str">
        <f t="shared" si="7"/>
        <v/>
      </c>
      <c r="X616" s="23"/>
      <c r="Y616" s="106"/>
      <c r="Z616" s="106"/>
      <c r="AD616" s="107"/>
      <c r="AE616" s="107"/>
      <c r="AF616" s="107"/>
      <c r="AG616" s="107"/>
      <c r="AH616" s="107"/>
      <c r="AI616" s="107"/>
      <c r="AJ616" s="107"/>
      <c r="AK616" s="107"/>
      <c r="AL616" s="107"/>
      <c r="AM616" s="107"/>
      <c r="AN616" s="107"/>
      <c r="AO616" s="107"/>
      <c r="AP616" s="107"/>
      <c r="AQ616" s="107"/>
      <c r="AR616" s="107"/>
      <c r="AS616" s="107"/>
      <c r="BI616" s="145"/>
      <c r="BJ616" s="145"/>
      <c r="BK616" s="145"/>
      <c r="BL616" s="145"/>
      <c r="BM616" s="145"/>
      <c r="BN616" s="145"/>
      <c r="BO616" s="145"/>
      <c r="BP616" s="145"/>
      <c r="BQ616" s="145"/>
      <c r="BR616" s="145"/>
      <c r="BS616" s="145"/>
      <c r="BT616" s="145"/>
      <c r="BU616" s="145"/>
      <c r="BV616" s="145"/>
      <c r="BW616" s="145"/>
    </row>
    <row r="617" spans="3:75" ht="21" customHeight="1">
      <c r="C617" s="87"/>
      <c r="D617" s="436"/>
      <c r="E617" s="440"/>
      <c r="F617" s="246" t="s">
        <v>189</v>
      </c>
      <c r="G617" s="184"/>
      <c r="H617" s="62" t="s">
        <v>2</v>
      </c>
      <c r="I617" s="62" t="s">
        <v>330</v>
      </c>
      <c r="J617" s="62" t="s">
        <v>2</v>
      </c>
      <c r="K617" s="62" t="s">
        <v>331</v>
      </c>
      <c r="L617" s="62" t="s">
        <v>2</v>
      </c>
      <c r="M617" s="62" t="s">
        <v>526</v>
      </c>
      <c r="N617" s="136" t="s">
        <v>333</v>
      </c>
      <c r="O617" s="136" t="s">
        <v>2</v>
      </c>
      <c r="P617" s="136" t="s">
        <v>721</v>
      </c>
      <c r="Q617" s="136"/>
      <c r="R617" s="136"/>
      <c r="S617" s="136"/>
      <c r="T617" s="136"/>
      <c r="U617" s="213"/>
      <c r="V617" s="21" t="str">
        <f t="shared" si="6"/>
        <v/>
      </c>
      <c r="W617" s="22" t="str">
        <f t="shared" si="7"/>
        <v/>
      </c>
      <c r="X617" s="23"/>
      <c r="Y617" s="106"/>
      <c r="Z617" s="106"/>
      <c r="AD617" s="107"/>
      <c r="AE617" s="107"/>
      <c r="AF617" s="107"/>
      <c r="AG617" s="107"/>
      <c r="AH617" s="107"/>
      <c r="AI617" s="107"/>
      <c r="AJ617" s="107"/>
      <c r="AK617" s="107"/>
      <c r="AL617" s="107"/>
      <c r="AM617" s="107"/>
      <c r="AN617" s="107"/>
      <c r="AO617" s="107"/>
      <c r="AP617" s="107"/>
      <c r="AQ617" s="107"/>
      <c r="AR617" s="107"/>
      <c r="AS617" s="107"/>
      <c r="BI617" s="145"/>
      <c r="BJ617" s="145"/>
      <c r="BK617" s="145"/>
      <c r="BL617" s="145"/>
      <c r="BM617" s="145"/>
      <c r="BN617" s="145"/>
      <c r="BO617" s="145"/>
      <c r="BP617" s="145"/>
      <c r="BQ617" s="145"/>
      <c r="BR617" s="145"/>
      <c r="BS617" s="145"/>
      <c r="BT617" s="145"/>
      <c r="BU617" s="145"/>
      <c r="BV617" s="145"/>
      <c r="BW617" s="145"/>
    </row>
    <row r="618" spans="3:75" ht="21" customHeight="1">
      <c r="C618" s="87"/>
      <c r="D618" s="436"/>
      <c r="E618" s="440"/>
      <c r="F618" s="246" t="s">
        <v>190</v>
      </c>
      <c r="G618" s="184"/>
      <c r="H618" s="62" t="s">
        <v>2</v>
      </c>
      <c r="I618" s="62" t="s">
        <v>330</v>
      </c>
      <c r="J618" s="62" t="s">
        <v>2</v>
      </c>
      <c r="K618" s="62" t="s">
        <v>331</v>
      </c>
      <c r="L618" s="62" t="s">
        <v>2</v>
      </c>
      <c r="M618" s="62" t="s">
        <v>527</v>
      </c>
      <c r="N618" s="136" t="s">
        <v>333</v>
      </c>
      <c r="O618" s="136" t="s">
        <v>2</v>
      </c>
      <c r="P618" s="136" t="s">
        <v>721</v>
      </c>
      <c r="Q618" s="136"/>
      <c r="R618" s="136"/>
      <c r="S618" s="136"/>
      <c r="T618" s="136"/>
      <c r="U618" s="213"/>
      <c r="V618" s="21" t="str">
        <f t="shared" si="6"/>
        <v/>
      </c>
      <c r="W618" s="22" t="str">
        <f t="shared" si="7"/>
        <v/>
      </c>
      <c r="X618" s="23"/>
      <c r="Y618" s="106"/>
      <c r="Z618" s="106"/>
      <c r="AD618" s="107"/>
      <c r="AE618" s="107"/>
      <c r="AF618" s="107"/>
      <c r="AG618" s="107"/>
      <c r="AH618" s="107"/>
      <c r="AI618" s="107"/>
      <c r="AJ618" s="107"/>
      <c r="AK618" s="107"/>
      <c r="AL618" s="107"/>
      <c r="AM618" s="107"/>
      <c r="AN618" s="107"/>
      <c r="AO618" s="107"/>
      <c r="AP618" s="107"/>
      <c r="AQ618" s="107"/>
      <c r="AR618" s="107"/>
      <c r="AS618" s="107"/>
      <c r="BI618" s="145"/>
      <c r="BJ618" s="145"/>
      <c r="BK618" s="145"/>
      <c r="BL618" s="145"/>
      <c r="BM618" s="145"/>
      <c r="BN618" s="145"/>
      <c r="BO618" s="145"/>
      <c r="BP618" s="145"/>
      <c r="BQ618" s="145"/>
      <c r="BR618" s="145"/>
      <c r="BS618" s="145"/>
      <c r="BT618" s="145"/>
      <c r="BU618" s="145"/>
      <c r="BV618" s="145"/>
      <c r="BW618" s="145"/>
    </row>
    <row r="619" spans="3:75" ht="21" customHeight="1">
      <c r="C619" s="87"/>
      <c r="D619" s="436"/>
      <c r="E619" s="440"/>
      <c r="F619" s="246" t="s">
        <v>191</v>
      </c>
      <c r="G619" s="184"/>
      <c r="H619" s="62" t="s">
        <v>2</v>
      </c>
      <c r="I619" s="62" t="s">
        <v>330</v>
      </c>
      <c r="J619" s="62" t="s">
        <v>2</v>
      </c>
      <c r="K619" s="62" t="s">
        <v>331</v>
      </c>
      <c r="L619" s="62" t="s">
        <v>2</v>
      </c>
      <c r="M619" s="62" t="s">
        <v>528</v>
      </c>
      <c r="N619" s="136" t="s">
        <v>333</v>
      </c>
      <c r="O619" s="136" t="s">
        <v>2</v>
      </c>
      <c r="P619" s="136" t="s">
        <v>721</v>
      </c>
      <c r="Q619" s="136"/>
      <c r="R619" s="136"/>
      <c r="S619" s="136"/>
      <c r="T619" s="136"/>
      <c r="U619" s="213"/>
      <c r="V619" s="21" t="str">
        <f t="shared" si="6"/>
        <v/>
      </c>
      <c r="W619" s="22" t="str">
        <f t="shared" si="7"/>
        <v/>
      </c>
      <c r="X619" s="23"/>
      <c r="Y619" s="106"/>
      <c r="Z619" s="106"/>
      <c r="AD619" s="107"/>
      <c r="AE619" s="107"/>
      <c r="AF619" s="107"/>
      <c r="AG619" s="107"/>
      <c r="AH619" s="107"/>
      <c r="AI619" s="107"/>
      <c r="AJ619" s="107"/>
      <c r="AK619" s="107"/>
      <c r="AL619" s="107"/>
      <c r="AM619" s="107"/>
      <c r="AN619" s="107"/>
      <c r="AO619" s="107"/>
      <c r="AP619" s="107"/>
      <c r="AQ619" s="107"/>
      <c r="AR619" s="107"/>
      <c r="AS619" s="107"/>
      <c r="BI619" s="145"/>
      <c r="BJ619" s="145"/>
      <c r="BK619" s="145"/>
      <c r="BL619" s="145"/>
      <c r="BM619" s="145"/>
      <c r="BN619" s="145"/>
      <c r="BO619" s="145"/>
      <c r="BP619" s="145"/>
      <c r="BQ619" s="145"/>
      <c r="BR619" s="145"/>
      <c r="BS619" s="145"/>
      <c r="BT619" s="145"/>
      <c r="BU619" s="145"/>
      <c r="BV619" s="145"/>
      <c r="BW619" s="145"/>
    </row>
    <row r="620" spans="3:75" ht="21" customHeight="1">
      <c r="C620" s="87"/>
      <c r="D620" s="436"/>
      <c r="E620" s="440"/>
      <c r="F620" s="246" t="s">
        <v>192</v>
      </c>
      <c r="G620" s="184"/>
      <c r="H620" s="62" t="s">
        <v>2</v>
      </c>
      <c r="I620" s="62" t="s">
        <v>330</v>
      </c>
      <c r="J620" s="62" t="s">
        <v>2</v>
      </c>
      <c r="K620" s="62" t="s">
        <v>331</v>
      </c>
      <c r="L620" s="62" t="s">
        <v>2</v>
      </c>
      <c r="M620" s="62" t="s">
        <v>529</v>
      </c>
      <c r="N620" s="136" t="s">
        <v>333</v>
      </c>
      <c r="O620" s="136" t="s">
        <v>2</v>
      </c>
      <c r="P620" s="136" t="s">
        <v>721</v>
      </c>
      <c r="Q620" s="136"/>
      <c r="R620" s="136"/>
      <c r="S620" s="136"/>
      <c r="T620" s="136"/>
      <c r="U620" s="213"/>
      <c r="V620" s="21" t="str">
        <f t="shared" si="6"/>
        <v/>
      </c>
      <c r="W620" s="22" t="str">
        <f t="shared" si="7"/>
        <v/>
      </c>
      <c r="X620" s="23"/>
      <c r="Y620" s="106"/>
      <c r="Z620" s="106"/>
      <c r="AD620" s="107"/>
      <c r="AE620" s="107"/>
      <c r="AF620" s="107"/>
      <c r="AG620" s="107"/>
      <c r="AH620" s="107"/>
      <c r="AI620" s="107"/>
      <c r="AJ620" s="107"/>
      <c r="AK620" s="107"/>
      <c r="AL620" s="107"/>
      <c r="AM620" s="107"/>
      <c r="AN620" s="107"/>
      <c r="AO620" s="107"/>
      <c r="AP620" s="107"/>
      <c r="AQ620" s="107"/>
      <c r="AR620" s="107"/>
      <c r="AS620" s="107"/>
      <c r="BI620" s="145"/>
      <c r="BJ620" s="145"/>
      <c r="BK620" s="145"/>
      <c r="BL620" s="145"/>
      <c r="BM620" s="145"/>
      <c r="BN620" s="145"/>
      <c r="BO620" s="145"/>
      <c r="BP620" s="145"/>
      <c r="BQ620" s="145"/>
      <c r="BR620" s="145"/>
      <c r="BS620" s="145"/>
      <c r="BT620" s="145"/>
      <c r="BU620" s="145"/>
      <c r="BV620" s="145"/>
      <c r="BW620" s="145"/>
    </row>
    <row r="621" spans="3:75" ht="21" customHeight="1">
      <c r="C621" s="87"/>
      <c r="D621" s="436"/>
      <c r="E621" s="440"/>
      <c r="F621" s="246" t="s">
        <v>193</v>
      </c>
      <c r="G621" s="184"/>
      <c r="H621" s="62" t="s">
        <v>2</v>
      </c>
      <c r="I621" s="62" t="s">
        <v>330</v>
      </c>
      <c r="J621" s="62" t="s">
        <v>2</v>
      </c>
      <c r="K621" s="62" t="s">
        <v>331</v>
      </c>
      <c r="L621" s="62" t="s">
        <v>2</v>
      </c>
      <c r="M621" s="62" t="s">
        <v>530</v>
      </c>
      <c r="N621" s="136" t="s">
        <v>333</v>
      </c>
      <c r="O621" s="136" t="s">
        <v>2</v>
      </c>
      <c r="P621" s="136" t="s">
        <v>721</v>
      </c>
      <c r="Q621" s="136"/>
      <c r="R621" s="136"/>
      <c r="S621" s="136"/>
      <c r="T621" s="136"/>
      <c r="U621" s="213"/>
      <c r="V621" s="21" t="str">
        <f t="shared" si="6"/>
        <v/>
      </c>
      <c r="W621" s="22" t="str">
        <f t="shared" si="7"/>
        <v/>
      </c>
      <c r="X621" s="23"/>
      <c r="Y621" s="106"/>
      <c r="Z621" s="108"/>
      <c r="AD621" s="85"/>
      <c r="AE621" s="85"/>
      <c r="AF621" s="85"/>
      <c r="AG621" s="85"/>
      <c r="AH621" s="85"/>
      <c r="AI621" s="85"/>
      <c r="AJ621" s="85"/>
      <c r="AK621" s="85"/>
      <c r="AL621" s="85"/>
      <c r="AM621" s="85"/>
      <c r="AN621" s="85"/>
      <c r="AO621" s="85"/>
      <c r="AP621" s="85"/>
      <c r="AQ621" s="85"/>
      <c r="AR621" s="85"/>
      <c r="AS621" s="85"/>
      <c r="BI621" s="145"/>
      <c r="BJ621" s="145"/>
      <c r="BK621" s="145"/>
      <c r="BL621" s="145"/>
      <c r="BM621" s="145"/>
      <c r="BN621" s="145"/>
      <c r="BO621" s="145"/>
      <c r="BP621" s="145"/>
      <c r="BQ621" s="145"/>
      <c r="BR621" s="145"/>
      <c r="BS621" s="145"/>
      <c r="BT621" s="145"/>
      <c r="BU621" s="145"/>
      <c r="BV621" s="145"/>
      <c r="BW621" s="145"/>
    </row>
    <row r="622" spans="3:75" ht="21" customHeight="1">
      <c r="C622" s="87"/>
      <c r="D622" s="436"/>
      <c r="E622" s="440"/>
      <c r="F622" s="247" t="s">
        <v>194</v>
      </c>
      <c r="G622" s="184"/>
      <c r="H622" s="62" t="s">
        <v>2</v>
      </c>
      <c r="I622" s="62" t="s">
        <v>330</v>
      </c>
      <c r="J622" s="62" t="s">
        <v>2</v>
      </c>
      <c r="K622" s="62" t="s">
        <v>331</v>
      </c>
      <c r="L622" s="62" t="s">
        <v>2</v>
      </c>
      <c r="M622" s="62" t="s">
        <v>618</v>
      </c>
      <c r="N622" s="136" t="s">
        <v>333</v>
      </c>
      <c r="O622" s="136" t="s">
        <v>2</v>
      </c>
      <c r="P622" s="136" t="s">
        <v>721</v>
      </c>
      <c r="Q622" s="136"/>
      <c r="R622" s="136"/>
      <c r="S622" s="136"/>
      <c r="T622" s="136"/>
      <c r="U622" s="213"/>
      <c r="V622" s="21" t="str">
        <f t="shared" si="6"/>
        <v/>
      </c>
      <c r="W622" s="22" t="str">
        <f t="shared" si="7"/>
        <v/>
      </c>
      <c r="X622" s="23"/>
      <c r="Y622" s="106"/>
      <c r="Z622" s="106"/>
      <c r="AD622" s="107"/>
      <c r="AE622" s="107"/>
      <c r="AF622" s="107"/>
      <c r="AG622" s="107"/>
      <c r="AH622" s="107"/>
      <c r="AI622" s="107"/>
      <c r="AJ622" s="107"/>
      <c r="AK622" s="107"/>
      <c r="AL622" s="107"/>
      <c r="AM622" s="107"/>
      <c r="AN622" s="107"/>
      <c r="AO622" s="107"/>
      <c r="AP622" s="107"/>
      <c r="AQ622" s="107"/>
      <c r="AR622" s="107"/>
      <c r="AS622" s="107"/>
      <c r="BI622" s="145"/>
      <c r="BJ622" s="145"/>
      <c r="BK622" s="145"/>
      <c r="BL622" s="145"/>
      <c r="BM622" s="145"/>
      <c r="BN622" s="145"/>
      <c r="BO622" s="145"/>
      <c r="BP622" s="145"/>
      <c r="BQ622" s="145"/>
      <c r="BR622" s="145"/>
      <c r="BS622" s="145"/>
      <c r="BT622" s="145"/>
      <c r="BU622" s="145"/>
      <c r="BV622" s="145"/>
      <c r="BW622" s="145"/>
    </row>
    <row r="623" spans="3:75" ht="21" customHeight="1">
      <c r="C623" s="87"/>
      <c r="D623" s="436" t="s">
        <v>700</v>
      </c>
      <c r="E623" s="440" t="s">
        <v>195</v>
      </c>
      <c r="F623" s="246" t="s">
        <v>196</v>
      </c>
      <c r="G623" s="184"/>
      <c r="H623" s="62" t="s">
        <v>2</v>
      </c>
      <c r="I623" s="62" t="s">
        <v>330</v>
      </c>
      <c r="J623" s="62" t="s">
        <v>2</v>
      </c>
      <c r="K623" s="62" t="s">
        <v>331</v>
      </c>
      <c r="L623" s="62" t="s">
        <v>2</v>
      </c>
      <c r="M623" s="62" t="s">
        <v>531</v>
      </c>
      <c r="N623" s="136" t="s">
        <v>333</v>
      </c>
      <c r="O623" s="136" t="s">
        <v>2</v>
      </c>
      <c r="P623" s="136" t="s">
        <v>721</v>
      </c>
      <c r="Q623" s="136"/>
      <c r="R623" s="136"/>
      <c r="S623" s="136"/>
      <c r="T623" s="136"/>
      <c r="U623" s="213"/>
      <c r="V623" s="21" t="str">
        <f t="shared" si="6"/>
        <v/>
      </c>
      <c r="W623" s="22" t="str">
        <f t="shared" si="7"/>
        <v/>
      </c>
      <c r="X623" s="23"/>
      <c r="Y623" s="106"/>
      <c r="Z623" s="106"/>
      <c r="AD623" s="107"/>
      <c r="AE623" s="107"/>
      <c r="AF623" s="107"/>
      <c r="AG623" s="107"/>
      <c r="AH623" s="107"/>
      <c r="AI623" s="107"/>
      <c r="AJ623" s="107"/>
      <c r="AK623" s="107"/>
      <c r="AL623" s="107"/>
      <c r="AM623" s="107"/>
      <c r="AN623" s="107"/>
      <c r="AO623" s="107"/>
      <c r="AP623" s="107"/>
      <c r="AQ623" s="107"/>
      <c r="AR623" s="107"/>
      <c r="AS623" s="107"/>
      <c r="BI623" s="145"/>
      <c r="BJ623" s="145"/>
      <c r="BK623" s="145"/>
      <c r="BL623" s="145"/>
      <c r="BM623" s="145"/>
      <c r="BN623" s="145"/>
      <c r="BO623" s="145"/>
      <c r="BP623" s="145"/>
      <c r="BQ623" s="145"/>
      <c r="BR623" s="145"/>
      <c r="BS623" s="145"/>
      <c r="BT623" s="145"/>
      <c r="BU623" s="145"/>
      <c r="BV623" s="145"/>
      <c r="BW623" s="145"/>
    </row>
    <row r="624" spans="3:75" ht="21" customHeight="1">
      <c r="C624" s="87"/>
      <c r="D624" s="436"/>
      <c r="E624" s="440"/>
      <c r="F624" s="246" t="s">
        <v>197</v>
      </c>
      <c r="G624" s="184"/>
      <c r="H624" s="62" t="s">
        <v>2</v>
      </c>
      <c r="I624" s="62" t="s">
        <v>330</v>
      </c>
      <c r="J624" s="62" t="s">
        <v>2</v>
      </c>
      <c r="K624" s="62" t="s">
        <v>331</v>
      </c>
      <c r="L624" s="62" t="s">
        <v>2</v>
      </c>
      <c r="M624" s="62" t="s">
        <v>532</v>
      </c>
      <c r="N624" s="136" t="s">
        <v>333</v>
      </c>
      <c r="O624" s="136" t="s">
        <v>2</v>
      </c>
      <c r="P624" s="136" t="s">
        <v>721</v>
      </c>
      <c r="Q624" s="136"/>
      <c r="R624" s="136"/>
      <c r="S624" s="136"/>
      <c r="T624" s="136"/>
      <c r="U624" s="213"/>
      <c r="V624" s="21" t="str">
        <f t="shared" si="6"/>
        <v/>
      </c>
      <c r="W624" s="22" t="str">
        <f t="shared" si="7"/>
        <v/>
      </c>
      <c r="X624" s="23"/>
      <c r="Y624" s="106"/>
      <c r="Z624" s="106"/>
      <c r="AD624" s="107"/>
      <c r="AE624" s="107"/>
      <c r="AF624" s="107"/>
      <c r="AG624" s="107"/>
      <c r="AH624" s="107"/>
      <c r="AI624" s="107"/>
      <c r="AJ624" s="107"/>
      <c r="AK624" s="107"/>
      <c r="AL624" s="107"/>
      <c r="AM624" s="107"/>
      <c r="AN624" s="107"/>
      <c r="AO624" s="107"/>
      <c r="AP624" s="107"/>
      <c r="AQ624" s="107"/>
      <c r="AR624" s="107"/>
      <c r="AS624" s="107"/>
      <c r="BI624" s="145"/>
      <c r="BJ624" s="145"/>
      <c r="BK624" s="145"/>
      <c r="BL624" s="145"/>
      <c r="BM624" s="145"/>
      <c r="BN624" s="145"/>
      <c r="BO624" s="145"/>
      <c r="BP624" s="145"/>
      <c r="BQ624" s="145"/>
      <c r="BR624" s="145"/>
      <c r="BS624" s="145"/>
      <c r="BT624" s="145"/>
      <c r="BU624" s="145"/>
      <c r="BV624" s="145"/>
      <c r="BW624" s="145"/>
    </row>
    <row r="625" spans="3:75" ht="21" customHeight="1">
      <c r="C625" s="87"/>
      <c r="D625" s="436"/>
      <c r="E625" s="440"/>
      <c r="F625" s="246" t="s">
        <v>198</v>
      </c>
      <c r="G625" s="184"/>
      <c r="H625" s="62" t="s">
        <v>2</v>
      </c>
      <c r="I625" s="62" t="s">
        <v>330</v>
      </c>
      <c r="J625" s="62" t="s">
        <v>2</v>
      </c>
      <c r="K625" s="62" t="s">
        <v>331</v>
      </c>
      <c r="L625" s="62" t="s">
        <v>2</v>
      </c>
      <c r="M625" s="62" t="s">
        <v>341</v>
      </c>
      <c r="N625" s="136" t="s">
        <v>333</v>
      </c>
      <c r="O625" s="136" t="s">
        <v>2</v>
      </c>
      <c r="P625" s="136" t="s">
        <v>721</v>
      </c>
      <c r="Q625" s="136"/>
      <c r="R625" s="136"/>
      <c r="S625" s="136"/>
      <c r="T625" s="136"/>
      <c r="U625" s="213"/>
      <c r="V625" s="21" t="str">
        <f t="shared" si="6"/>
        <v/>
      </c>
      <c r="W625" s="22" t="str">
        <f t="shared" si="7"/>
        <v/>
      </c>
      <c r="X625" s="23"/>
      <c r="Y625" s="106"/>
      <c r="Z625" s="109"/>
      <c r="BI625" s="145"/>
      <c r="BJ625" s="145"/>
      <c r="BK625" s="145"/>
      <c r="BL625" s="145"/>
      <c r="BM625" s="145"/>
      <c r="BN625" s="145"/>
      <c r="BO625" s="145"/>
      <c r="BP625" s="145"/>
      <c r="BQ625" s="145"/>
      <c r="BR625" s="145"/>
      <c r="BS625" s="145"/>
      <c r="BT625" s="145"/>
      <c r="BU625" s="145"/>
      <c r="BV625" s="145"/>
      <c r="BW625" s="145"/>
    </row>
    <row r="626" spans="3:75" ht="21" customHeight="1">
      <c r="C626" s="87"/>
      <c r="D626" s="436"/>
      <c r="E626" s="440"/>
      <c r="F626" s="246" t="s">
        <v>199</v>
      </c>
      <c r="G626" s="184"/>
      <c r="H626" s="62" t="s">
        <v>2</v>
      </c>
      <c r="I626" s="62" t="s">
        <v>330</v>
      </c>
      <c r="J626" s="62" t="s">
        <v>2</v>
      </c>
      <c r="K626" s="62" t="s">
        <v>331</v>
      </c>
      <c r="L626" s="62" t="s">
        <v>2</v>
      </c>
      <c r="M626" s="62" t="s">
        <v>533</v>
      </c>
      <c r="N626" s="136" t="s">
        <v>333</v>
      </c>
      <c r="O626" s="136" t="s">
        <v>2</v>
      </c>
      <c r="P626" s="136" t="s">
        <v>721</v>
      </c>
      <c r="Q626" s="136"/>
      <c r="R626" s="136"/>
      <c r="S626" s="136"/>
      <c r="T626" s="136"/>
      <c r="U626" s="213"/>
      <c r="V626" s="21" t="str">
        <f t="shared" si="6"/>
        <v/>
      </c>
      <c r="W626" s="22" t="str">
        <f t="shared" si="7"/>
        <v/>
      </c>
      <c r="X626" s="23"/>
      <c r="Y626" s="106"/>
      <c r="Z626" s="109"/>
      <c r="BI626" s="145"/>
      <c r="BJ626" s="145"/>
      <c r="BK626" s="145"/>
      <c r="BL626" s="145"/>
      <c r="BM626" s="145"/>
      <c r="BN626" s="145"/>
      <c r="BO626" s="145"/>
      <c r="BP626" s="145"/>
      <c r="BQ626" s="145"/>
      <c r="BR626" s="145"/>
      <c r="BS626" s="145"/>
      <c r="BT626" s="145"/>
      <c r="BU626" s="145"/>
      <c r="BV626" s="145"/>
      <c r="BW626" s="145"/>
    </row>
    <row r="627" spans="3:75" ht="21" customHeight="1">
      <c r="C627" s="87"/>
      <c r="D627" s="436"/>
      <c r="E627" s="440"/>
      <c r="F627" s="246" t="s">
        <v>200</v>
      </c>
      <c r="G627" s="184"/>
      <c r="H627" s="62" t="s">
        <v>2</v>
      </c>
      <c r="I627" s="62" t="s">
        <v>330</v>
      </c>
      <c r="J627" s="62" t="s">
        <v>2</v>
      </c>
      <c r="K627" s="62" t="s">
        <v>331</v>
      </c>
      <c r="L627" s="62" t="s">
        <v>2</v>
      </c>
      <c r="M627" s="62" t="s">
        <v>534</v>
      </c>
      <c r="N627" s="136" t="s">
        <v>333</v>
      </c>
      <c r="O627" s="136" t="s">
        <v>2</v>
      </c>
      <c r="P627" s="136" t="s">
        <v>721</v>
      </c>
      <c r="Q627" s="136"/>
      <c r="R627" s="136"/>
      <c r="S627" s="136"/>
      <c r="T627" s="136"/>
      <c r="U627" s="213"/>
      <c r="V627" s="21" t="str">
        <f t="shared" si="6"/>
        <v/>
      </c>
      <c r="W627" s="22" t="str">
        <f t="shared" si="7"/>
        <v/>
      </c>
      <c r="X627" s="23"/>
      <c r="Y627" s="106"/>
      <c r="Z627" s="109"/>
      <c r="BI627" s="145"/>
      <c r="BJ627" s="145"/>
      <c r="BK627" s="145"/>
      <c r="BL627" s="145"/>
      <c r="BM627" s="145"/>
      <c r="BN627" s="145"/>
      <c r="BO627" s="145"/>
      <c r="BP627" s="145"/>
      <c r="BQ627" s="145"/>
      <c r="BR627" s="145"/>
      <c r="BS627" s="145"/>
      <c r="BT627" s="145"/>
      <c r="BU627" s="145"/>
      <c r="BV627" s="145"/>
      <c r="BW627" s="145"/>
    </row>
    <row r="628" spans="3:75" ht="21" customHeight="1">
      <c r="C628" s="87"/>
      <c r="D628" s="436"/>
      <c r="E628" s="440"/>
      <c r="F628" s="246" t="s">
        <v>201</v>
      </c>
      <c r="G628" s="184"/>
      <c r="H628" s="62" t="s">
        <v>2</v>
      </c>
      <c r="I628" s="62" t="s">
        <v>330</v>
      </c>
      <c r="J628" s="62" t="s">
        <v>2</v>
      </c>
      <c r="K628" s="62" t="s">
        <v>331</v>
      </c>
      <c r="L628" s="62" t="s">
        <v>2</v>
      </c>
      <c r="M628" s="62" t="s">
        <v>535</v>
      </c>
      <c r="N628" s="136" t="s">
        <v>333</v>
      </c>
      <c r="O628" s="136" t="s">
        <v>2</v>
      </c>
      <c r="P628" s="136" t="s">
        <v>721</v>
      </c>
      <c r="Q628" s="136"/>
      <c r="R628" s="136"/>
      <c r="S628" s="136"/>
      <c r="T628" s="136"/>
      <c r="U628" s="213"/>
      <c r="V628" s="21" t="str">
        <f t="shared" si="6"/>
        <v/>
      </c>
      <c r="W628" s="22" t="str">
        <f t="shared" si="7"/>
        <v/>
      </c>
      <c r="X628" s="23"/>
      <c r="Y628" s="106"/>
      <c r="Z628" s="109"/>
      <c r="BI628" s="145"/>
      <c r="BJ628" s="145"/>
      <c r="BK628" s="145"/>
      <c r="BL628" s="145"/>
      <c r="BM628" s="145"/>
      <c r="BN628" s="145"/>
      <c r="BO628" s="145"/>
      <c r="BP628" s="145"/>
      <c r="BQ628" s="145"/>
      <c r="BR628" s="145"/>
      <c r="BS628" s="145"/>
      <c r="BT628" s="145"/>
      <c r="BU628" s="145"/>
      <c r="BV628" s="145"/>
      <c r="BW628" s="145"/>
    </row>
    <row r="629" spans="3:75" ht="21" customHeight="1">
      <c r="C629" s="87"/>
      <c r="D629" s="436"/>
      <c r="E629" s="440"/>
      <c r="F629" s="246" t="s">
        <v>202</v>
      </c>
      <c r="G629" s="184"/>
      <c r="H629" s="62" t="s">
        <v>2</v>
      </c>
      <c r="I629" s="62" t="s">
        <v>330</v>
      </c>
      <c r="J629" s="62" t="s">
        <v>2</v>
      </c>
      <c r="K629" s="62" t="s">
        <v>331</v>
      </c>
      <c r="L629" s="62" t="s">
        <v>2</v>
      </c>
      <c r="M629" s="62" t="s">
        <v>536</v>
      </c>
      <c r="N629" s="136" t="s">
        <v>333</v>
      </c>
      <c r="O629" s="136" t="s">
        <v>2</v>
      </c>
      <c r="P629" s="136" t="s">
        <v>721</v>
      </c>
      <c r="Q629" s="136"/>
      <c r="R629" s="136"/>
      <c r="S629" s="136"/>
      <c r="T629" s="136"/>
      <c r="U629" s="213"/>
      <c r="V629" s="21" t="str">
        <f t="shared" si="6"/>
        <v/>
      </c>
      <c r="W629" s="22" t="str">
        <f t="shared" si="7"/>
        <v/>
      </c>
      <c r="X629" s="23"/>
      <c r="Y629" s="106"/>
      <c r="Z629" s="109"/>
      <c r="BI629" s="145"/>
      <c r="BJ629" s="145"/>
      <c r="BK629" s="145"/>
      <c r="BL629" s="145"/>
      <c r="BM629" s="145"/>
      <c r="BN629" s="145"/>
      <c r="BO629" s="145"/>
      <c r="BP629" s="145"/>
      <c r="BQ629" s="145"/>
      <c r="BR629" s="145"/>
      <c r="BS629" s="145"/>
      <c r="BT629" s="145"/>
      <c r="BU629" s="145"/>
      <c r="BV629" s="145"/>
      <c r="BW629" s="145"/>
    </row>
    <row r="630" spans="3:75" ht="21" customHeight="1">
      <c r="C630" s="87"/>
      <c r="D630" s="436"/>
      <c r="E630" s="440"/>
      <c r="F630" s="246" t="s">
        <v>203</v>
      </c>
      <c r="G630" s="184"/>
      <c r="H630" s="62" t="s">
        <v>2</v>
      </c>
      <c r="I630" s="62" t="s">
        <v>330</v>
      </c>
      <c r="J630" s="62" t="s">
        <v>2</v>
      </c>
      <c r="K630" s="62" t="s">
        <v>331</v>
      </c>
      <c r="L630" s="62" t="s">
        <v>2</v>
      </c>
      <c r="M630" s="62" t="s">
        <v>537</v>
      </c>
      <c r="N630" s="136" t="s">
        <v>333</v>
      </c>
      <c r="O630" s="136" t="s">
        <v>2</v>
      </c>
      <c r="P630" s="136" t="s">
        <v>721</v>
      </c>
      <c r="Q630" s="136"/>
      <c r="R630" s="136"/>
      <c r="S630" s="136"/>
      <c r="T630" s="136"/>
      <c r="U630" s="213"/>
      <c r="V630" s="21" t="str">
        <f t="shared" si="6"/>
        <v/>
      </c>
      <c r="W630" s="22" t="str">
        <f t="shared" si="7"/>
        <v/>
      </c>
      <c r="X630" s="23"/>
      <c r="Y630" s="106"/>
      <c r="Z630" s="109"/>
      <c r="BI630" s="145"/>
      <c r="BJ630" s="145"/>
      <c r="BK630" s="145"/>
      <c r="BL630" s="145"/>
      <c r="BM630" s="145"/>
      <c r="BN630" s="145"/>
      <c r="BO630" s="145"/>
      <c r="BP630" s="145"/>
      <c r="BQ630" s="145"/>
      <c r="BR630" s="145"/>
      <c r="BS630" s="145"/>
      <c r="BT630" s="145"/>
      <c r="BU630" s="145"/>
      <c r="BV630" s="145"/>
      <c r="BW630" s="145"/>
    </row>
    <row r="631" spans="3:75" ht="21" customHeight="1">
      <c r="C631" s="87"/>
      <c r="D631" s="436"/>
      <c r="E631" s="440"/>
      <c r="F631" s="246" t="s">
        <v>766</v>
      </c>
      <c r="G631" s="184"/>
      <c r="H631" s="62" t="s">
        <v>2</v>
      </c>
      <c r="I631" s="62" t="s">
        <v>330</v>
      </c>
      <c r="J631" s="62" t="s">
        <v>2</v>
      </c>
      <c r="K631" s="62" t="s">
        <v>331</v>
      </c>
      <c r="L631" s="62" t="s">
        <v>2</v>
      </c>
      <c r="M631" s="62" t="s">
        <v>538</v>
      </c>
      <c r="N631" s="136" t="s">
        <v>333</v>
      </c>
      <c r="O631" s="136" t="s">
        <v>2</v>
      </c>
      <c r="P631" s="136" t="s">
        <v>721</v>
      </c>
      <c r="Q631" s="136"/>
      <c r="R631" s="136"/>
      <c r="S631" s="136"/>
      <c r="T631" s="136"/>
      <c r="U631" s="213"/>
      <c r="V631" s="21" t="str">
        <f t="shared" si="6"/>
        <v/>
      </c>
      <c r="W631" s="22" t="str">
        <f t="shared" si="7"/>
        <v/>
      </c>
      <c r="X631" s="23"/>
      <c r="Y631" s="106"/>
      <c r="Z631" s="109"/>
      <c r="BI631" s="145"/>
      <c r="BJ631" s="145"/>
      <c r="BK631" s="145"/>
      <c r="BL631" s="145"/>
      <c r="BM631" s="145"/>
      <c r="BN631" s="145"/>
      <c r="BO631" s="145"/>
      <c r="BP631" s="145"/>
      <c r="BQ631" s="145"/>
      <c r="BR631" s="145"/>
      <c r="BS631" s="145"/>
      <c r="BT631" s="145"/>
      <c r="BU631" s="145"/>
      <c r="BV631" s="145"/>
      <c r="BW631" s="145"/>
    </row>
    <row r="632" spans="3:75" ht="21" customHeight="1">
      <c r="C632" s="87"/>
      <c r="D632" s="436"/>
      <c r="E632" s="440"/>
      <c r="F632" s="246" t="s">
        <v>204</v>
      </c>
      <c r="G632" s="184"/>
      <c r="H632" s="62" t="s">
        <v>2</v>
      </c>
      <c r="I632" s="62" t="s">
        <v>330</v>
      </c>
      <c r="J632" s="62" t="s">
        <v>2</v>
      </c>
      <c r="K632" s="62" t="s">
        <v>331</v>
      </c>
      <c r="L632" s="62" t="s">
        <v>2</v>
      </c>
      <c r="M632" s="62" t="s">
        <v>539</v>
      </c>
      <c r="N632" s="136" t="s">
        <v>333</v>
      </c>
      <c r="O632" s="136" t="s">
        <v>2</v>
      </c>
      <c r="P632" s="136" t="s">
        <v>721</v>
      </c>
      <c r="Q632" s="136"/>
      <c r="R632" s="136"/>
      <c r="S632" s="136"/>
      <c r="T632" s="136"/>
      <c r="U632" s="213"/>
      <c r="V632" s="21" t="str">
        <f t="shared" si="6"/>
        <v/>
      </c>
      <c r="W632" s="22" t="str">
        <f t="shared" si="7"/>
        <v/>
      </c>
      <c r="X632" s="23"/>
      <c r="Y632" s="106"/>
      <c r="Z632" s="109"/>
      <c r="BI632" s="145"/>
      <c r="BJ632" s="145"/>
      <c r="BK632" s="145"/>
      <c r="BL632" s="145"/>
      <c r="BM632" s="145"/>
      <c r="BN632" s="145"/>
      <c r="BO632" s="145"/>
      <c r="BP632" s="145"/>
      <c r="BQ632" s="145"/>
      <c r="BR632" s="145"/>
      <c r="BS632" s="145"/>
      <c r="BT632" s="145"/>
      <c r="BU632" s="145"/>
      <c r="BV632" s="145"/>
      <c r="BW632" s="145"/>
    </row>
    <row r="633" spans="3:75" ht="21" customHeight="1">
      <c r="C633" s="87"/>
      <c r="D633" s="436"/>
      <c r="E633" s="440"/>
      <c r="F633" s="246" t="s">
        <v>205</v>
      </c>
      <c r="G633" s="184"/>
      <c r="H633" s="62" t="s">
        <v>2</v>
      </c>
      <c r="I633" s="62" t="s">
        <v>330</v>
      </c>
      <c r="J633" s="62" t="s">
        <v>2</v>
      </c>
      <c r="K633" s="62" t="s">
        <v>331</v>
      </c>
      <c r="L633" s="62" t="s">
        <v>2</v>
      </c>
      <c r="M633" s="62" t="s">
        <v>540</v>
      </c>
      <c r="N633" s="136" t="s">
        <v>333</v>
      </c>
      <c r="O633" s="136" t="s">
        <v>2</v>
      </c>
      <c r="P633" s="136" t="s">
        <v>721</v>
      </c>
      <c r="Q633" s="136"/>
      <c r="R633" s="136"/>
      <c r="S633" s="136"/>
      <c r="T633" s="136"/>
      <c r="U633" s="213"/>
      <c r="V633" s="21" t="str">
        <f t="shared" si="6"/>
        <v/>
      </c>
      <c r="W633" s="22" t="str">
        <f t="shared" si="7"/>
        <v/>
      </c>
      <c r="X633" s="23"/>
      <c r="Y633" s="106"/>
      <c r="Z633" s="109"/>
      <c r="BI633" s="145"/>
      <c r="BJ633" s="145"/>
      <c r="BK633" s="145"/>
      <c r="BL633" s="145"/>
      <c r="BM633" s="145"/>
      <c r="BN633" s="145"/>
      <c r="BO633" s="145"/>
      <c r="BP633" s="145"/>
      <c r="BQ633" s="145"/>
      <c r="BR633" s="145"/>
      <c r="BS633" s="145"/>
      <c r="BT633" s="145"/>
      <c r="BU633" s="145"/>
      <c r="BV633" s="145"/>
      <c r="BW633" s="145"/>
    </row>
    <row r="634" spans="3:75" ht="21" customHeight="1">
      <c r="C634" s="87"/>
      <c r="D634" s="436"/>
      <c r="E634" s="440"/>
      <c r="F634" s="246" t="s">
        <v>206</v>
      </c>
      <c r="G634" s="184"/>
      <c r="H634" s="62" t="s">
        <v>2</v>
      </c>
      <c r="I634" s="62" t="s">
        <v>330</v>
      </c>
      <c r="J634" s="62" t="s">
        <v>2</v>
      </c>
      <c r="K634" s="62" t="s">
        <v>331</v>
      </c>
      <c r="L634" s="62" t="s">
        <v>2</v>
      </c>
      <c r="M634" s="62" t="s">
        <v>541</v>
      </c>
      <c r="N634" s="136" t="s">
        <v>333</v>
      </c>
      <c r="O634" s="136" t="s">
        <v>2</v>
      </c>
      <c r="P634" s="136" t="s">
        <v>721</v>
      </c>
      <c r="Q634" s="136"/>
      <c r="R634" s="136"/>
      <c r="S634" s="136"/>
      <c r="T634" s="136"/>
      <c r="U634" s="213"/>
      <c r="V634" s="21" t="str">
        <f t="shared" si="6"/>
        <v/>
      </c>
      <c r="W634" s="22" t="str">
        <f t="shared" si="7"/>
        <v/>
      </c>
      <c r="X634" s="23"/>
      <c r="Y634" s="106"/>
      <c r="Z634" s="109"/>
      <c r="BI634" s="145"/>
      <c r="BJ634" s="145"/>
      <c r="BK634" s="145"/>
      <c r="BL634" s="145"/>
      <c r="BM634" s="145"/>
      <c r="BN634" s="145"/>
      <c r="BO634" s="145"/>
      <c r="BP634" s="145"/>
      <c r="BQ634" s="145"/>
      <c r="BR634" s="145"/>
      <c r="BS634" s="145"/>
      <c r="BT634" s="145"/>
      <c r="BU634" s="145"/>
      <c r="BV634" s="145"/>
      <c r="BW634" s="145"/>
    </row>
    <row r="635" spans="3:75" ht="21" customHeight="1">
      <c r="C635" s="87"/>
      <c r="D635" s="436"/>
      <c r="E635" s="440"/>
      <c r="F635" s="246" t="s">
        <v>207</v>
      </c>
      <c r="G635" s="184"/>
      <c r="H635" s="62" t="s">
        <v>2</v>
      </c>
      <c r="I635" s="62" t="s">
        <v>330</v>
      </c>
      <c r="J635" s="62" t="s">
        <v>2</v>
      </c>
      <c r="K635" s="62" t="s">
        <v>331</v>
      </c>
      <c r="L635" s="62" t="s">
        <v>2</v>
      </c>
      <c r="M635" s="62" t="s">
        <v>542</v>
      </c>
      <c r="N635" s="136" t="s">
        <v>333</v>
      </c>
      <c r="O635" s="136" t="s">
        <v>2</v>
      </c>
      <c r="P635" s="136" t="s">
        <v>721</v>
      </c>
      <c r="Q635" s="136"/>
      <c r="R635" s="136"/>
      <c r="S635" s="136"/>
      <c r="T635" s="136"/>
      <c r="U635" s="213"/>
      <c r="V635" s="21" t="str">
        <f t="shared" si="6"/>
        <v/>
      </c>
      <c r="W635" s="22" t="str">
        <f t="shared" si="7"/>
        <v/>
      </c>
      <c r="X635" s="23"/>
      <c r="Y635" s="106"/>
      <c r="Z635" s="109"/>
      <c r="BI635" s="145"/>
      <c r="BJ635" s="145"/>
      <c r="BK635" s="145"/>
      <c r="BL635" s="145"/>
      <c r="BM635" s="145"/>
      <c r="BN635" s="145"/>
      <c r="BO635" s="145"/>
      <c r="BP635" s="145"/>
      <c r="BQ635" s="145"/>
      <c r="BR635" s="145"/>
      <c r="BS635" s="145"/>
      <c r="BT635" s="145"/>
      <c r="BU635" s="145"/>
      <c r="BV635" s="145"/>
      <c r="BW635" s="145"/>
    </row>
    <row r="636" spans="3:75" ht="21" customHeight="1">
      <c r="C636" s="87"/>
      <c r="D636" s="436"/>
      <c r="E636" s="440"/>
      <c r="F636" s="246" t="s">
        <v>208</v>
      </c>
      <c r="G636" s="184"/>
      <c r="H636" s="62" t="s">
        <v>2</v>
      </c>
      <c r="I636" s="62" t="s">
        <v>330</v>
      </c>
      <c r="J636" s="62" t="s">
        <v>2</v>
      </c>
      <c r="K636" s="62" t="s">
        <v>331</v>
      </c>
      <c r="L636" s="62" t="s">
        <v>2</v>
      </c>
      <c r="M636" s="62" t="s">
        <v>543</v>
      </c>
      <c r="N636" s="136" t="s">
        <v>333</v>
      </c>
      <c r="O636" s="136" t="s">
        <v>2</v>
      </c>
      <c r="P636" s="136" t="s">
        <v>721</v>
      </c>
      <c r="Q636" s="136"/>
      <c r="R636" s="136"/>
      <c r="S636" s="136"/>
      <c r="T636" s="136"/>
      <c r="U636" s="213"/>
      <c r="V636" s="21" t="str">
        <f t="shared" si="6"/>
        <v/>
      </c>
      <c r="W636" s="22" t="str">
        <f t="shared" si="7"/>
        <v/>
      </c>
      <c r="X636" s="23"/>
      <c r="Y636" s="106"/>
      <c r="Z636" s="109"/>
      <c r="BI636" s="145"/>
      <c r="BJ636" s="145"/>
      <c r="BK636" s="145"/>
      <c r="BL636" s="145"/>
      <c r="BM636" s="145"/>
      <c r="BN636" s="145"/>
      <c r="BO636" s="145"/>
      <c r="BP636" s="145"/>
      <c r="BQ636" s="145"/>
      <c r="BR636" s="145"/>
      <c r="BS636" s="145"/>
      <c r="BT636" s="145"/>
      <c r="BU636" s="145"/>
      <c r="BV636" s="145"/>
      <c r="BW636" s="145"/>
    </row>
    <row r="637" spans="3:75" ht="21" customHeight="1">
      <c r="C637" s="87"/>
      <c r="D637" s="436"/>
      <c r="E637" s="440"/>
      <c r="F637" s="246" t="s">
        <v>209</v>
      </c>
      <c r="G637" s="184"/>
      <c r="H637" s="62" t="s">
        <v>2</v>
      </c>
      <c r="I637" s="62" t="s">
        <v>330</v>
      </c>
      <c r="J637" s="62" t="s">
        <v>2</v>
      </c>
      <c r="K637" s="62" t="s">
        <v>331</v>
      </c>
      <c r="L637" s="62" t="s">
        <v>2</v>
      </c>
      <c r="M637" s="62" t="s">
        <v>544</v>
      </c>
      <c r="N637" s="136" t="s">
        <v>333</v>
      </c>
      <c r="O637" s="136" t="s">
        <v>2</v>
      </c>
      <c r="P637" s="136" t="s">
        <v>721</v>
      </c>
      <c r="Q637" s="136"/>
      <c r="R637" s="136"/>
      <c r="S637" s="136"/>
      <c r="T637" s="136"/>
      <c r="U637" s="213"/>
      <c r="V637" s="21" t="str">
        <f t="shared" si="6"/>
        <v/>
      </c>
      <c r="W637" s="22" t="str">
        <f t="shared" si="7"/>
        <v/>
      </c>
      <c r="X637" s="23"/>
      <c r="Y637" s="106"/>
      <c r="Z637" s="109"/>
      <c r="BI637" s="145"/>
      <c r="BJ637" s="145"/>
      <c r="BK637" s="145"/>
      <c r="BL637" s="145"/>
      <c r="BM637" s="145"/>
      <c r="BN637" s="145"/>
      <c r="BO637" s="145"/>
      <c r="BP637" s="145"/>
      <c r="BQ637" s="145"/>
      <c r="BR637" s="145"/>
      <c r="BS637" s="145"/>
      <c r="BT637" s="145"/>
      <c r="BU637" s="145"/>
      <c r="BV637" s="145"/>
      <c r="BW637" s="145"/>
    </row>
    <row r="638" spans="3:75" ht="21" customHeight="1">
      <c r="C638" s="87"/>
      <c r="D638" s="436"/>
      <c r="E638" s="440"/>
      <c r="F638" s="246" t="s">
        <v>210</v>
      </c>
      <c r="G638" s="184"/>
      <c r="H638" s="62" t="s">
        <v>2</v>
      </c>
      <c r="I638" s="62" t="s">
        <v>330</v>
      </c>
      <c r="J638" s="62" t="s">
        <v>2</v>
      </c>
      <c r="K638" s="62" t="s">
        <v>331</v>
      </c>
      <c r="L638" s="62" t="s">
        <v>2</v>
      </c>
      <c r="M638" s="62" t="s">
        <v>545</v>
      </c>
      <c r="N638" s="136" t="s">
        <v>333</v>
      </c>
      <c r="O638" s="136" t="s">
        <v>2</v>
      </c>
      <c r="P638" s="136" t="s">
        <v>721</v>
      </c>
      <c r="Q638" s="136"/>
      <c r="R638" s="136"/>
      <c r="S638" s="136"/>
      <c r="T638" s="136"/>
      <c r="U638" s="213"/>
      <c r="V638" s="21" t="str">
        <f t="shared" si="6"/>
        <v/>
      </c>
      <c r="W638" s="22" t="str">
        <f t="shared" si="7"/>
        <v/>
      </c>
      <c r="X638" s="23"/>
      <c r="Y638" s="106"/>
      <c r="Z638" s="109"/>
      <c r="BI638" s="145"/>
      <c r="BJ638" s="145"/>
      <c r="BK638" s="145"/>
      <c r="BL638" s="145"/>
      <c r="BM638" s="145"/>
      <c r="BN638" s="145"/>
      <c r="BO638" s="145"/>
      <c r="BP638" s="145"/>
      <c r="BQ638" s="145"/>
      <c r="BR638" s="145"/>
      <c r="BS638" s="145"/>
      <c r="BT638" s="145"/>
      <c r="BU638" s="145"/>
      <c r="BV638" s="145"/>
      <c r="BW638" s="145"/>
    </row>
    <row r="639" spans="3:75" ht="21" customHeight="1">
      <c r="C639" s="87"/>
      <c r="D639" s="436"/>
      <c r="E639" s="440"/>
      <c r="F639" s="246" t="s">
        <v>211</v>
      </c>
      <c r="G639" s="184"/>
      <c r="H639" s="62" t="s">
        <v>2</v>
      </c>
      <c r="I639" s="62" t="s">
        <v>330</v>
      </c>
      <c r="J639" s="62" t="s">
        <v>2</v>
      </c>
      <c r="K639" s="62" t="s">
        <v>331</v>
      </c>
      <c r="L639" s="62" t="s">
        <v>2</v>
      </c>
      <c r="M639" s="62" t="s">
        <v>546</v>
      </c>
      <c r="N639" s="136" t="s">
        <v>333</v>
      </c>
      <c r="O639" s="136" t="s">
        <v>2</v>
      </c>
      <c r="P639" s="136" t="s">
        <v>721</v>
      </c>
      <c r="Q639" s="136"/>
      <c r="R639" s="136"/>
      <c r="S639" s="136"/>
      <c r="T639" s="136"/>
      <c r="U639" s="213"/>
      <c r="V639" s="21" t="str">
        <f t="shared" si="6"/>
        <v/>
      </c>
      <c r="W639" s="22" t="str">
        <f t="shared" si="7"/>
        <v/>
      </c>
      <c r="X639" s="23"/>
      <c r="Y639" s="106"/>
      <c r="Z639" s="109"/>
      <c r="BI639" s="145"/>
      <c r="BJ639" s="145"/>
      <c r="BK639" s="145"/>
      <c r="BL639" s="145"/>
      <c r="BM639" s="145"/>
      <c r="BN639" s="145"/>
      <c r="BO639" s="145"/>
      <c r="BP639" s="145"/>
      <c r="BQ639" s="145"/>
      <c r="BR639" s="145"/>
      <c r="BS639" s="145"/>
      <c r="BT639" s="145"/>
      <c r="BU639" s="145"/>
      <c r="BV639" s="145"/>
      <c r="BW639" s="145"/>
    </row>
    <row r="640" spans="3:75" ht="21" customHeight="1">
      <c r="C640" s="87"/>
      <c r="D640" s="436"/>
      <c r="E640" s="440"/>
      <c r="F640" s="246" t="s">
        <v>212</v>
      </c>
      <c r="G640" s="184"/>
      <c r="H640" s="62" t="s">
        <v>2</v>
      </c>
      <c r="I640" s="62" t="s">
        <v>330</v>
      </c>
      <c r="J640" s="62" t="s">
        <v>2</v>
      </c>
      <c r="K640" s="62" t="s">
        <v>331</v>
      </c>
      <c r="L640" s="62" t="s">
        <v>2</v>
      </c>
      <c r="M640" s="62" t="s">
        <v>547</v>
      </c>
      <c r="N640" s="136" t="s">
        <v>333</v>
      </c>
      <c r="O640" s="136" t="s">
        <v>2</v>
      </c>
      <c r="P640" s="136" t="s">
        <v>721</v>
      </c>
      <c r="Q640" s="136"/>
      <c r="R640" s="136"/>
      <c r="S640" s="136"/>
      <c r="T640" s="136"/>
      <c r="U640" s="213"/>
      <c r="V640" s="21" t="str">
        <f t="shared" si="6"/>
        <v/>
      </c>
      <c r="W640" s="22" t="str">
        <f t="shared" si="7"/>
        <v/>
      </c>
      <c r="X640" s="23"/>
      <c r="Y640" s="106"/>
      <c r="Z640" s="109"/>
      <c r="BI640" s="145"/>
      <c r="BJ640" s="145"/>
      <c r="BK640" s="145"/>
      <c r="BL640" s="145"/>
      <c r="BM640" s="145"/>
      <c r="BN640" s="145"/>
      <c r="BO640" s="145"/>
      <c r="BP640" s="145"/>
      <c r="BQ640" s="145"/>
      <c r="BR640" s="145"/>
      <c r="BS640" s="145"/>
      <c r="BT640" s="145"/>
      <c r="BU640" s="145"/>
      <c r="BV640" s="145"/>
      <c r="BW640" s="145"/>
    </row>
    <row r="641" spans="3:75" ht="21" customHeight="1">
      <c r="C641" s="87"/>
      <c r="D641" s="436"/>
      <c r="E641" s="440"/>
      <c r="F641" s="246" t="s">
        <v>213</v>
      </c>
      <c r="G641" s="184"/>
      <c r="H641" s="62" t="s">
        <v>2</v>
      </c>
      <c r="I641" s="62" t="s">
        <v>330</v>
      </c>
      <c r="J641" s="62" t="s">
        <v>2</v>
      </c>
      <c r="K641" s="62" t="s">
        <v>331</v>
      </c>
      <c r="L641" s="62" t="s">
        <v>2</v>
      </c>
      <c r="M641" s="62" t="s">
        <v>548</v>
      </c>
      <c r="N641" s="136" t="s">
        <v>333</v>
      </c>
      <c r="O641" s="136" t="s">
        <v>2</v>
      </c>
      <c r="P641" s="136" t="s">
        <v>721</v>
      </c>
      <c r="Q641" s="136"/>
      <c r="R641" s="136"/>
      <c r="S641" s="136"/>
      <c r="T641" s="136"/>
      <c r="U641" s="213"/>
      <c r="V641" s="21" t="str">
        <f t="shared" si="6"/>
        <v/>
      </c>
      <c r="W641" s="22" t="str">
        <f t="shared" si="7"/>
        <v/>
      </c>
      <c r="X641" s="23"/>
      <c r="Y641" s="106"/>
      <c r="Z641" s="109"/>
      <c r="BI641" s="145"/>
      <c r="BJ641" s="145"/>
      <c r="BK641" s="145"/>
      <c r="BL641" s="145"/>
      <c r="BM641" s="145"/>
      <c r="BN641" s="145"/>
      <c r="BO641" s="145"/>
      <c r="BP641" s="145"/>
      <c r="BQ641" s="145"/>
      <c r="BR641" s="145"/>
      <c r="BS641" s="145"/>
      <c r="BT641" s="145"/>
      <c r="BU641" s="145"/>
      <c r="BV641" s="145"/>
      <c r="BW641" s="145"/>
    </row>
    <row r="642" spans="3:75" ht="21" customHeight="1">
      <c r="C642" s="87"/>
      <c r="D642" s="436"/>
      <c r="E642" s="440"/>
      <c r="F642" s="246" t="s">
        <v>214</v>
      </c>
      <c r="G642" s="184"/>
      <c r="H642" s="62" t="s">
        <v>2</v>
      </c>
      <c r="I642" s="62" t="s">
        <v>330</v>
      </c>
      <c r="J642" s="62" t="s">
        <v>2</v>
      </c>
      <c r="K642" s="62" t="s">
        <v>331</v>
      </c>
      <c r="L642" s="62" t="s">
        <v>2</v>
      </c>
      <c r="M642" s="62" t="s">
        <v>549</v>
      </c>
      <c r="N642" s="136" t="s">
        <v>333</v>
      </c>
      <c r="O642" s="136" t="s">
        <v>2</v>
      </c>
      <c r="P642" s="136" t="s">
        <v>721</v>
      </c>
      <c r="Q642" s="136"/>
      <c r="R642" s="136"/>
      <c r="S642" s="136"/>
      <c r="T642" s="136"/>
      <c r="U642" s="213"/>
      <c r="V642" s="21" t="str">
        <f t="shared" si="6"/>
        <v/>
      </c>
      <c r="W642" s="22" t="str">
        <f t="shared" si="7"/>
        <v/>
      </c>
      <c r="X642" s="23"/>
      <c r="Y642" s="106"/>
      <c r="Z642" s="109"/>
      <c r="BI642" s="145"/>
      <c r="BJ642" s="145"/>
      <c r="BK642" s="145"/>
      <c r="BL642" s="145"/>
      <c r="BM642" s="145"/>
      <c r="BN642" s="145"/>
      <c r="BO642" s="145"/>
      <c r="BP642" s="145"/>
      <c r="BQ642" s="145"/>
      <c r="BR642" s="145"/>
      <c r="BS642" s="145"/>
      <c r="BT642" s="145"/>
      <c r="BU642" s="145"/>
      <c r="BV642" s="145"/>
      <c r="BW642" s="145"/>
    </row>
    <row r="643" spans="3:75" ht="21" customHeight="1">
      <c r="C643" s="87"/>
      <c r="D643" s="436"/>
      <c r="E643" s="440"/>
      <c r="F643" s="246" t="s">
        <v>215</v>
      </c>
      <c r="G643" s="184"/>
      <c r="H643" s="62" t="s">
        <v>2</v>
      </c>
      <c r="I643" s="62" t="s">
        <v>330</v>
      </c>
      <c r="J643" s="62" t="s">
        <v>2</v>
      </c>
      <c r="K643" s="62" t="s">
        <v>331</v>
      </c>
      <c r="L643" s="62" t="s">
        <v>2</v>
      </c>
      <c r="M643" s="62" t="s">
        <v>550</v>
      </c>
      <c r="N643" s="136" t="s">
        <v>333</v>
      </c>
      <c r="O643" s="136" t="s">
        <v>2</v>
      </c>
      <c r="P643" s="136" t="s">
        <v>721</v>
      </c>
      <c r="Q643" s="136"/>
      <c r="R643" s="136"/>
      <c r="S643" s="136"/>
      <c r="T643" s="136"/>
      <c r="U643" s="213"/>
      <c r="V643" s="21" t="str">
        <f t="shared" si="6"/>
        <v/>
      </c>
      <c r="W643" s="22" t="str">
        <f t="shared" si="7"/>
        <v/>
      </c>
      <c r="X643" s="23"/>
      <c r="Y643" s="106"/>
      <c r="Z643" s="109"/>
      <c r="BI643" s="145"/>
      <c r="BJ643" s="145"/>
      <c r="BK643" s="145"/>
      <c r="BL643" s="145"/>
      <c r="BM643" s="145"/>
      <c r="BN643" s="145"/>
      <c r="BO643" s="145"/>
      <c r="BP643" s="145"/>
      <c r="BQ643" s="145"/>
      <c r="BR643" s="145"/>
      <c r="BS643" s="145"/>
      <c r="BT643" s="145"/>
      <c r="BU643" s="145"/>
      <c r="BV643" s="145"/>
      <c r="BW643" s="145"/>
    </row>
    <row r="644" spans="3:75" ht="21" customHeight="1">
      <c r="C644" s="87"/>
      <c r="D644" s="436"/>
      <c r="E644" s="440"/>
      <c r="F644" s="246" t="s">
        <v>216</v>
      </c>
      <c r="G644" s="184"/>
      <c r="H644" s="62" t="s">
        <v>2</v>
      </c>
      <c r="I644" s="62" t="s">
        <v>330</v>
      </c>
      <c r="J644" s="62" t="s">
        <v>2</v>
      </c>
      <c r="K644" s="62" t="s">
        <v>331</v>
      </c>
      <c r="L644" s="62" t="s">
        <v>2</v>
      </c>
      <c r="M644" s="62" t="s">
        <v>551</v>
      </c>
      <c r="N644" s="136" t="s">
        <v>333</v>
      </c>
      <c r="O644" s="136" t="s">
        <v>2</v>
      </c>
      <c r="P644" s="136" t="s">
        <v>721</v>
      </c>
      <c r="Q644" s="136"/>
      <c r="R644" s="136"/>
      <c r="S644" s="136"/>
      <c r="T644" s="136"/>
      <c r="U644" s="213"/>
      <c r="V644" s="21" t="str">
        <f t="shared" si="6"/>
        <v/>
      </c>
      <c r="W644" s="22" t="str">
        <f t="shared" si="7"/>
        <v/>
      </c>
      <c r="X644" s="23"/>
      <c r="Y644" s="106"/>
      <c r="Z644" s="109"/>
      <c r="BI644" s="145"/>
      <c r="BJ644" s="145"/>
      <c r="BK644" s="145"/>
      <c r="BL644" s="145"/>
      <c r="BM644" s="145"/>
      <c r="BN644" s="145"/>
      <c r="BO644" s="145"/>
      <c r="BP644" s="145"/>
      <c r="BQ644" s="145"/>
      <c r="BR644" s="145"/>
      <c r="BS644" s="145"/>
      <c r="BT644" s="145"/>
      <c r="BU644" s="145"/>
      <c r="BV644" s="145"/>
      <c r="BW644" s="145"/>
    </row>
    <row r="645" spans="3:75" ht="21" customHeight="1">
      <c r="C645" s="87"/>
      <c r="D645" s="436"/>
      <c r="E645" s="440"/>
      <c r="F645" s="246" t="s">
        <v>217</v>
      </c>
      <c r="G645" s="184"/>
      <c r="H645" s="62" t="s">
        <v>2</v>
      </c>
      <c r="I645" s="62" t="s">
        <v>330</v>
      </c>
      <c r="J645" s="62" t="s">
        <v>2</v>
      </c>
      <c r="K645" s="62" t="s">
        <v>331</v>
      </c>
      <c r="L645" s="62" t="s">
        <v>2</v>
      </c>
      <c r="M645" s="62" t="s">
        <v>552</v>
      </c>
      <c r="N645" s="136" t="s">
        <v>333</v>
      </c>
      <c r="O645" s="136" t="s">
        <v>2</v>
      </c>
      <c r="P645" s="136" t="s">
        <v>721</v>
      </c>
      <c r="Q645" s="136"/>
      <c r="R645" s="136"/>
      <c r="S645" s="136"/>
      <c r="T645" s="136"/>
      <c r="U645" s="213"/>
      <c r="V645" s="21" t="str">
        <f t="shared" si="6"/>
        <v/>
      </c>
      <c r="W645" s="22" t="str">
        <f t="shared" si="7"/>
        <v/>
      </c>
      <c r="X645" s="23"/>
      <c r="Y645" s="106"/>
      <c r="Z645" s="109"/>
      <c r="BI645" s="145"/>
      <c r="BJ645" s="145"/>
      <c r="BK645" s="145"/>
      <c r="BL645" s="145"/>
      <c r="BM645" s="145"/>
      <c r="BN645" s="145"/>
      <c r="BO645" s="145"/>
      <c r="BP645" s="145"/>
      <c r="BQ645" s="145"/>
      <c r="BR645" s="145"/>
      <c r="BS645" s="145"/>
      <c r="BT645" s="145"/>
      <c r="BU645" s="145"/>
      <c r="BV645" s="145"/>
      <c r="BW645" s="145"/>
    </row>
    <row r="646" spans="3:75" ht="21" customHeight="1">
      <c r="C646" s="87"/>
      <c r="D646" s="436"/>
      <c r="E646" s="440"/>
      <c r="F646" s="246" t="s">
        <v>218</v>
      </c>
      <c r="G646" s="184"/>
      <c r="H646" s="62" t="s">
        <v>2</v>
      </c>
      <c r="I646" s="62" t="s">
        <v>330</v>
      </c>
      <c r="J646" s="62" t="s">
        <v>2</v>
      </c>
      <c r="K646" s="62" t="s">
        <v>331</v>
      </c>
      <c r="L646" s="62" t="s">
        <v>2</v>
      </c>
      <c r="M646" s="62" t="s">
        <v>553</v>
      </c>
      <c r="N646" s="136" t="s">
        <v>333</v>
      </c>
      <c r="O646" s="136" t="s">
        <v>2</v>
      </c>
      <c r="P646" s="136" t="s">
        <v>721</v>
      </c>
      <c r="Q646" s="136"/>
      <c r="R646" s="136"/>
      <c r="S646" s="136"/>
      <c r="T646" s="136"/>
      <c r="U646" s="213"/>
      <c r="V646" s="21" t="str">
        <f t="shared" si="6"/>
        <v/>
      </c>
      <c r="W646" s="22" t="str">
        <f t="shared" si="7"/>
        <v/>
      </c>
      <c r="X646" s="23"/>
      <c r="Y646" s="106"/>
      <c r="Z646" s="109"/>
      <c r="BI646" s="145"/>
      <c r="BJ646" s="145"/>
      <c r="BK646" s="145"/>
      <c r="BL646" s="145"/>
      <c r="BM646" s="145"/>
      <c r="BN646" s="145"/>
      <c r="BO646" s="145"/>
      <c r="BP646" s="145"/>
      <c r="BQ646" s="145"/>
      <c r="BR646" s="145"/>
      <c r="BS646" s="145"/>
      <c r="BT646" s="145"/>
      <c r="BU646" s="145"/>
      <c r="BV646" s="145"/>
      <c r="BW646" s="145"/>
    </row>
    <row r="647" spans="3:75" ht="21" customHeight="1">
      <c r="C647" s="87"/>
      <c r="D647" s="436"/>
      <c r="E647" s="440"/>
      <c r="F647" s="246" t="s">
        <v>219</v>
      </c>
      <c r="G647" s="184"/>
      <c r="H647" s="62" t="s">
        <v>2</v>
      </c>
      <c r="I647" s="62" t="s">
        <v>330</v>
      </c>
      <c r="J647" s="62" t="s">
        <v>2</v>
      </c>
      <c r="K647" s="62" t="s">
        <v>331</v>
      </c>
      <c r="L647" s="62" t="s">
        <v>2</v>
      </c>
      <c r="M647" s="62" t="s">
        <v>554</v>
      </c>
      <c r="N647" s="136" t="s">
        <v>333</v>
      </c>
      <c r="O647" s="136" t="s">
        <v>2</v>
      </c>
      <c r="P647" s="136" t="s">
        <v>721</v>
      </c>
      <c r="Q647" s="136"/>
      <c r="R647" s="136"/>
      <c r="S647" s="136"/>
      <c r="T647" s="136"/>
      <c r="U647" s="213"/>
      <c r="V647" s="21" t="str">
        <f t="shared" si="6"/>
        <v/>
      </c>
      <c r="W647" s="22" t="str">
        <f t="shared" si="7"/>
        <v/>
      </c>
      <c r="X647" s="23"/>
      <c r="Y647" s="106"/>
      <c r="Z647" s="109"/>
      <c r="BI647" s="145"/>
      <c r="BJ647" s="145"/>
      <c r="BK647" s="145"/>
      <c r="BL647" s="145"/>
      <c r="BM647" s="145"/>
      <c r="BN647" s="145"/>
      <c r="BO647" s="145"/>
      <c r="BP647" s="145"/>
      <c r="BQ647" s="145"/>
      <c r="BR647" s="145"/>
      <c r="BS647" s="145"/>
      <c r="BT647" s="145"/>
      <c r="BU647" s="145"/>
      <c r="BV647" s="145"/>
      <c r="BW647" s="145"/>
    </row>
    <row r="648" spans="3:75" ht="21" customHeight="1">
      <c r="C648" s="87"/>
      <c r="D648" s="436"/>
      <c r="E648" s="440"/>
      <c r="F648" s="246" t="s">
        <v>221</v>
      </c>
      <c r="G648" s="184"/>
      <c r="H648" s="62" t="s">
        <v>2</v>
      </c>
      <c r="I648" s="62" t="s">
        <v>330</v>
      </c>
      <c r="J648" s="62" t="s">
        <v>2</v>
      </c>
      <c r="K648" s="62" t="s">
        <v>331</v>
      </c>
      <c r="L648" s="62" t="s">
        <v>2</v>
      </c>
      <c r="M648" s="62" t="s">
        <v>556</v>
      </c>
      <c r="N648" s="136" t="s">
        <v>333</v>
      </c>
      <c r="O648" s="136" t="s">
        <v>2</v>
      </c>
      <c r="P648" s="136" t="s">
        <v>721</v>
      </c>
      <c r="Q648" s="136"/>
      <c r="R648" s="136"/>
      <c r="S648" s="136"/>
      <c r="T648" s="136"/>
      <c r="U648" s="213"/>
      <c r="V648" s="21" t="str">
        <f t="shared" si="6"/>
        <v/>
      </c>
      <c r="W648" s="22" t="str">
        <f t="shared" si="7"/>
        <v/>
      </c>
      <c r="X648" s="23"/>
      <c r="Y648" s="106"/>
      <c r="Z648" s="109"/>
      <c r="BI648" s="145"/>
      <c r="BJ648" s="145"/>
      <c r="BK648" s="145"/>
      <c r="BL648" s="145"/>
      <c r="BM648" s="145"/>
      <c r="BN648" s="145"/>
      <c r="BO648" s="145"/>
      <c r="BP648" s="145"/>
      <c r="BQ648" s="145"/>
      <c r="BR648" s="145"/>
      <c r="BS648" s="145"/>
      <c r="BT648" s="145"/>
      <c r="BU648" s="145"/>
      <c r="BV648" s="145"/>
      <c r="BW648" s="145"/>
    </row>
    <row r="649" spans="3:75" ht="21" customHeight="1">
      <c r="C649" s="87"/>
      <c r="D649" s="436"/>
      <c r="E649" s="440"/>
      <c r="F649" s="246" t="s">
        <v>223</v>
      </c>
      <c r="G649" s="184"/>
      <c r="H649" s="62" t="s">
        <v>2</v>
      </c>
      <c r="I649" s="62" t="s">
        <v>330</v>
      </c>
      <c r="J649" s="62" t="s">
        <v>2</v>
      </c>
      <c r="K649" s="62" t="s">
        <v>331</v>
      </c>
      <c r="L649" s="62" t="s">
        <v>2</v>
      </c>
      <c r="M649" s="62" t="s">
        <v>558</v>
      </c>
      <c r="N649" s="136" t="s">
        <v>333</v>
      </c>
      <c r="O649" s="136" t="s">
        <v>2</v>
      </c>
      <c r="P649" s="136" t="s">
        <v>721</v>
      </c>
      <c r="Q649" s="136"/>
      <c r="R649" s="136"/>
      <c r="S649" s="136"/>
      <c r="T649" s="136"/>
      <c r="U649" s="213"/>
      <c r="V649" s="21" t="str">
        <f t="shared" si="6"/>
        <v/>
      </c>
      <c r="W649" s="22" t="str">
        <f t="shared" si="7"/>
        <v/>
      </c>
      <c r="X649" s="23"/>
      <c r="Y649" s="106"/>
      <c r="Z649" s="109"/>
      <c r="BI649" s="145"/>
      <c r="BJ649" s="145"/>
      <c r="BK649" s="145"/>
      <c r="BL649" s="145"/>
      <c r="BM649" s="145"/>
      <c r="BN649" s="145"/>
      <c r="BO649" s="145"/>
      <c r="BP649" s="145"/>
      <c r="BQ649" s="145"/>
      <c r="BR649" s="145"/>
      <c r="BS649" s="145"/>
      <c r="BT649" s="145"/>
      <c r="BU649" s="145"/>
      <c r="BV649" s="145"/>
      <c r="BW649" s="145"/>
    </row>
    <row r="650" spans="3:75" ht="21" customHeight="1">
      <c r="C650" s="87"/>
      <c r="D650" s="436"/>
      <c r="E650" s="440"/>
      <c r="F650" s="246" t="s">
        <v>224</v>
      </c>
      <c r="G650" s="184"/>
      <c r="H650" s="62" t="s">
        <v>2</v>
      </c>
      <c r="I650" s="62" t="s">
        <v>330</v>
      </c>
      <c r="J650" s="62" t="s">
        <v>2</v>
      </c>
      <c r="K650" s="62" t="s">
        <v>331</v>
      </c>
      <c r="L650" s="62" t="s">
        <v>2</v>
      </c>
      <c r="M650" s="62" t="s">
        <v>559</v>
      </c>
      <c r="N650" s="136" t="s">
        <v>333</v>
      </c>
      <c r="O650" s="136" t="s">
        <v>2</v>
      </c>
      <c r="P650" s="136" t="s">
        <v>721</v>
      </c>
      <c r="Q650" s="136"/>
      <c r="R650" s="136"/>
      <c r="S650" s="136"/>
      <c r="T650" s="136"/>
      <c r="U650" s="213"/>
      <c r="V650" s="21" t="str">
        <f t="shared" si="6"/>
        <v/>
      </c>
      <c r="W650" s="22" t="str">
        <f t="shared" si="7"/>
        <v/>
      </c>
      <c r="X650" s="23"/>
      <c r="Y650" s="106"/>
      <c r="Z650" s="109"/>
      <c r="BI650" s="145"/>
      <c r="BJ650" s="145"/>
      <c r="BK650" s="145"/>
      <c r="BL650" s="145"/>
      <c r="BM650" s="145"/>
      <c r="BN650" s="145"/>
      <c r="BO650" s="145"/>
      <c r="BP650" s="145"/>
      <c r="BQ650" s="145"/>
      <c r="BR650" s="145"/>
      <c r="BS650" s="145"/>
      <c r="BT650" s="145"/>
      <c r="BU650" s="145"/>
      <c r="BV650" s="145"/>
      <c r="BW650" s="145"/>
    </row>
    <row r="651" spans="3:75" ht="21" customHeight="1">
      <c r="C651" s="87"/>
      <c r="D651" s="436"/>
      <c r="E651" s="440"/>
      <c r="F651" s="246" t="s">
        <v>225</v>
      </c>
      <c r="G651" s="184"/>
      <c r="H651" s="62" t="s">
        <v>2</v>
      </c>
      <c r="I651" s="62" t="s">
        <v>330</v>
      </c>
      <c r="J651" s="62" t="s">
        <v>2</v>
      </c>
      <c r="K651" s="62" t="s">
        <v>331</v>
      </c>
      <c r="L651" s="62" t="s">
        <v>2</v>
      </c>
      <c r="M651" s="62" t="s">
        <v>560</v>
      </c>
      <c r="N651" s="136" t="s">
        <v>333</v>
      </c>
      <c r="O651" s="136" t="s">
        <v>2</v>
      </c>
      <c r="P651" s="136" t="s">
        <v>721</v>
      </c>
      <c r="Q651" s="136"/>
      <c r="R651" s="136"/>
      <c r="S651" s="136"/>
      <c r="T651" s="136"/>
      <c r="U651" s="213"/>
      <c r="V651" s="21" t="str">
        <f t="shared" si="6"/>
        <v/>
      </c>
      <c r="W651" s="22" t="str">
        <f t="shared" si="7"/>
        <v/>
      </c>
      <c r="X651" s="23"/>
      <c r="Y651" s="106"/>
      <c r="Z651" s="109"/>
      <c r="BI651" s="145"/>
      <c r="BJ651" s="145"/>
      <c r="BK651" s="145"/>
      <c r="BL651" s="145"/>
      <c r="BM651" s="145"/>
      <c r="BN651" s="145"/>
      <c r="BO651" s="145"/>
      <c r="BP651" s="145"/>
      <c r="BQ651" s="145"/>
      <c r="BR651" s="145"/>
      <c r="BS651" s="145"/>
      <c r="BT651" s="145"/>
      <c r="BU651" s="145"/>
      <c r="BV651" s="145"/>
      <c r="BW651" s="145"/>
    </row>
    <row r="652" spans="3:75" ht="21" customHeight="1">
      <c r="C652" s="87"/>
      <c r="D652" s="436"/>
      <c r="E652" s="440"/>
      <c r="F652" s="246" t="s">
        <v>226</v>
      </c>
      <c r="G652" s="184"/>
      <c r="H652" s="62" t="s">
        <v>2</v>
      </c>
      <c r="I652" s="62" t="s">
        <v>330</v>
      </c>
      <c r="J652" s="62" t="s">
        <v>2</v>
      </c>
      <c r="K652" s="62" t="s">
        <v>331</v>
      </c>
      <c r="L652" s="62" t="s">
        <v>2</v>
      </c>
      <c r="M652" s="62" t="s">
        <v>561</v>
      </c>
      <c r="N652" s="136" t="s">
        <v>333</v>
      </c>
      <c r="O652" s="136" t="s">
        <v>2</v>
      </c>
      <c r="P652" s="136" t="s">
        <v>721</v>
      </c>
      <c r="Q652" s="136"/>
      <c r="R652" s="136"/>
      <c r="S652" s="136"/>
      <c r="T652" s="136"/>
      <c r="U652" s="213"/>
      <c r="V652" s="21" t="str">
        <f t="shared" si="6"/>
        <v/>
      </c>
      <c r="W652" s="22" t="str">
        <f t="shared" si="7"/>
        <v/>
      </c>
      <c r="X652" s="23"/>
      <c r="Y652" s="106"/>
      <c r="Z652" s="109"/>
      <c r="BI652" s="145"/>
      <c r="BJ652" s="145"/>
      <c r="BK652" s="145"/>
      <c r="BL652" s="145"/>
      <c r="BM652" s="145"/>
      <c r="BN652" s="145"/>
      <c r="BO652" s="145"/>
      <c r="BP652" s="145"/>
      <c r="BQ652" s="145"/>
      <c r="BR652" s="145"/>
      <c r="BS652" s="145"/>
      <c r="BT652" s="145"/>
      <c r="BU652" s="145"/>
      <c r="BV652" s="145"/>
      <c r="BW652" s="145"/>
    </row>
    <row r="653" spans="3:75" ht="21" customHeight="1">
      <c r="C653" s="87"/>
      <c r="D653" s="436"/>
      <c r="E653" s="440"/>
      <c r="F653" s="246" t="s">
        <v>227</v>
      </c>
      <c r="G653" s="184"/>
      <c r="H653" s="62" t="s">
        <v>2</v>
      </c>
      <c r="I653" s="62" t="s">
        <v>330</v>
      </c>
      <c r="J653" s="62" t="s">
        <v>2</v>
      </c>
      <c r="K653" s="62" t="s">
        <v>331</v>
      </c>
      <c r="L653" s="62" t="s">
        <v>2</v>
      </c>
      <c r="M653" s="62" t="s">
        <v>562</v>
      </c>
      <c r="N653" s="136" t="s">
        <v>333</v>
      </c>
      <c r="O653" s="136" t="s">
        <v>2</v>
      </c>
      <c r="P653" s="136" t="s">
        <v>721</v>
      </c>
      <c r="Q653" s="136"/>
      <c r="R653" s="136"/>
      <c r="S653" s="136"/>
      <c r="T653" s="136"/>
      <c r="U653" s="213"/>
      <c r="V653" s="21" t="str">
        <f t="shared" si="6"/>
        <v/>
      </c>
      <c r="W653" s="22" t="str">
        <f t="shared" si="7"/>
        <v/>
      </c>
      <c r="X653" s="23"/>
      <c r="Y653" s="106"/>
      <c r="Z653" s="109"/>
      <c r="BI653" s="145"/>
      <c r="BJ653" s="145"/>
      <c r="BK653" s="145"/>
      <c r="BL653" s="145"/>
      <c r="BM653" s="145"/>
      <c r="BN653" s="145"/>
      <c r="BO653" s="145"/>
      <c r="BP653" s="145"/>
      <c r="BQ653" s="145"/>
      <c r="BR653" s="145"/>
      <c r="BS653" s="145"/>
      <c r="BT653" s="145"/>
      <c r="BU653" s="145"/>
      <c r="BV653" s="145"/>
      <c r="BW653" s="145"/>
    </row>
    <row r="654" spans="3:75" ht="21" customHeight="1">
      <c r="C654" s="87"/>
      <c r="D654" s="436"/>
      <c r="E654" s="440"/>
      <c r="F654" s="246" t="s">
        <v>228</v>
      </c>
      <c r="G654" s="184"/>
      <c r="H654" s="62" t="s">
        <v>2</v>
      </c>
      <c r="I654" s="62" t="s">
        <v>330</v>
      </c>
      <c r="J654" s="62" t="s">
        <v>2</v>
      </c>
      <c r="K654" s="62" t="s">
        <v>331</v>
      </c>
      <c r="L654" s="62" t="s">
        <v>2</v>
      </c>
      <c r="M654" s="62" t="s">
        <v>563</v>
      </c>
      <c r="N654" s="136" t="s">
        <v>333</v>
      </c>
      <c r="O654" s="136" t="s">
        <v>2</v>
      </c>
      <c r="P654" s="136" t="s">
        <v>721</v>
      </c>
      <c r="Q654" s="136"/>
      <c r="R654" s="136"/>
      <c r="S654" s="136"/>
      <c r="T654" s="136"/>
      <c r="U654" s="213"/>
      <c r="V654" s="21" t="str">
        <f t="shared" si="6"/>
        <v/>
      </c>
      <c r="W654" s="22" t="str">
        <f t="shared" si="7"/>
        <v/>
      </c>
      <c r="X654" s="23"/>
      <c r="Y654" s="106"/>
      <c r="Z654" s="109"/>
      <c r="BI654" s="145"/>
      <c r="BJ654" s="145"/>
      <c r="BK654" s="145"/>
      <c r="BL654" s="145"/>
      <c r="BM654" s="145"/>
      <c r="BN654" s="145"/>
      <c r="BO654" s="145"/>
      <c r="BP654" s="145"/>
      <c r="BQ654" s="145"/>
      <c r="BR654" s="145"/>
      <c r="BS654" s="145"/>
      <c r="BT654" s="145"/>
      <c r="BU654" s="145"/>
      <c r="BV654" s="145"/>
      <c r="BW654" s="145"/>
    </row>
    <row r="655" spans="3:75" ht="21" customHeight="1">
      <c r="C655" s="87"/>
      <c r="D655" s="436"/>
      <c r="E655" s="440"/>
      <c r="F655" s="246" t="s">
        <v>222</v>
      </c>
      <c r="G655" s="184"/>
      <c r="H655" s="62" t="s">
        <v>2</v>
      </c>
      <c r="I655" s="62" t="s">
        <v>330</v>
      </c>
      <c r="J655" s="62" t="s">
        <v>2</v>
      </c>
      <c r="K655" s="62" t="s">
        <v>331</v>
      </c>
      <c r="L655" s="62" t="s">
        <v>2</v>
      </c>
      <c r="M655" s="62" t="s">
        <v>557</v>
      </c>
      <c r="N655" s="136" t="s">
        <v>333</v>
      </c>
      <c r="O655" s="136" t="s">
        <v>2</v>
      </c>
      <c r="P655" s="136" t="s">
        <v>721</v>
      </c>
      <c r="Q655" s="136"/>
      <c r="R655" s="136"/>
      <c r="S655" s="136"/>
      <c r="T655" s="136"/>
      <c r="U655" s="213"/>
      <c r="V655" s="21" t="str">
        <f t="shared" si="6"/>
        <v/>
      </c>
      <c r="W655" s="22" t="str">
        <f t="shared" si="7"/>
        <v/>
      </c>
      <c r="X655" s="23"/>
      <c r="Y655" s="106"/>
      <c r="Z655" s="109"/>
      <c r="BI655" s="145"/>
      <c r="BJ655" s="145"/>
      <c r="BK655" s="145"/>
      <c r="BL655" s="145"/>
      <c r="BM655" s="145"/>
      <c r="BN655" s="145"/>
      <c r="BO655" s="145"/>
      <c r="BP655" s="145"/>
      <c r="BQ655" s="145"/>
      <c r="BR655" s="145"/>
      <c r="BS655" s="145"/>
      <c r="BT655" s="145"/>
      <c r="BU655" s="145"/>
      <c r="BV655" s="145"/>
      <c r="BW655" s="145"/>
    </row>
    <row r="656" spans="3:75" ht="21" customHeight="1">
      <c r="C656" s="87"/>
      <c r="D656" s="436"/>
      <c r="E656" s="440"/>
      <c r="F656" s="246" t="s">
        <v>229</v>
      </c>
      <c r="G656" s="184"/>
      <c r="H656" s="62" t="s">
        <v>2</v>
      </c>
      <c r="I656" s="62" t="s">
        <v>330</v>
      </c>
      <c r="J656" s="62" t="s">
        <v>2</v>
      </c>
      <c r="K656" s="62" t="s">
        <v>331</v>
      </c>
      <c r="L656" s="62" t="s">
        <v>2</v>
      </c>
      <c r="M656" s="62" t="s">
        <v>564</v>
      </c>
      <c r="N656" s="136" t="s">
        <v>333</v>
      </c>
      <c r="O656" s="136" t="s">
        <v>2</v>
      </c>
      <c r="P656" s="136" t="s">
        <v>721</v>
      </c>
      <c r="Q656" s="136"/>
      <c r="R656" s="136"/>
      <c r="S656" s="136"/>
      <c r="T656" s="136"/>
      <c r="U656" s="213"/>
      <c r="V656" s="21" t="str">
        <f t="shared" si="6"/>
        <v/>
      </c>
      <c r="W656" s="22" t="str">
        <f t="shared" si="7"/>
        <v/>
      </c>
      <c r="X656" s="23"/>
      <c r="Y656" s="106"/>
      <c r="Z656" s="109"/>
      <c r="BI656" s="145"/>
      <c r="BJ656" s="145"/>
      <c r="BK656" s="145"/>
      <c r="BL656" s="145"/>
      <c r="BM656" s="145"/>
      <c r="BN656" s="145"/>
      <c r="BO656" s="145"/>
      <c r="BP656" s="145"/>
      <c r="BQ656" s="145"/>
      <c r="BR656" s="145"/>
      <c r="BS656" s="145"/>
      <c r="BT656" s="145"/>
      <c r="BU656" s="145"/>
      <c r="BV656" s="145"/>
      <c r="BW656" s="145"/>
    </row>
    <row r="657" spans="3:75" ht="21" customHeight="1">
      <c r="C657" s="87"/>
      <c r="D657" s="436"/>
      <c r="E657" s="440"/>
      <c r="F657" s="246" t="s">
        <v>230</v>
      </c>
      <c r="G657" s="184"/>
      <c r="H657" s="62" t="s">
        <v>2</v>
      </c>
      <c r="I657" s="62" t="s">
        <v>330</v>
      </c>
      <c r="J657" s="62" t="s">
        <v>2</v>
      </c>
      <c r="K657" s="62" t="s">
        <v>331</v>
      </c>
      <c r="L657" s="62" t="s">
        <v>2</v>
      </c>
      <c r="M657" s="62" t="s">
        <v>565</v>
      </c>
      <c r="N657" s="136" t="s">
        <v>333</v>
      </c>
      <c r="O657" s="136" t="s">
        <v>2</v>
      </c>
      <c r="P657" s="136" t="s">
        <v>721</v>
      </c>
      <c r="Q657" s="136"/>
      <c r="R657" s="136"/>
      <c r="S657" s="136"/>
      <c r="T657" s="136"/>
      <c r="U657" s="213"/>
      <c r="V657" s="21" t="str">
        <f t="shared" si="6"/>
        <v/>
      </c>
      <c r="W657" s="22" t="str">
        <f t="shared" si="7"/>
        <v/>
      </c>
      <c r="X657" s="23"/>
      <c r="Y657" s="106"/>
      <c r="Z657" s="106"/>
      <c r="AD657" s="107"/>
      <c r="AE657" s="107"/>
      <c r="AF657" s="107"/>
      <c r="AG657" s="107"/>
      <c r="AH657" s="107"/>
      <c r="AI657" s="107"/>
      <c r="AJ657" s="107"/>
      <c r="AK657" s="107"/>
      <c r="AL657" s="107"/>
      <c r="AM657" s="107"/>
      <c r="AN657" s="107"/>
      <c r="AO657" s="107"/>
      <c r="AP657" s="107"/>
      <c r="AQ657" s="107"/>
      <c r="AR657" s="107"/>
      <c r="AS657" s="107"/>
      <c r="BI657" s="145"/>
      <c r="BJ657" s="145"/>
      <c r="BK657" s="145"/>
      <c r="BL657" s="145"/>
      <c r="BM657" s="145"/>
      <c r="BN657" s="145"/>
      <c r="BO657" s="145"/>
      <c r="BP657" s="145"/>
      <c r="BQ657" s="145"/>
      <c r="BR657" s="145"/>
      <c r="BS657" s="145"/>
      <c r="BT657" s="145"/>
      <c r="BU657" s="145"/>
      <c r="BV657" s="145"/>
      <c r="BW657" s="145"/>
    </row>
    <row r="658" spans="3:75" ht="21" customHeight="1">
      <c r="C658" s="87"/>
      <c r="D658" s="436"/>
      <c r="E658" s="440"/>
      <c r="F658" s="246" t="s">
        <v>231</v>
      </c>
      <c r="G658" s="184"/>
      <c r="H658" s="62" t="s">
        <v>2</v>
      </c>
      <c r="I658" s="62" t="s">
        <v>330</v>
      </c>
      <c r="J658" s="62" t="s">
        <v>2</v>
      </c>
      <c r="K658" s="62" t="s">
        <v>331</v>
      </c>
      <c r="L658" s="62" t="s">
        <v>2</v>
      </c>
      <c r="M658" s="62" t="s">
        <v>566</v>
      </c>
      <c r="N658" s="136" t="s">
        <v>333</v>
      </c>
      <c r="O658" s="136" t="s">
        <v>2</v>
      </c>
      <c r="P658" s="136" t="s">
        <v>721</v>
      </c>
      <c r="Q658" s="136"/>
      <c r="R658" s="136"/>
      <c r="S658" s="136"/>
      <c r="T658" s="136"/>
      <c r="U658" s="213"/>
      <c r="V658" s="21" t="str">
        <f t="shared" ref="V658:V690" si="8">IF(OR(AND(V206="",W206=""),AND(V432="",W432=""),AND(W206="X",W432="X"),OR(W206="M",W432="M")),"",SUM(V206,V432))</f>
        <v/>
      </c>
      <c r="W658" s="22" t="str">
        <f t="shared" si="7"/>
        <v/>
      </c>
      <c r="X658" s="23"/>
      <c r="Y658" s="106"/>
      <c r="Z658" s="106"/>
      <c r="AD658" s="107"/>
      <c r="AE658" s="107"/>
      <c r="AF658" s="107"/>
      <c r="AG658" s="107"/>
      <c r="AH658" s="107"/>
      <c r="AI658" s="107"/>
      <c r="AJ658" s="107"/>
      <c r="AK658" s="107"/>
      <c r="AL658" s="107"/>
      <c r="AM658" s="107"/>
      <c r="AN658" s="107"/>
      <c r="AO658" s="107"/>
      <c r="AP658" s="107"/>
      <c r="AQ658" s="107"/>
      <c r="AR658" s="107"/>
      <c r="AS658" s="107"/>
      <c r="BI658" s="145"/>
      <c r="BJ658" s="145"/>
      <c r="BK658" s="145"/>
      <c r="BL658" s="145"/>
      <c r="BM658" s="145"/>
      <c r="BN658" s="145"/>
      <c r="BO658" s="145"/>
      <c r="BP658" s="145"/>
      <c r="BQ658" s="145"/>
      <c r="BR658" s="145"/>
      <c r="BS658" s="145"/>
      <c r="BT658" s="145"/>
      <c r="BU658" s="145"/>
      <c r="BV658" s="145"/>
      <c r="BW658" s="145"/>
    </row>
    <row r="659" spans="3:75" ht="21" customHeight="1">
      <c r="C659" s="87"/>
      <c r="D659" s="436"/>
      <c r="E659" s="440"/>
      <c r="F659" s="246" t="s">
        <v>232</v>
      </c>
      <c r="G659" s="184"/>
      <c r="H659" s="62" t="s">
        <v>2</v>
      </c>
      <c r="I659" s="62" t="s">
        <v>330</v>
      </c>
      <c r="J659" s="62" t="s">
        <v>2</v>
      </c>
      <c r="K659" s="62" t="s">
        <v>331</v>
      </c>
      <c r="L659" s="62" t="s">
        <v>2</v>
      </c>
      <c r="M659" s="62" t="s">
        <v>567</v>
      </c>
      <c r="N659" s="136" t="s">
        <v>333</v>
      </c>
      <c r="O659" s="136" t="s">
        <v>2</v>
      </c>
      <c r="P659" s="136" t="s">
        <v>721</v>
      </c>
      <c r="Q659" s="136"/>
      <c r="R659" s="136"/>
      <c r="S659" s="136"/>
      <c r="T659" s="136"/>
      <c r="U659" s="213"/>
      <c r="V659" s="21" t="str">
        <f t="shared" si="8"/>
        <v/>
      </c>
      <c r="W659" s="22" t="str">
        <f t="shared" ref="W659:W690" si="9">IF(AND(AND(W207="X",W433="X"),SUM(V207,V433)=0,ISNUMBER(V659)),"",IF(OR(W207="M",W433="M"),"M",IF(AND(W207=W433,OR(W207="X",W207="W",W207="Z")),UPPER(W207),"")))</f>
        <v/>
      </c>
      <c r="X659" s="23"/>
      <c r="Y659" s="106"/>
      <c r="Z659" s="106"/>
      <c r="AD659" s="107"/>
      <c r="AE659" s="107"/>
      <c r="AF659" s="107"/>
      <c r="AG659" s="107"/>
      <c r="AH659" s="107"/>
      <c r="AI659" s="107"/>
      <c r="AJ659" s="107"/>
      <c r="AK659" s="107"/>
      <c r="AL659" s="107"/>
      <c r="AM659" s="107"/>
      <c r="AN659" s="107"/>
      <c r="AO659" s="107"/>
      <c r="AP659" s="107"/>
      <c r="AQ659" s="107"/>
      <c r="AR659" s="107"/>
      <c r="AS659" s="107"/>
      <c r="BI659" s="145"/>
      <c r="BJ659" s="145"/>
      <c r="BK659" s="145"/>
      <c r="BL659" s="145"/>
      <c r="BM659" s="145"/>
      <c r="BN659" s="145"/>
      <c r="BO659" s="145"/>
      <c r="BP659" s="145"/>
      <c r="BQ659" s="145"/>
      <c r="BR659" s="145"/>
      <c r="BS659" s="145"/>
      <c r="BT659" s="145"/>
      <c r="BU659" s="145"/>
      <c r="BV659" s="145"/>
      <c r="BW659" s="145"/>
    </row>
    <row r="660" spans="3:75" ht="21" customHeight="1">
      <c r="C660" s="87"/>
      <c r="D660" s="436"/>
      <c r="E660" s="440"/>
      <c r="F660" s="246" t="s">
        <v>233</v>
      </c>
      <c r="G660" s="184"/>
      <c r="H660" s="62" t="s">
        <v>2</v>
      </c>
      <c r="I660" s="62" t="s">
        <v>330</v>
      </c>
      <c r="J660" s="62" t="s">
        <v>2</v>
      </c>
      <c r="K660" s="62" t="s">
        <v>331</v>
      </c>
      <c r="L660" s="62" t="s">
        <v>2</v>
      </c>
      <c r="M660" s="62" t="s">
        <v>568</v>
      </c>
      <c r="N660" s="136" t="s">
        <v>333</v>
      </c>
      <c r="O660" s="136" t="s">
        <v>2</v>
      </c>
      <c r="P660" s="136" t="s">
        <v>721</v>
      </c>
      <c r="Q660" s="136"/>
      <c r="R660" s="136"/>
      <c r="S660" s="136"/>
      <c r="T660" s="136"/>
      <c r="U660" s="213"/>
      <c r="V660" s="21" t="str">
        <f t="shared" si="8"/>
        <v/>
      </c>
      <c r="W660" s="22" t="str">
        <f t="shared" si="9"/>
        <v/>
      </c>
      <c r="X660" s="23"/>
      <c r="Y660" s="106"/>
      <c r="Z660" s="106"/>
      <c r="AD660" s="107"/>
      <c r="AE660" s="107"/>
      <c r="AF660" s="107"/>
      <c r="AG660" s="107"/>
      <c r="AH660" s="107"/>
      <c r="AI660" s="107"/>
      <c r="AJ660" s="107"/>
      <c r="AK660" s="107"/>
      <c r="AL660" s="107"/>
      <c r="AM660" s="107"/>
      <c r="AN660" s="107"/>
      <c r="AO660" s="107"/>
      <c r="AP660" s="107"/>
      <c r="AQ660" s="107"/>
      <c r="AR660" s="107"/>
      <c r="AS660" s="107"/>
      <c r="BI660" s="145"/>
      <c r="BJ660" s="145"/>
      <c r="BK660" s="145"/>
      <c r="BL660" s="145"/>
      <c r="BM660" s="145"/>
      <c r="BN660" s="145"/>
      <c r="BO660" s="145"/>
      <c r="BP660" s="145"/>
      <c r="BQ660" s="145"/>
      <c r="BR660" s="145"/>
      <c r="BS660" s="145"/>
      <c r="BT660" s="145"/>
      <c r="BU660" s="145"/>
      <c r="BV660" s="145"/>
      <c r="BW660" s="145"/>
    </row>
    <row r="661" spans="3:75" ht="21" customHeight="1">
      <c r="C661" s="87"/>
      <c r="D661" s="436"/>
      <c r="E661" s="440"/>
      <c r="F661" s="246" t="s">
        <v>234</v>
      </c>
      <c r="G661" s="184"/>
      <c r="H661" s="62" t="s">
        <v>2</v>
      </c>
      <c r="I661" s="62" t="s">
        <v>330</v>
      </c>
      <c r="J661" s="62" t="s">
        <v>2</v>
      </c>
      <c r="K661" s="62" t="s">
        <v>331</v>
      </c>
      <c r="L661" s="62" t="s">
        <v>2</v>
      </c>
      <c r="M661" s="62" t="s">
        <v>569</v>
      </c>
      <c r="N661" s="136" t="s">
        <v>333</v>
      </c>
      <c r="O661" s="136" t="s">
        <v>2</v>
      </c>
      <c r="P661" s="136" t="s">
        <v>721</v>
      </c>
      <c r="Q661" s="136"/>
      <c r="R661" s="136"/>
      <c r="S661" s="136"/>
      <c r="T661" s="136"/>
      <c r="U661" s="213"/>
      <c r="V661" s="21" t="str">
        <f t="shared" si="8"/>
        <v/>
      </c>
      <c r="W661" s="22" t="str">
        <f t="shared" si="9"/>
        <v/>
      </c>
      <c r="X661" s="23"/>
      <c r="Y661" s="106"/>
      <c r="Z661" s="106"/>
      <c r="AD661" s="107"/>
      <c r="AE661" s="107"/>
      <c r="AF661" s="107"/>
      <c r="AG661" s="107"/>
      <c r="AH661" s="107"/>
      <c r="AI661" s="107"/>
      <c r="AJ661" s="107"/>
      <c r="AK661" s="107"/>
      <c r="AL661" s="107"/>
      <c r="AM661" s="107"/>
      <c r="AN661" s="107"/>
      <c r="AO661" s="107"/>
      <c r="AP661" s="107"/>
      <c r="AQ661" s="107"/>
      <c r="AR661" s="107"/>
      <c r="AS661" s="107"/>
      <c r="BI661" s="145"/>
      <c r="BJ661" s="145"/>
      <c r="BK661" s="145"/>
      <c r="BL661" s="145"/>
      <c r="BM661" s="145"/>
      <c r="BN661" s="145"/>
      <c r="BO661" s="145"/>
      <c r="BP661" s="145"/>
      <c r="BQ661" s="145"/>
      <c r="BR661" s="145"/>
      <c r="BS661" s="145"/>
      <c r="BT661" s="145"/>
      <c r="BU661" s="145"/>
      <c r="BV661" s="145"/>
      <c r="BW661" s="145"/>
    </row>
    <row r="662" spans="3:75" ht="21" customHeight="1">
      <c r="C662" s="87"/>
      <c r="D662" s="436"/>
      <c r="E662" s="440"/>
      <c r="F662" s="246" t="s">
        <v>235</v>
      </c>
      <c r="G662" s="184"/>
      <c r="H662" s="62" t="s">
        <v>2</v>
      </c>
      <c r="I662" s="62" t="s">
        <v>330</v>
      </c>
      <c r="J662" s="62" t="s">
        <v>2</v>
      </c>
      <c r="K662" s="62" t="s">
        <v>331</v>
      </c>
      <c r="L662" s="62" t="s">
        <v>2</v>
      </c>
      <c r="M662" s="62" t="s">
        <v>570</v>
      </c>
      <c r="N662" s="136" t="s">
        <v>333</v>
      </c>
      <c r="O662" s="136" t="s">
        <v>2</v>
      </c>
      <c r="P662" s="136" t="s">
        <v>721</v>
      </c>
      <c r="Q662" s="136"/>
      <c r="R662" s="136"/>
      <c r="S662" s="136"/>
      <c r="T662" s="136"/>
      <c r="U662" s="213"/>
      <c r="V662" s="21" t="str">
        <f t="shared" si="8"/>
        <v/>
      </c>
      <c r="W662" s="22" t="str">
        <f t="shared" si="9"/>
        <v/>
      </c>
      <c r="X662" s="23"/>
      <c r="Y662" s="106"/>
      <c r="Z662" s="106"/>
      <c r="AD662" s="107"/>
      <c r="AE662" s="107"/>
      <c r="AF662" s="107"/>
      <c r="AG662" s="107"/>
      <c r="AH662" s="107"/>
      <c r="AI662" s="107"/>
      <c r="AJ662" s="107"/>
      <c r="AK662" s="107"/>
      <c r="AL662" s="107"/>
      <c r="AM662" s="107"/>
      <c r="AN662" s="107"/>
      <c r="AO662" s="107"/>
      <c r="AP662" s="107"/>
      <c r="AQ662" s="107"/>
      <c r="AR662" s="107"/>
      <c r="AS662" s="107"/>
      <c r="BI662" s="145"/>
      <c r="BJ662" s="145"/>
      <c r="BK662" s="145"/>
      <c r="BL662" s="145"/>
      <c r="BM662" s="145"/>
      <c r="BN662" s="145"/>
      <c r="BO662" s="145"/>
      <c r="BP662" s="145"/>
      <c r="BQ662" s="145"/>
      <c r="BR662" s="145"/>
      <c r="BS662" s="145"/>
      <c r="BT662" s="145"/>
      <c r="BU662" s="145"/>
      <c r="BV662" s="145"/>
      <c r="BW662" s="145"/>
    </row>
    <row r="663" spans="3:75" ht="21" customHeight="1">
      <c r="C663" s="87"/>
      <c r="D663" s="436"/>
      <c r="E663" s="440"/>
      <c r="F663" s="246" t="s">
        <v>236</v>
      </c>
      <c r="G663" s="184"/>
      <c r="H663" s="62" t="s">
        <v>2</v>
      </c>
      <c r="I663" s="62" t="s">
        <v>330</v>
      </c>
      <c r="J663" s="62" t="s">
        <v>2</v>
      </c>
      <c r="K663" s="62" t="s">
        <v>331</v>
      </c>
      <c r="L663" s="62" t="s">
        <v>2</v>
      </c>
      <c r="M663" s="62" t="s">
        <v>571</v>
      </c>
      <c r="N663" s="136" t="s">
        <v>333</v>
      </c>
      <c r="O663" s="136" t="s">
        <v>2</v>
      </c>
      <c r="P663" s="136" t="s">
        <v>721</v>
      </c>
      <c r="Q663" s="136"/>
      <c r="R663" s="136"/>
      <c r="S663" s="136"/>
      <c r="T663" s="136"/>
      <c r="U663" s="213"/>
      <c r="V663" s="21" t="str">
        <f t="shared" si="8"/>
        <v/>
      </c>
      <c r="W663" s="22" t="str">
        <f t="shared" si="9"/>
        <v/>
      </c>
      <c r="X663" s="23"/>
      <c r="Y663" s="106"/>
      <c r="Z663" s="106"/>
      <c r="AD663" s="107"/>
      <c r="AE663" s="107"/>
      <c r="AF663" s="107"/>
      <c r="AG663" s="107"/>
      <c r="AH663" s="107"/>
      <c r="AI663" s="107"/>
      <c r="AJ663" s="107"/>
      <c r="AK663" s="107"/>
      <c r="AL663" s="107"/>
      <c r="AM663" s="107"/>
      <c r="AN663" s="107"/>
      <c r="AO663" s="107"/>
      <c r="AP663" s="107"/>
      <c r="AQ663" s="107"/>
      <c r="AR663" s="107"/>
      <c r="AS663" s="107"/>
      <c r="BI663" s="145"/>
      <c r="BJ663" s="145"/>
      <c r="BK663" s="145"/>
      <c r="BL663" s="145"/>
      <c r="BM663" s="145"/>
      <c r="BN663" s="145"/>
      <c r="BO663" s="145"/>
      <c r="BP663" s="145"/>
      <c r="BQ663" s="145"/>
      <c r="BR663" s="145"/>
      <c r="BS663" s="145"/>
      <c r="BT663" s="145"/>
      <c r="BU663" s="145"/>
      <c r="BV663" s="145"/>
      <c r="BW663" s="145"/>
    </row>
    <row r="664" spans="3:75" ht="21" customHeight="1">
      <c r="C664" s="87"/>
      <c r="D664" s="436"/>
      <c r="E664" s="440"/>
      <c r="F664" s="246" t="s">
        <v>237</v>
      </c>
      <c r="G664" s="184"/>
      <c r="H664" s="62" t="s">
        <v>2</v>
      </c>
      <c r="I664" s="62" t="s">
        <v>330</v>
      </c>
      <c r="J664" s="62" t="s">
        <v>2</v>
      </c>
      <c r="K664" s="62" t="s">
        <v>331</v>
      </c>
      <c r="L664" s="62" t="s">
        <v>2</v>
      </c>
      <c r="M664" s="62" t="s">
        <v>572</v>
      </c>
      <c r="N664" s="136" t="s">
        <v>333</v>
      </c>
      <c r="O664" s="136" t="s">
        <v>2</v>
      </c>
      <c r="P664" s="136" t="s">
        <v>721</v>
      </c>
      <c r="Q664" s="136"/>
      <c r="R664" s="136"/>
      <c r="S664" s="136"/>
      <c r="T664" s="136"/>
      <c r="U664" s="213"/>
      <c r="V664" s="21" t="str">
        <f t="shared" si="8"/>
        <v/>
      </c>
      <c r="W664" s="22" t="str">
        <f t="shared" si="9"/>
        <v/>
      </c>
      <c r="X664" s="23"/>
      <c r="Y664" s="106"/>
      <c r="Z664" s="106"/>
      <c r="AD664" s="107"/>
      <c r="AE664" s="107"/>
      <c r="AF664" s="107"/>
      <c r="AG664" s="107"/>
      <c r="AH664" s="107"/>
      <c r="AI664" s="107"/>
      <c r="AJ664" s="107"/>
      <c r="AK664" s="107"/>
      <c r="AL664" s="107"/>
      <c r="AM664" s="107"/>
      <c r="AN664" s="107"/>
      <c r="AO664" s="107"/>
      <c r="AP664" s="107"/>
      <c r="AQ664" s="107"/>
      <c r="AR664" s="107"/>
      <c r="AS664" s="107"/>
      <c r="BI664" s="145"/>
      <c r="BJ664" s="145"/>
      <c r="BK664" s="145"/>
      <c r="BL664" s="145"/>
      <c r="BM664" s="145"/>
      <c r="BN664" s="145"/>
      <c r="BO664" s="145"/>
      <c r="BP664" s="145"/>
      <c r="BQ664" s="145"/>
      <c r="BR664" s="145"/>
      <c r="BS664" s="145"/>
      <c r="BT664" s="145"/>
      <c r="BU664" s="145"/>
      <c r="BV664" s="145"/>
      <c r="BW664" s="145"/>
    </row>
    <row r="665" spans="3:75" ht="21" customHeight="1">
      <c r="C665" s="87"/>
      <c r="D665" s="436"/>
      <c r="E665" s="440"/>
      <c r="F665" s="246" t="s">
        <v>220</v>
      </c>
      <c r="G665" s="184"/>
      <c r="H665" s="62" t="s">
        <v>2</v>
      </c>
      <c r="I665" s="62" t="s">
        <v>330</v>
      </c>
      <c r="J665" s="62" t="s">
        <v>2</v>
      </c>
      <c r="K665" s="62" t="s">
        <v>331</v>
      </c>
      <c r="L665" s="62" t="s">
        <v>2</v>
      </c>
      <c r="M665" s="62" t="s">
        <v>555</v>
      </c>
      <c r="N665" s="136" t="s">
        <v>333</v>
      </c>
      <c r="O665" s="136" t="s">
        <v>2</v>
      </c>
      <c r="P665" s="136" t="s">
        <v>721</v>
      </c>
      <c r="Q665" s="136"/>
      <c r="R665" s="136"/>
      <c r="S665" s="136"/>
      <c r="T665" s="136"/>
      <c r="U665" s="213"/>
      <c r="V665" s="21" t="str">
        <f t="shared" si="8"/>
        <v/>
      </c>
      <c r="W665" s="22" t="str">
        <f t="shared" si="9"/>
        <v/>
      </c>
      <c r="X665" s="23"/>
      <c r="Y665" s="106"/>
      <c r="Z665" s="106"/>
      <c r="AD665" s="107"/>
      <c r="AE665" s="107"/>
      <c r="AF665" s="107"/>
      <c r="AG665" s="107"/>
      <c r="AH665" s="107"/>
      <c r="AI665" s="107"/>
      <c r="AJ665" s="107"/>
      <c r="AK665" s="107"/>
      <c r="AL665" s="107"/>
      <c r="AM665" s="107"/>
      <c r="AN665" s="107"/>
      <c r="AO665" s="107"/>
      <c r="AP665" s="107"/>
      <c r="AQ665" s="107"/>
      <c r="AR665" s="107"/>
      <c r="AS665" s="107"/>
      <c r="BI665" s="145"/>
      <c r="BJ665" s="145"/>
      <c r="BK665" s="145"/>
      <c r="BL665" s="145"/>
      <c r="BM665" s="145"/>
      <c r="BN665" s="145"/>
      <c r="BO665" s="145"/>
      <c r="BP665" s="145"/>
      <c r="BQ665" s="145"/>
      <c r="BR665" s="145"/>
      <c r="BS665" s="145"/>
      <c r="BT665" s="145"/>
      <c r="BU665" s="145"/>
      <c r="BV665" s="145"/>
      <c r="BW665" s="145"/>
    </row>
    <row r="666" spans="3:75" ht="21" customHeight="1">
      <c r="C666" s="87"/>
      <c r="D666" s="436"/>
      <c r="E666" s="440"/>
      <c r="F666" s="246" t="s">
        <v>238</v>
      </c>
      <c r="G666" s="184"/>
      <c r="H666" s="62" t="s">
        <v>2</v>
      </c>
      <c r="I666" s="62" t="s">
        <v>330</v>
      </c>
      <c r="J666" s="62" t="s">
        <v>2</v>
      </c>
      <c r="K666" s="62" t="s">
        <v>331</v>
      </c>
      <c r="L666" s="62" t="s">
        <v>2</v>
      </c>
      <c r="M666" s="62" t="s">
        <v>573</v>
      </c>
      <c r="N666" s="136" t="s">
        <v>333</v>
      </c>
      <c r="O666" s="136" t="s">
        <v>2</v>
      </c>
      <c r="P666" s="136" t="s">
        <v>721</v>
      </c>
      <c r="Q666" s="136"/>
      <c r="R666" s="136"/>
      <c r="S666" s="136"/>
      <c r="T666" s="136"/>
      <c r="U666" s="213"/>
      <c r="V666" s="21" t="str">
        <f t="shared" si="8"/>
        <v/>
      </c>
      <c r="W666" s="22" t="str">
        <f t="shared" si="9"/>
        <v/>
      </c>
      <c r="X666" s="23"/>
      <c r="Y666" s="106"/>
      <c r="Z666" s="106"/>
      <c r="AD666" s="107"/>
      <c r="AE666" s="107"/>
      <c r="AF666" s="107"/>
      <c r="AG666" s="107"/>
      <c r="AH666" s="107"/>
      <c r="AI666" s="107"/>
      <c r="AJ666" s="107"/>
      <c r="AK666" s="107"/>
      <c r="AL666" s="107"/>
      <c r="AM666" s="107"/>
      <c r="AN666" s="107"/>
      <c r="AO666" s="107"/>
      <c r="AP666" s="107"/>
      <c r="AQ666" s="107"/>
      <c r="AR666" s="107"/>
      <c r="AS666" s="107"/>
      <c r="BI666" s="145"/>
      <c r="BJ666" s="145"/>
      <c r="BK666" s="145"/>
      <c r="BL666" s="145"/>
      <c r="BM666" s="145"/>
      <c r="BN666" s="145"/>
      <c r="BO666" s="145"/>
      <c r="BP666" s="145"/>
      <c r="BQ666" s="145"/>
      <c r="BR666" s="145"/>
      <c r="BS666" s="145"/>
      <c r="BT666" s="145"/>
      <c r="BU666" s="145"/>
      <c r="BV666" s="145"/>
      <c r="BW666" s="145"/>
    </row>
    <row r="667" spans="3:75" ht="21" customHeight="1">
      <c r="C667" s="87"/>
      <c r="D667" s="436"/>
      <c r="E667" s="440"/>
      <c r="F667" s="246" t="s">
        <v>239</v>
      </c>
      <c r="G667" s="184"/>
      <c r="H667" s="62" t="s">
        <v>2</v>
      </c>
      <c r="I667" s="62" t="s">
        <v>330</v>
      </c>
      <c r="J667" s="62" t="s">
        <v>2</v>
      </c>
      <c r="K667" s="62" t="s">
        <v>331</v>
      </c>
      <c r="L667" s="62" t="s">
        <v>2</v>
      </c>
      <c r="M667" s="62" t="s">
        <v>574</v>
      </c>
      <c r="N667" s="136" t="s">
        <v>333</v>
      </c>
      <c r="O667" s="136" t="s">
        <v>2</v>
      </c>
      <c r="P667" s="136" t="s">
        <v>721</v>
      </c>
      <c r="Q667" s="136"/>
      <c r="R667" s="136"/>
      <c r="S667" s="136"/>
      <c r="T667" s="136"/>
      <c r="U667" s="213"/>
      <c r="V667" s="21" t="str">
        <f t="shared" si="8"/>
        <v/>
      </c>
      <c r="W667" s="22" t="str">
        <f t="shared" si="9"/>
        <v/>
      </c>
      <c r="X667" s="23"/>
      <c r="Y667" s="106"/>
      <c r="Z667" s="106"/>
      <c r="AD667" s="107"/>
      <c r="AE667" s="107"/>
      <c r="AF667" s="107"/>
      <c r="AG667" s="107"/>
      <c r="AH667" s="107"/>
      <c r="AI667" s="107"/>
      <c r="AJ667" s="107"/>
      <c r="AK667" s="107"/>
      <c r="AL667" s="107"/>
      <c r="AM667" s="107"/>
      <c r="AN667" s="107"/>
      <c r="AO667" s="107"/>
      <c r="AP667" s="107"/>
      <c r="AQ667" s="107"/>
      <c r="AR667" s="107"/>
      <c r="AS667" s="107"/>
      <c r="BI667" s="145"/>
      <c r="BJ667" s="145"/>
      <c r="BK667" s="145"/>
      <c r="BL667" s="145"/>
      <c r="BM667" s="145"/>
      <c r="BN667" s="145"/>
      <c r="BO667" s="145"/>
      <c r="BP667" s="145"/>
      <c r="BQ667" s="145"/>
      <c r="BR667" s="145"/>
      <c r="BS667" s="145"/>
      <c r="BT667" s="145"/>
      <c r="BU667" s="145"/>
      <c r="BV667" s="145"/>
      <c r="BW667" s="145"/>
    </row>
    <row r="668" spans="3:75" ht="21" customHeight="1">
      <c r="C668" s="87"/>
      <c r="D668" s="436"/>
      <c r="E668" s="440"/>
      <c r="F668" s="246" t="s">
        <v>240</v>
      </c>
      <c r="G668" s="184"/>
      <c r="H668" s="62" t="s">
        <v>2</v>
      </c>
      <c r="I668" s="62" t="s">
        <v>330</v>
      </c>
      <c r="J668" s="62" t="s">
        <v>2</v>
      </c>
      <c r="K668" s="62" t="s">
        <v>331</v>
      </c>
      <c r="L668" s="62" t="s">
        <v>2</v>
      </c>
      <c r="M668" s="62" t="s">
        <v>575</v>
      </c>
      <c r="N668" s="136" t="s">
        <v>333</v>
      </c>
      <c r="O668" s="136" t="s">
        <v>2</v>
      </c>
      <c r="P668" s="136" t="s">
        <v>721</v>
      </c>
      <c r="Q668" s="136"/>
      <c r="R668" s="136"/>
      <c r="S668" s="136"/>
      <c r="T668" s="136"/>
      <c r="U668" s="213"/>
      <c r="V668" s="21" t="str">
        <f t="shared" si="8"/>
        <v/>
      </c>
      <c r="W668" s="22" t="str">
        <f t="shared" si="9"/>
        <v/>
      </c>
      <c r="X668" s="23"/>
      <c r="Y668" s="106"/>
      <c r="Z668" s="108"/>
      <c r="AD668" s="85"/>
      <c r="AE668" s="85"/>
      <c r="AF668" s="85"/>
      <c r="AG668" s="85"/>
      <c r="AH668" s="85"/>
      <c r="AI668" s="85"/>
      <c r="AJ668" s="85"/>
      <c r="AK668" s="85"/>
      <c r="AL668" s="85"/>
      <c r="AM668" s="85"/>
      <c r="AN668" s="85"/>
      <c r="AO668" s="85"/>
      <c r="AP668" s="85"/>
      <c r="AQ668" s="85"/>
      <c r="AR668" s="85"/>
      <c r="AS668" s="85"/>
      <c r="BI668" s="145"/>
      <c r="BJ668" s="145"/>
      <c r="BK668" s="145"/>
      <c r="BL668" s="145"/>
      <c r="BM668" s="145"/>
      <c r="BN668" s="145"/>
      <c r="BO668" s="145"/>
      <c r="BP668" s="145"/>
      <c r="BQ668" s="145"/>
      <c r="BR668" s="145"/>
      <c r="BS668" s="145"/>
      <c r="BT668" s="145"/>
      <c r="BU668" s="145"/>
      <c r="BV668" s="145"/>
      <c r="BW668" s="145"/>
    </row>
    <row r="669" spans="3:75" ht="21" customHeight="1">
      <c r="C669" s="87"/>
      <c r="D669" s="436"/>
      <c r="E669" s="440"/>
      <c r="F669" s="247" t="s">
        <v>619</v>
      </c>
      <c r="G669" s="184"/>
      <c r="H669" s="62" t="s">
        <v>2</v>
      </c>
      <c r="I669" s="62" t="s">
        <v>330</v>
      </c>
      <c r="J669" s="62" t="s">
        <v>2</v>
      </c>
      <c r="K669" s="62" t="s">
        <v>331</v>
      </c>
      <c r="L669" s="62" t="s">
        <v>2</v>
      </c>
      <c r="M669" s="62" t="s">
        <v>620</v>
      </c>
      <c r="N669" s="136" t="s">
        <v>333</v>
      </c>
      <c r="O669" s="136" t="s">
        <v>2</v>
      </c>
      <c r="P669" s="136" t="s">
        <v>721</v>
      </c>
      <c r="Q669" s="136"/>
      <c r="R669" s="136"/>
      <c r="S669" s="136"/>
      <c r="T669" s="136"/>
      <c r="U669" s="213"/>
      <c r="V669" s="21" t="str">
        <f t="shared" si="8"/>
        <v/>
      </c>
      <c r="W669" s="22" t="str">
        <f t="shared" si="9"/>
        <v/>
      </c>
      <c r="X669" s="23"/>
      <c r="Y669" s="106"/>
      <c r="Z669" s="106"/>
      <c r="AD669" s="107"/>
      <c r="AE669" s="107"/>
      <c r="AF669" s="107"/>
      <c r="AG669" s="107"/>
      <c r="AH669" s="107"/>
      <c r="AI669" s="107"/>
      <c r="AJ669" s="107"/>
      <c r="AK669" s="107"/>
      <c r="AL669" s="107"/>
      <c r="AM669" s="107"/>
      <c r="AN669" s="107"/>
      <c r="AO669" s="107"/>
      <c r="AP669" s="107"/>
      <c r="AQ669" s="107"/>
      <c r="AR669" s="107"/>
      <c r="AS669" s="107"/>
      <c r="BI669" s="145"/>
      <c r="BJ669" s="145"/>
      <c r="BK669" s="145"/>
      <c r="BL669" s="145"/>
      <c r="BM669" s="145"/>
      <c r="BN669" s="145"/>
      <c r="BO669" s="145"/>
      <c r="BP669" s="145"/>
      <c r="BQ669" s="145"/>
      <c r="BR669" s="145"/>
      <c r="BS669" s="145"/>
      <c r="BT669" s="145"/>
      <c r="BU669" s="145"/>
      <c r="BV669" s="145"/>
      <c r="BW669" s="145"/>
    </row>
    <row r="670" spans="3:75" ht="21" customHeight="1">
      <c r="C670" s="87"/>
      <c r="D670" s="436" t="s">
        <v>700</v>
      </c>
      <c r="E670" s="441" t="s">
        <v>241</v>
      </c>
      <c r="F670" s="246" t="s">
        <v>242</v>
      </c>
      <c r="G670" s="184"/>
      <c r="H670" s="62" t="s">
        <v>2</v>
      </c>
      <c r="I670" s="62" t="s">
        <v>330</v>
      </c>
      <c r="J670" s="62" t="s">
        <v>2</v>
      </c>
      <c r="K670" s="62" t="s">
        <v>331</v>
      </c>
      <c r="L670" s="62" t="s">
        <v>2</v>
      </c>
      <c r="M670" s="62" t="s">
        <v>576</v>
      </c>
      <c r="N670" s="136" t="s">
        <v>333</v>
      </c>
      <c r="O670" s="136" t="s">
        <v>2</v>
      </c>
      <c r="P670" s="136" t="s">
        <v>721</v>
      </c>
      <c r="Q670" s="136"/>
      <c r="R670" s="136"/>
      <c r="S670" s="136"/>
      <c r="T670" s="136"/>
      <c r="U670" s="213"/>
      <c r="V670" s="21" t="str">
        <f t="shared" si="8"/>
        <v/>
      </c>
      <c r="W670" s="22" t="str">
        <f t="shared" si="9"/>
        <v/>
      </c>
      <c r="X670" s="23"/>
      <c r="Y670" s="106"/>
      <c r="Z670" s="106"/>
      <c r="AD670" s="107"/>
      <c r="AE670" s="107"/>
      <c r="AF670" s="107"/>
      <c r="AG670" s="107"/>
      <c r="AH670" s="107"/>
      <c r="AI670" s="107"/>
      <c r="AJ670" s="107"/>
      <c r="AK670" s="107"/>
      <c r="AL670" s="107"/>
      <c r="AM670" s="107"/>
      <c r="AN670" s="107"/>
      <c r="AO670" s="107"/>
      <c r="AP670" s="107"/>
      <c r="AQ670" s="107"/>
      <c r="AR670" s="107"/>
      <c r="AS670" s="107"/>
      <c r="BI670" s="145"/>
      <c r="BJ670" s="145"/>
      <c r="BK670" s="145"/>
      <c r="BL670" s="145"/>
      <c r="BM670" s="145"/>
      <c r="BN670" s="145"/>
      <c r="BO670" s="145"/>
      <c r="BP670" s="145"/>
      <c r="BQ670" s="145"/>
      <c r="BR670" s="145"/>
      <c r="BS670" s="145"/>
      <c r="BT670" s="145"/>
      <c r="BU670" s="145"/>
      <c r="BV670" s="145"/>
      <c r="BW670" s="145"/>
    </row>
    <row r="671" spans="3:75" ht="21" customHeight="1">
      <c r="C671" s="87"/>
      <c r="D671" s="436"/>
      <c r="E671" s="441"/>
      <c r="F671" s="246" t="s">
        <v>243</v>
      </c>
      <c r="G671" s="184"/>
      <c r="H671" s="62" t="s">
        <v>2</v>
      </c>
      <c r="I671" s="62" t="s">
        <v>330</v>
      </c>
      <c r="J671" s="62" t="s">
        <v>2</v>
      </c>
      <c r="K671" s="62" t="s">
        <v>331</v>
      </c>
      <c r="L671" s="62" t="s">
        <v>2</v>
      </c>
      <c r="M671" s="62" t="s">
        <v>577</v>
      </c>
      <c r="N671" s="136" t="s">
        <v>333</v>
      </c>
      <c r="O671" s="136" t="s">
        <v>2</v>
      </c>
      <c r="P671" s="136" t="s">
        <v>721</v>
      </c>
      <c r="Q671" s="136"/>
      <c r="R671" s="136"/>
      <c r="S671" s="136"/>
      <c r="T671" s="136"/>
      <c r="U671" s="213"/>
      <c r="V671" s="21" t="str">
        <f t="shared" si="8"/>
        <v/>
      </c>
      <c r="W671" s="22" t="str">
        <f t="shared" si="9"/>
        <v/>
      </c>
      <c r="X671" s="23"/>
      <c r="Y671" s="106"/>
      <c r="Z671" s="106"/>
      <c r="AD671" s="107"/>
      <c r="AE671" s="107"/>
      <c r="AF671" s="107"/>
      <c r="AG671" s="107"/>
      <c r="AH671" s="107"/>
      <c r="AI671" s="107"/>
      <c r="AJ671" s="107"/>
      <c r="AK671" s="107"/>
      <c r="AL671" s="107"/>
      <c r="AM671" s="107"/>
      <c r="AN671" s="107"/>
      <c r="AO671" s="107"/>
      <c r="AP671" s="107"/>
      <c r="AQ671" s="107"/>
      <c r="AR671" s="107"/>
      <c r="AS671" s="107"/>
      <c r="BI671" s="145"/>
      <c r="BJ671" s="145"/>
      <c r="BK671" s="145"/>
      <c r="BL671" s="145"/>
      <c r="BM671" s="145"/>
      <c r="BN671" s="145"/>
      <c r="BO671" s="145"/>
      <c r="BP671" s="145"/>
      <c r="BQ671" s="145"/>
      <c r="BR671" s="145"/>
      <c r="BS671" s="145"/>
      <c r="BT671" s="145"/>
      <c r="BU671" s="145"/>
      <c r="BV671" s="145"/>
      <c r="BW671" s="145"/>
    </row>
    <row r="672" spans="3:75" ht="21" customHeight="1">
      <c r="C672" s="87"/>
      <c r="D672" s="436"/>
      <c r="E672" s="441"/>
      <c r="F672" s="246" t="s">
        <v>244</v>
      </c>
      <c r="G672" s="184"/>
      <c r="H672" s="62" t="s">
        <v>2</v>
      </c>
      <c r="I672" s="62" t="s">
        <v>330</v>
      </c>
      <c r="J672" s="62" t="s">
        <v>2</v>
      </c>
      <c r="K672" s="62" t="s">
        <v>331</v>
      </c>
      <c r="L672" s="62" t="s">
        <v>2</v>
      </c>
      <c r="M672" s="62" t="s">
        <v>578</v>
      </c>
      <c r="N672" s="136" t="s">
        <v>333</v>
      </c>
      <c r="O672" s="136" t="s">
        <v>2</v>
      </c>
      <c r="P672" s="136" t="s">
        <v>721</v>
      </c>
      <c r="Q672" s="136"/>
      <c r="R672" s="136"/>
      <c r="S672" s="136"/>
      <c r="T672" s="136"/>
      <c r="U672" s="213"/>
      <c r="V672" s="21" t="str">
        <f t="shared" si="8"/>
        <v/>
      </c>
      <c r="W672" s="22" t="str">
        <f t="shared" si="9"/>
        <v/>
      </c>
      <c r="X672" s="23"/>
      <c r="Y672" s="106"/>
      <c r="Z672" s="106"/>
      <c r="AD672" s="107"/>
      <c r="AE672" s="107"/>
      <c r="AF672" s="107"/>
      <c r="AG672" s="107"/>
      <c r="AH672" s="107"/>
      <c r="AI672" s="107"/>
      <c r="AJ672" s="107"/>
      <c r="AK672" s="107"/>
      <c r="AL672" s="107"/>
      <c r="AM672" s="107"/>
      <c r="AN672" s="107"/>
      <c r="AO672" s="107"/>
      <c r="AP672" s="107"/>
      <c r="AQ672" s="107"/>
      <c r="AR672" s="107"/>
      <c r="AS672" s="107"/>
      <c r="BI672" s="145"/>
      <c r="BJ672" s="145"/>
      <c r="BK672" s="145"/>
      <c r="BL672" s="145"/>
      <c r="BM672" s="145"/>
      <c r="BN672" s="145"/>
      <c r="BO672" s="145"/>
      <c r="BP672" s="145"/>
      <c r="BQ672" s="145"/>
      <c r="BR672" s="145"/>
      <c r="BS672" s="145"/>
      <c r="BT672" s="145"/>
      <c r="BU672" s="145"/>
      <c r="BV672" s="145"/>
      <c r="BW672" s="145"/>
    </row>
    <row r="673" spans="3:75" ht="21" customHeight="1">
      <c r="C673" s="87"/>
      <c r="D673" s="436"/>
      <c r="E673" s="441"/>
      <c r="F673" s="246" t="s">
        <v>245</v>
      </c>
      <c r="G673" s="184"/>
      <c r="H673" s="62" t="s">
        <v>2</v>
      </c>
      <c r="I673" s="62" t="s">
        <v>330</v>
      </c>
      <c r="J673" s="62" t="s">
        <v>2</v>
      </c>
      <c r="K673" s="62" t="s">
        <v>331</v>
      </c>
      <c r="L673" s="62" t="s">
        <v>2</v>
      </c>
      <c r="M673" s="62" t="s">
        <v>579</v>
      </c>
      <c r="N673" s="136" t="s">
        <v>333</v>
      </c>
      <c r="O673" s="136" t="s">
        <v>2</v>
      </c>
      <c r="P673" s="136" t="s">
        <v>721</v>
      </c>
      <c r="Q673" s="136"/>
      <c r="R673" s="136"/>
      <c r="S673" s="136"/>
      <c r="T673" s="136"/>
      <c r="U673" s="213"/>
      <c r="V673" s="21" t="str">
        <f t="shared" si="8"/>
        <v/>
      </c>
      <c r="W673" s="22" t="str">
        <f t="shared" si="9"/>
        <v/>
      </c>
      <c r="X673" s="23"/>
      <c r="Y673" s="106"/>
      <c r="Z673" s="106"/>
      <c r="AD673" s="107"/>
      <c r="AE673" s="107"/>
      <c r="AF673" s="107"/>
      <c r="AG673" s="107"/>
      <c r="AH673" s="107"/>
      <c r="AI673" s="107"/>
      <c r="AJ673" s="107"/>
      <c r="AK673" s="107"/>
      <c r="AL673" s="107"/>
      <c r="AM673" s="107"/>
      <c r="AN673" s="107"/>
      <c r="AO673" s="107"/>
      <c r="AP673" s="107"/>
      <c r="AQ673" s="107"/>
      <c r="AR673" s="107"/>
      <c r="AS673" s="107"/>
      <c r="BI673" s="145"/>
      <c r="BJ673" s="145"/>
      <c r="BK673" s="145"/>
      <c r="BL673" s="145"/>
      <c r="BM673" s="145"/>
      <c r="BN673" s="145"/>
      <c r="BO673" s="145"/>
      <c r="BP673" s="145"/>
      <c r="BQ673" s="145"/>
      <c r="BR673" s="145"/>
      <c r="BS673" s="145"/>
      <c r="BT673" s="145"/>
      <c r="BU673" s="145"/>
      <c r="BV673" s="145"/>
      <c r="BW673" s="145"/>
    </row>
    <row r="674" spans="3:75" ht="21" customHeight="1">
      <c r="C674" s="87"/>
      <c r="D674" s="436"/>
      <c r="E674" s="441"/>
      <c r="F674" s="246" t="s">
        <v>246</v>
      </c>
      <c r="G674" s="184"/>
      <c r="H674" s="62" t="s">
        <v>2</v>
      </c>
      <c r="I674" s="62" t="s">
        <v>330</v>
      </c>
      <c r="J674" s="62" t="s">
        <v>2</v>
      </c>
      <c r="K674" s="62" t="s">
        <v>331</v>
      </c>
      <c r="L674" s="62" t="s">
        <v>2</v>
      </c>
      <c r="M674" s="62" t="s">
        <v>580</v>
      </c>
      <c r="N674" s="136" t="s">
        <v>333</v>
      </c>
      <c r="O674" s="136" t="s">
        <v>2</v>
      </c>
      <c r="P674" s="136" t="s">
        <v>721</v>
      </c>
      <c r="Q674" s="136"/>
      <c r="R674" s="136"/>
      <c r="S674" s="136"/>
      <c r="T674" s="136"/>
      <c r="U674" s="213"/>
      <c r="V674" s="21" t="str">
        <f t="shared" si="8"/>
        <v/>
      </c>
      <c r="W674" s="22" t="str">
        <f t="shared" si="9"/>
        <v/>
      </c>
      <c r="X674" s="23"/>
      <c r="Y674" s="106"/>
      <c r="Z674" s="106"/>
      <c r="AD674" s="107"/>
      <c r="AE674" s="107"/>
      <c r="AF674" s="107"/>
      <c r="AG674" s="107"/>
      <c r="AH674" s="107"/>
      <c r="AI674" s="107"/>
      <c r="AJ674" s="107"/>
      <c r="AK674" s="107"/>
      <c r="AL674" s="107"/>
      <c r="AM674" s="107"/>
      <c r="AN674" s="107"/>
      <c r="AO674" s="107"/>
      <c r="AP674" s="107"/>
      <c r="AQ674" s="107"/>
      <c r="AR674" s="107"/>
      <c r="AS674" s="107"/>
      <c r="BI674" s="145"/>
      <c r="BJ674" s="145"/>
      <c r="BK674" s="145"/>
      <c r="BL674" s="145"/>
      <c r="BM674" s="145"/>
      <c r="BN674" s="145"/>
      <c r="BO674" s="145"/>
      <c r="BP674" s="145"/>
      <c r="BQ674" s="145"/>
      <c r="BR674" s="145"/>
      <c r="BS674" s="145"/>
      <c r="BT674" s="145"/>
      <c r="BU674" s="145"/>
      <c r="BV674" s="145"/>
      <c r="BW674" s="145"/>
    </row>
    <row r="675" spans="3:75" ht="21" customHeight="1">
      <c r="C675" s="87"/>
      <c r="D675" s="436"/>
      <c r="E675" s="441"/>
      <c r="F675" s="246" t="s">
        <v>247</v>
      </c>
      <c r="G675" s="184"/>
      <c r="H675" s="62" t="s">
        <v>2</v>
      </c>
      <c r="I675" s="62" t="s">
        <v>330</v>
      </c>
      <c r="J675" s="62" t="s">
        <v>2</v>
      </c>
      <c r="K675" s="62" t="s">
        <v>331</v>
      </c>
      <c r="L675" s="62" t="s">
        <v>2</v>
      </c>
      <c r="M675" s="62" t="s">
        <v>581</v>
      </c>
      <c r="N675" s="136" t="s">
        <v>333</v>
      </c>
      <c r="O675" s="136" t="s">
        <v>2</v>
      </c>
      <c r="P675" s="136" t="s">
        <v>721</v>
      </c>
      <c r="Q675" s="136"/>
      <c r="R675" s="136"/>
      <c r="S675" s="136"/>
      <c r="T675" s="136"/>
      <c r="U675" s="213"/>
      <c r="V675" s="21" t="str">
        <f t="shared" si="8"/>
        <v/>
      </c>
      <c r="W675" s="22" t="str">
        <f t="shared" si="9"/>
        <v/>
      </c>
      <c r="X675" s="23"/>
      <c r="Y675" s="106"/>
      <c r="Z675" s="106"/>
      <c r="AD675" s="107"/>
      <c r="AE675" s="107"/>
      <c r="AF675" s="107"/>
      <c r="AG675" s="107"/>
      <c r="AH675" s="107"/>
      <c r="AI675" s="107"/>
      <c r="AJ675" s="107"/>
      <c r="AK675" s="107"/>
      <c r="AL675" s="107"/>
      <c r="AM675" s="107"/>
      <c r="AN675" s="107"/>
      <c r="AO675" s="107"/>
      <c r="AP675" s="107"/>
      <c r="AQ675" s="107"/>
      <c r="AR675" s="107"/>
      <c r="AS675" s="107"/>
      <c r="BI675" s="145"/>
      <c r="BJ675" s="145"/>
      <c r="BK675" s="145"/>
      <c r="BL675" s="145"/>
      <c r="BM675" s="145"/>
      <c r="BN675" s="145"/>
      <c r="BO675" s="145"/>
      <c r="BP675" s="145"/>
      <c r="BQ675" s="145"/>
      <c r="BR675" s="145"/>
      <c r="BS675" s="145"/>
      <c r="BT675" s="145"/>
      <c r="BU675" s="145"/>
      <c r="BV675" s="145"/>
      <c r="BW675" s="145"/>
    </row>
    <row r="676" spans="3:75" ht="21" customHeight="1">
      <c r="C676" s="87"/>
      <c r="D676" s="436"/>
      <c r="E676" s="441"/>
      <c r="F676" s="246" t="s">
        <v>248</v>
      </c>
      <c r="G676" s="184"/>
      <c r="H676" s="62" t="s">
        <v>2</v>
      </c>
      <c r="I676" s="62" t="s">
        <v>330</v>
      </c>
      <c r="J676" s="62" t="s">
        <v>2</v>
      </c>
      <c r="K676" s="62" t="s">
        <v>331</v>
      </c>
      <c r="L676" s="62" t="s">
        <v>2</v>
      </c>
      <c r="M676" s="62" t="s">
        <v>582</v>
      </c>
      <c r="N676" s="136" t="s">
        <v>333</v>
      </c>
      <c r="O676" s="136" t="s">
        <v>2</v>
      </c>
      <c r="P676" s="136" t="s">
        <v>721</v>
      </c>
      <c r="Q676" s="136"/>
      <c r="R676" s="136"/>
      <c r="S676" s="136"/>
      <c r="T676" s="136"/>
      <c r="U676" s="213"/>
      <c r="V676" s="21" t="str">
        <f t="shared" si="8"/>
        <v/>
      </c>
      <c r="W676" s="22" t="str">
        <f t="shared" si="9"/>
        <v/>
      </c>
      <c r="X676" s="23"/>
      <c r="Y676" s="106"/>
      <c r="Z676" s="106"/>
      <c r="AD676" s="107"/>
      <c r="AE676" s="107"/>
      <c r="AF676" s="107"/>
      <c r="AG676" s="107"/>
      <c r="AH676" s="107"/>
      <c r="AI676" s="107"/>
      <c r="AJ676" s="107"/>
      <c r="AK676" s="107"/>
      <c r="AL676" s="107"/>
      <c r="AM676" s="107"/>
      <c r="AN676" s="107"/>
      <c r="AO676" s="107"/>
      <c r="AP676" s="107"/>
      <c r="AQ676" s="107"/>
      <c r="AR676" s="107"/>
      <c r="AS676" s="107"/>
      <c r="BI676" s="145"/>
      <c r="BJ676" s="145"/>
      <c r="BK676" s="145"/>
      <c r="BL676" s="145"/>
      <c r="BM676" s="145"/>
      <c r="BN676" s="145"/>
      <c r="BO676" s="145"/>
      <c r="BP676" s="145"/>
      <c r="BQ676" s="145"/>
      <c r="BR676" s="145"/>
      <c r="BS676" s="145"/>
      <c r="BT676" s="145"/>
      <c r="BU676" s="145"/>
      <c r="BV676" s="145"/>
      <c r="BW676" s="145"/>
    </row>
    <row r="677" spans="3:75" ht="21" customHeight="1">
      <c r="C677" s="87"/>
      <c r="D677" s="436"/>
      <c r="E677" s="441"/>
      <c r="F677" s="246" t="s">
        <v>249</v>
      </c>
      <c r="G677" s="184"/>
      <c r="H677" s="62" t="s">
        <v>2</v>
      </c>
      <c r="I677" s="62" t="s">
        <v>330</v>
      </c>
      <c r="J677" s="62" t="s">
        <v>2</v>
      </c>
      <c r="K677" s="62" t="s">
        <v>331</v>
      </c>
      <c r="L677" s="62" t="s">
        <v>2</v>
      </c>
      <c r="M677" s="62" t="s">
        <v>583</v>
      </c>
      <c r="N677" s="136" t="s">
        <v>333</v>
      </c>
      <c r="O677" s="136" t="s">
        <v>2</v>
      </c>
      <c r="P677" s="136" t="s">
        <v>721</v>
      </c>
      <c r="Q677" s="136"/>
      <c r="R677" s="136"/>
      <c r="S677" s="136"/>
      <c r="T677" s="136"/>
      <c r="U677" s="213"/>
      <c r="V677" s="21" t="str">
        <f t="shared" si="8"/>
        <v/>
      </c>
      <c r="W677" s="22" t="str">
        <f t="shared" si="9"/>
        <v/>
      </c>
      <c r="X677" s="23"/>
      <c r="Y677" s="106"/>
      <c r="Z677" s="106"/>
      <c r="AD677" s="107"/>
      <c r="AE677" s="107"/>
      <c r="AF677" s="107"/>
      <c r="AG677" s="107"/>
      <c r="AH677" s="107"/>
      <c r="AI677" s="107"/>
      <c r="AJ677" s="107"/>
      <c r="AK677" s="107"/>
      <c r="AL677" s="107"/>
      <c r="AM677" s="107"/>
      <c r="AN677" s="107"/>
      <c r="AO677" s="107"/>
      <c r="AP677" s="107"/>
      <c r="AQ677" s="107"/>
      <c r="AR677" s="107"/>
      <c r="AS677" s="107"/>
      <c r="BI677" s="145"/>
      <c r="BJ677" s="145"/>
      <c r="BK677" s="145"/>
      <c r="BL677" s="145"/>
      <c r="BM677" s="145"/>
      <c r="BN677" s="145"/>
      <c r="BO677" s="145"/>
      <c r="BP677" s="145"/>
      <c r="BQ677" s="145"/>
      <c r="BR677" s="145"/>
      <c r="BS677" s="145"/>
      <c r="BT677" s="145"/>
      <c r="BU677" s="145"/>
      <c r="BV677" s="145"/>
      <c r="BW677" s="145"/>
    </row>
    <row r="678" spans="3:75" ht="21" customHeight="1">
      <c r="C678" s="87"/>
      <c r="D678" s="436"/>
      <c r="E678" s="441"/>
      <c r="F678" s="246" t="s">
        <v>250</v>
      </c>
      <c r="G678" s="184"/>
      <c r="H678" s="62" t="s">
        <v>2</v>
      </c>
      <c r="I678" s="62" t="s">
        <v>330</v>
      </c>
      <c r="J678" s="62" t="s">
        <v>2</v>
      </c>
      <c r="K678" s="62" t="s">
        <v>331</v>
      </c>
      <c r="L678" s="62" t="s">
        <v>2</v>
      </c>
      <c r="M678" s="62" t="s">
        <v>584</v>
      </c>
      <c r="N678" s="136" t="s">
        <v>333</v>
      </c>
      <c r="O678" s="136" t="s">
        <v>2</v>
      </c>
      <c r="P678" s="136" t="s">
        <v>721</v>
      </c>
      <c r="Q678" s="136"/>
      <c r="R678" s="136"/>
      <c r="S678" s="136"/>
      <c r="T678" s="136"/>
      <c r="U678" s="213"/>
      <c r="V678" s="21" t="str">
        <f t="shared" si="8"/>
        <v/>
      </c>
      <c r="W678" s="22" t="str">
        <f t="shared" si="9"/>
        <v/>
      </c>
      <c r="X678" s="23"/>
      <c r="Y678" s="106"/>
      <c r="Z678" s="106"/>
      <c r="AD678" s="107"/>
      <c r="AE678" s="107"/>
      <c r="AF678" s="107"/>
      <c r="AG678" s="107"/>
      <c r="AH678" s="107"/>
      <c r="AI678" s="107"/>
      <c r="AJ678" s="107"/>
      <c r="AK678" s="107"/>
      <c r="AL678" s="107"/>
      <c r="AM678" s="107"/>
      <c r="AN678" s="107"/>
      <c r="AO678" s="107"/>
      <c r="AP678" s="107"/>
      <c r="AQ678" s="107"/>
      <c r="AR678" s="107"/>
      <c r="AS678" s="107"/>
      <c r="BI678" s="145"/>
      <c r="BJ678" s="145"/>
      <c r="BK678" s="145"/>
      <c r="BL678" s="145"/>
      <c r="BM678" s="145"/>
      <c r="BN678" s="145"/>
      <c r="BO678" s="145"/>
      <c r="BP678" s="145"/>
      <c r="BQ678" s="145"/>
      <c r="BR678" s="145"/>
      <c r="BS678" s="145"/>
      <c r="BT678" s="145"/>
      <c r="BU678" s="145"/>
      <c r="BV678" s="145"/>
      <c r="BW678" s="145"/>
    </row>
    <row r="679" spans="3:75" ht="21" customHeight="1">
      <c r="C679" s="87"/>
      <c r="D679" s="436"/>
      <c r="E679" s="441"/>
      <c r="F679" s="246" t="s">
        <v>251</v>
      </c>
      <c r="G679" s="184"/>
      <c r="H679" s="62" t="s">
        <v>2</v>
      </c>
      <c r="I679" s="62" t="s">
        <v>330</v>
      </c>
      <c r="J679" s="62" t="s">
        <v>2</v>
      </c>
      <c r="K679" s="62" t="s">
        <v>331</v>
      </c>
      <c r="L679" s="62" t="s">
        <v>2</v>
      </c>
      <c r="M679" s="62" t="s">
        <v>585</v>
      </c>
      <c r="N679" s="136" t="s">
        <v>333</v>
      </c>
      <c r="O679" s="136" t="s">
        <v>2</v>
      </c>
      <c r="P679" s="136" t="s">
        <v>721</v>
      </c>
      <c r="Q679" s="136"/>
      <c r="R679" s="136"/>
      <c r="S679" s="136"/>
      <c r="T679" s="136"/>
      <c r="U679" s="213"/>
      <c r="V679" s="21" t="str">
        <f t="shared" si="8"/>
        <v/>
      </c>
      <c r="W679" s="22" t="str">
        <f t="shared" si="9"/>
        <v/>
      </c>
      <c r="X679" s="23"/>
      <c r="Y679" s="106"/>
      <c r="Z679" s="106"/>
      <c r="AD679" s="107"/>
      <c r="AE679" s="107"/>
      <c r="AF679" s="107"/>
      <c r="AG679" s="107"/>
      <c r="AH679" s="107"/>
      <c r="AI679" s="107"/>
      <c r="AJ679" s="107"/>
      <c r="AK679" s="107"/>
      <c r="AL679" s="107"/>
      <c r="AM679" s="107"/>
      <c r="AN679" s="107"/>
      <c r="AO679" s="107"/>
      <c r="AP679" s="107"/>
      <c r="AQ679" s="107"/>
      <c r="AR679" s="107"/>
      <c r="AS679" s="107"/>
      <c r="BI679" s="145"/>
      <c r="BJ679" s="145"/>
      <c r="BK679" s="145"/>
      <c r="BL679" s="145"/>
      <c r="BM679" s="145"/>
      <c r="BN679" s="145"/>
      <c r="BO679" s="145"/>
      <c r="BP679" s="145"/>
      <c r="BQ679" s="145"/>
      <c r="BR679" s="145"/>
      <c r="BS679" s="145"/>
      <c r="BT679" s="145"/>
      <c r="BU679" s="145"/>
      <c r="BV679" s="145"/>
      <c r="BW679" s="145"/>
    </row>
    <row r="680" spans="3:75" ht="21" customHeight="1">
      <c r="C680" s="87"/>
      <c r="D680" s="436"/>
      <c r="E680" s="441"/>
      <c r="F680" s="246" t="s">
        <v>252</v>
      </c>
      <c r="G680" s="184"/>
      <c r="H680" s="62" t="s">
        <v>2</v>
      </c>
      <c r="I680" s="62" t="s">
        <v>330</v>
      </c>
      <c r="J680" s="62" t="s">
        <v>2</v>
      </c>
      <c r="K680" s="62" t="s">
        <v>331</v>
      </c>
      <c r="L680" s="62" t="s">
        <v>2</v>
      </c>
      <c r="M680" s="62" t="s">
        <v>586</v>
      </c>
      <c r="N680" s="136" t="s">
        <v>333</v>
      </c>
      <c r="O680" s="136" t="s">
        <v>2</v>
      </c>
      <c r="P680" s="136" t="s">
        <v>721</v>
      </c>
      <c r="Q680" s="136"/>
      <c r="R680" s="136"/>
      <c r="S680" s="136"/>
      <c r="T680" s="136"/>
      <c r="U680" s="213"/>
      <c r="V680" s="21" t="str">
        <f t="shared" si="8"/>
        <v/>
      </c>
      <c r="W680" s="22" t="str">
        <f t="shared" si="9"/>
        <v/>
      </c>
      <c r="X680" s="23"/>
      <c r="Y680" s="106"/>
      <c r="Z680" s="106"/>
      <c r="AD680" s="107"/>
      <c r="AE680" s="107"/>
      <c r="AF680" s="107"/>
      <c r="AG680" s="107"/>
      <c r="AH680" s="107"/>
      <c r="AI680" s="107"/>
      <c r="AJ680" s="107"/>
      <c r="AK680" s="107"/>
      <c r="AL680" s="107"/>
      <c r="AM680" s="107"/>
      <c r="AN680" s="107"/>
      <c r="AO680" s="107"/>
      <c r="AP680" s="107"/>
      <c r="AQ680" s="107"/>
      <c r="AR680" s="107"/>
      <c r="AS680" s="107"/>
      <c r="BI680" s="145"/>
      <c r="BJ680" s="145"/>
      <c r="BK680" s="145"/>
      <c r="BL680" s="145"/>
      <c r="BM680" s="145"/>
      <c r="BN680" s="145"/>
      <c r="BO680" s="145"/>
      <c r="BP680" s="145"/>
      <c r="BQ680" s="145"/>
      <c r="BR680" s="145"/>
      <c r="BS680" s="145"/>
      <c r="BT680" s="145"/>
      <c r="BU680" s="145"/>
      <c r="BV680" s="145"/>
      <c r="BW680" s="145"/>
    </row>
    <row r="681" spans="3:75" ht="21" customHeight="1">
      <c r="C681" s="87"/>
      <c r="D681" s="436"/>
      <c r="E681" s="441"/>
      <c r="F681" s="246" t="s">
        <v>253</v>
      </c>
      <c r="G681" s="184"/>
      <c r="H681" s="62" t="s">
        <v>2</v>
      </c>
      <c r="I681" s="62" t="s">
        <v>330</v>
      </c>
      <c r="J681" s="62" t="s">
        <v>2</v>
      </c>
      <c r="K681" s="62" t="s">
        <v>331</v>
      </c>
      <c r="L681" s="62" t="s">
        <v>2</v>
      </c>
      <c r="M681" s="62" t="s">
        <v>587</v>
      </c>
      <c r="N681" s="136" t="s">
        <v>333</v>
      </c>
      <c r="O681" s="136" t="s">
        <v>2</v>
      </c>
      <c r="P681" s="136" t="s">
        <v>721</v>
      </c>
      <c r="Q681" s="136"/>
      <c r="R681" s="136"/>
      <c r="S681" s="136"/>
      <c r="T681" s="136"/>
      <c r="U681" s="213"/>
      <c r="V681" s="21" t="str">
        <f t="shared" si="8"/>
        <v/>
      </c>
      <c r="W681" s="22" t="str">
        <f t="shared" si="9"/>
        <v/>
      </c>
      <c r="X681" s="23"/>
      <c r="Y681" s="106"/>
      <c r="Z681" s="106"/>
      <c r="AD681" s="107"/>
      <c r="AE681" s="107"/>
      <c r="AF681" s="107"/>
      <c r="AG681" s="107"/>
      <c r="AH681" s="107"/>
      <c r="AI681" s="107"/>
      <c r="AJ681" s="107"/>
      <c r="AK681" s="107"/>
      <c r="AL681" s="107"/>
      <c r="AM681" s="107"/>
      <c r="AN681" s="107"/>
      <c r="AO681" s="107"/>
      <c r="AP681" s="107"/>
      <c r="AQ681" s="107"/>
      <c r="AR681" s="107"/>
      <c r="AS681" s="107"/>
      <c r="BI681" s="145"/>
      <c r="BJ681" s="145"/>
      <c r="BK681" s="145"/>
      <c r="BL681" s="145"/>
      <c r="BM681" s="145"/>
      <c r="BN681" s="145"/>
      <c r="BO681" s="145"/>
      <c r="BP681" s="145"/>
      <c r="BQ681" s="145"/>
      <c r="BR681" s="145"/>
      <c r="BS681" s="145"/>
      <c r="BT681" s="145"/>
      <c r="BU681" s="145"/>
      <c r="BV681" s="145"/>
      <c r="BW681" s="145"/>
    </row>
    <row r="682" spans="3:75" ht="21" customHeight="1">
      <c r="C682" s="87"/>
      <c r="D682" s="436"/>
      <c r="E682" s="441"/>
      <c r="F682" s="246" t="s">
        <v>254</v>
      </c>
      <c r="G682" s="184"/>
      <c r="H682" s="62" t="s">
        <v>2</v>
      </c>
      <c r="I682" s="62" t="s">
        <v>330</v>
      </c>
      <c r="J682" s="62" t="s">
        <v>2</v>
      </c>
      <c r="K682" s="62" t="s">
        <v>331</v>
      </c>
      <c r="L682" s="62" t="s">
        <v>2</v>
      </c>
      <c r="M682" s="62" t="s">
        <v>588</v>
      </c>
      <c r="N682" s="136" t="s">
        <v>333</v>
      </c>
      <c r="O682" s="136" t="s">
        <v>2</v>
      </c>
      <c r="P682" s="136" t="s">
        <v>721</v>
      </c>
      <c r="Q682" s="136"/>
      <c r="R682" s="136"/>
      <c r="S682" s="136"/>
      <c r="T682" s="136"/>
      <c r="U682" s="213"/>
      <c r="V682" s="21" t="str">
        <f t="shared" si="8"/>
        <v/>
      </c>
      <c r="W682" s="22" t="str">
        <f t="shared" si="9"/>
        <v/>
      </c>
      <c r="X682" s="23"/>
      <c r="Y682" s="106"/>
      <c r="Z682" s="106"/>
      <c r="AD682" s="107"/>
      <c r="AE682" s="107"/>
      <c r="AF682" s="107"/>
      <c r="AG682" s="107"/>
      <c r="AH682" s="107"/>
      <c r="AI682" s="107"/>
      <c r="AJ682" s="107"/>
      <c r="AK682" s="107"/>
      <c r="AL682" s="107"/>
      <c r="AM682" s="107"/>
      <c r="AN682" s="107"/>
      <c r="AO682" s="107"/>
      <c r="AP682" s="107"/>
      <c r="AQ682" s="107"/>
      <c r="AR682" s="107"/>
      <c r="AS682" s="107"/>
      <c r="BI682" s="145"/>
      <c r="BJ682" s="145"/>
      <c r="BK682" s="145"/>
      <c r="BL682" s="145"/>
      <c r="BM682" s="145"/>
      <c r="BN682" s="145"/>
      <c r="BO682" s="145"/>
      <c r="BP682" s="145"/>
      <c r="BQ682" s="145"/>
      <c r="BR682" s="145"/>
      <c r="BS682" s="145"/>
      <c r="BT682" s="145"/>
      <c r="BU682" s="145"/>
      <c r="BV682" s="145"/>
      <c r="BW682" s="145"/>
    </row>
    <row r="683" spans="3:75" ht="21" customHeight="1">
      <c r="C683" s="87"/>
      <c r="D683" s="436"/>
      <c r="E683" s="441"/>
      <c r="F683" s="246" t="s">
        <v>255</v>
      </c>
      <c r="G683" s="184"/>
      <c r="H683" s="62" t="s">
        <v>2</v>
      </c>
      <c r="I683" s="62" t="s">
        <v>330</v>
      </c>
      <c r="J683" s="62" t="s">
        <v>2</v>
      </c>
      <c r="K683" s="62" t="s">
        <v>331</v>
      </c>
      <c r="L683" s="62" t="s">
        <v>2</v>
      </c>
      <c r="M683" s="62" t="s">
        <v>589</v>
      </c>
      <c r="N683" s="136" t="s">
        <v>333</v>
      </c>
      <c r="O683" s="136" t="s">
        <v>2</v>
      </c>
      <c r="P683" s="136" t="s">
        <v>721</v>
      </c>
      <c r="Q683" s="136"/>
      <c r="R683" s="136"/>
      <c r="S683" s="136"/>
      <c r="T683" s="136"/>
      <c r="U683" s="213"/>
      <c r="V683" s="21" t="str">
        <f t="shared" si="8"/>
        <v/>
      </c>
      <c r="W683" s="22" t="str">
        <f t="shared" si="9"/>
        <v/>
      </c>
      <c r="X683" s="23"/>
      <c r="Y683" s="106"/>
      <c r="Z683" s="106"/>
      <c r="AD683" s="107"/>
      <c r="AE683" s="107"/>
      <c r="AF683" s="107"/>
      <c r="AG683" s="107"/>
      <c r="AH683" s="107"/>
      <c r="AI683" s="107"/>
      <c r="AJ683" s="107"/>
      <c r="AK683" s="107"/>
      <c r="AL683" s="107"/>
      <c r="AM683" s="107"/>
      <c r="AN683" s="107"/>
      <c r="AO683" s="107"/>
      <c r="AP683" s="107"/>
      <c r="AQ683" s="107"/>
      <c r="AR683" s="107"/>
      <c r="AS683" s="107"/>
      <c r="BI683" s="145"/>
      <c r="BJ683" s="145"/>
      <c r="BK683" s="145"/>
      <c r="BL683" s="145"/>
      <c r="BM683" s="145"/>
      <c r="BN683" s="145"/>
      <c r="BO683" s="145"/>
      <c r="BP683" s="145"/>
      <c r="BQ683" s="145"/>
      <c r="BR683" s="145"/>
      <c r="BS683" s="145"/>
      <c r="BT683" s="145"/>
      <c r="BU683" s="145"/>
      <c r="BV683" s="145"/>
      <c r="BW683" s="145"/>
    </row>
    <row r="684" spans="3:75" ht="21" customHeight="1">
      <c r="C684" s="87"/>
      <c r="D684" s="436"/>
      <c r="E684" s="441"/>
      <c r="F684" s="246" t="s">
        <v>256</v>
      </c>
      <c r="G684" s="184"/>
      <c r="H684" s="62" t="s">
        <v>2</v>
      </c>
      <c r="I684" s="62" t="s">
        <v>330</v>
      </c>
      <c r="J684" s="62" t="s">
        <v>2</v>
      </c>
      <c r="K684" s="62" t="s">
        <v>331</v>
      </c>
      <c r="L684" s="62" t="s">
        <v>2</v>
      </c>
      <c r="M684" s="62" t="s">
        <v>590</v>
      </c>
      <c r="N684" s="136" t="s">
        <v>333</v>
      </c>
      <c r="O684" s="136" t="s">
        <v>2</v>
      </c>
      <c r="P684" s="136" t="s">
        <v>721</v>
      </c>
      <c r="Q684" s="136"/>
      <c r="R684" s="136"/>
      <c r="S684" s="136"/>
      <c r="T684" s="136"/>
      <c r="U684" s="213"/>
      <c r="V684" s="21" t="str">
        <f t="shared" si="8"/>
        <v/>
      </c>
      <c r="W684" s="22" t="str">
        <f t="shared" si="9"/>
        <v/>
      </c>
      <c r="X684" s="23"/>
      <c r="Y684" s="106"/>
      <c r="Z684" s="106"/>
      <c r="AD684" s="107"/>
      <c r="AE684" s="107"/>
      <c r="AF684" s="107"/>
      <c r="AG684" s="107"/>
      <c r="AH684" s="107"/>
      <c r="AI684" s="107"/>
      <c r="AJ684" s="107"/>
      <c r="AK684" s="107"/>
      <c r="AL684" s="107"/>
      <c r="AM684" s="107"/>
      <c r="AN684" s="107"/>
      <c r="AO684" s="107"/>
      <c r="AP684" s="107"/>
      <c r="AQ684" s="107"/>
      <c r="AR684" s="107"/>
      <c r="AS684" s="107"/>
      <c r="BI684" s="145"/>
      <c r="BJ684" s="145"/>
      <c r="BK684" s="145"/>
      <c r="BL684" s="145"/>
      <c r="BM684" s="145"/>
      <c r="BN684" s="145"/>
      <c r="BO684" s="145"/>
      <c r="BP684" s="145"/>
      <c r="BQ684" s="145"/>
      <c r="BR684" s="145"/>
      <c r="BS684" s="145"/>
      <c r="BT684" s="145"/>
      <c r="BU684" s="145"/>
      <c r="BV684" s="145"/>
      <c r="BW684" s="145"/>
    </row>
    <row r="685" spans="3:75" ht="21" customHeight="1">
      <c r="C685" s="87"/>
      <c r="D685" s="436"/>
      <c r="E685" s="441"/>
      <c r="F685" s="246" t="s">
        <v>257</v>
      </c>
      <c r="G685" s="184"/>
      <c r="H685" s="62" t="s">
        <v>2</v>
      </c>
      <c r="I685" s="62" t="s">
        <v>330</v>
      </c>
      <c r="J685" s="62" t="s">
        <v>2</v>
      </c>
      <c r="K685" s="62" t="s">
        <v>331</v>
      </c>
      <c r="L685" s="62" t="s">
        <v>2</v>
      </c>
      <c r="M685" s="62" t="s">
        <v>591</v>
      </c>
      <c r="N685" s="136" t="s">
        <v>333</v>
      </c>
      <c r="O685" s="136" t="s">
        <v>2</v>
      </c>
      <c r="P685" s="136" t="s">
        <v>721</v>
      </c>
      <c r="Q685" s="136"/>
      <c r="R685" s="136"/>
      <c r="S685" s="136"/>
      <c r="T685" s="136"/>
      <c r="U685" s="213"/>
      <c r="V685" s="21" t="str">
        <f t="shared" si="8"/>
        <v/>
      </c>
      <c r="W685" s="22" t="str">
        <f t="shared" si="9"/>
        <v/>
      </c>
      <c r="X685" s="23"/>
      <c r="Y685" s="106"/>
      <c r="Z685" s="106"/>
      <c r="AD685" s="107"/>
      <c r="AE685" s="107"/>
      <c r="AF685" s="107"/>
      <c r="AG685" s="107"/>
      <c r="AH685" s="107"/>
      <c r="AI685" s="107"/>
      <c r="AJ685" s="107"/>
      <c r="AK685" s="107"/>
      <c r="AL685" s="107"/>
      <c r="AM685" s="107"/>
      <c r="AN685" s="107"/>
      <c r="AO685" s="107"/>
      <c r="AP685" s="107"/>
      <c r="AQ685" s="107"/>
      <c r="AR685" s="107"/>
      <c r="AS685" s="107"/>
      <c r="BI685" s="145"/>
      <c r="BJ685" s="145"/>
      <c r="BK685" s="145"/>
      <c r="BL685" s="145"/>
      <c r="BM685" s="145"/>
      <c r="BN685" s="145"/>
      <c r="BO685" s="145"/>
      <c r="BP685" s="145"/>
      <c r="BQ685" s="145"/>
      <c r="BR685" s="145"/>
      <c r="BS685" s="145"/>
      <c r="BT685" s="145"/>
      <c r="BU685" s="145"/>
      <c r="BV685" s="145"/>
      <c r="BW685" s="145"/>
    </row>
    <row r="686" spans="3:75" ht="21" customHeight="1">
      <c r="C686" s="87"/>
      <c r="D686" s="436"/>
      <c r="E686" s="441"/>
      <c r="F686" s="246" t="s">
        <v>258</v>
      </c>
      <c r="G686" s="184"/>
      <c r="H686" s="62" t="s">
        <v>2</v>
      </c>
      <c r="I686" s="62" t="s">
        <v>330</v>
      </c>
      <c r="J686" s="62" t="s">
        <v>2</v>
      </c>
      <c r="K686" s="62" t="s">
        <v>331</v>
      </c>
      <c r="L686" s="62" t="s">
        <v>2</v>
      </c>
      <c r="M686" s="62" t="s">
        <v>592</v>
      </c>
      <c r="N686" s="136" t="s">
        <v>333</v>
      </c>
      <c r="O686" s="136" t="s">
        <v>2</v>
      </c>
      <c r="P686" s="136" t="s">
        <v>721</v>
      </c>
      <c r="Q686" s="136"/>
      <c r="R686" s="136"/>
      <c r="S686" s="136"/>
      <c r="T686" s="136"/>
      <c r="U686" s="213"/>
      <c r="V686" s="21" t="str">
        <f t="shared" si="8"/>
        <v/>
      </c>
      <c r="W686" s="22" t="str">
        <f t="shared" si="9"/>
        <v/>
      </c>
      <c r="X686" s="23"/>
      <c r="Y686" s="106"/>
      <c r="Z686" s="106"/>
      <c r="AD686" s="107"/>
      <c r="AE686" s="107"/>
      <c r="AF686" s="107"/>
      <c r="AG686" s="107"/>
      <c r="AH686" s="107"/>
      <c r="AI686" s="107"/>
      <c r="AJ686" s="107"/>
      <c r="AK686" s="107"/>
      <c r="AL686" s="107"/>
      <c r="AM686" s="107"/>
      <c r="AN686" s="107"/>
      <c r="AO686" s="107"/>
      <c r="AP686" s="107"/>
      <c r="AQ686" s="107"/>
      <c r="AR686" s="107"/>
      <c r="AS686" s="107"/>
      <c r="BI686" s="145"/>
      <c r="BJ686" s="145"/>
      <c r="BK686" s="145"/>
      <c r="BL686" s="145"/>
      <c r="BM686" s="145"/>
      <c r="BN686" s="145"/>
      <c r="BO686" s="145"/>
      <c r="BP686" s="145"/>
      <c r="BQ686" s="145"/>
      <c r="BR686" s="145"/>
      <c r="BS686" s="145"/>
      <c r="BT686" s="145"/>
      <c r="BU686" s="145"/>
      <c r="BV686" s="145"/>
      <c r="BW686" s="145"/>
    </row>
    <row r="687" spans="3:75" ht="21" customHeight="1">
      <c r="C687" s="87"/>
      <c r="D687" s="436"/>
      <c r="E687" s="441"/>
      <c r="F687" s="246" t="s">
        <v>259</v>
      </c>
      <c r="G687" s="184"/>
      <c r="H687" s="62" t="s">
        <v>2</v>
      </c>
      <c r="I687" s="62" t="s">
        <v>330</v>
      </c>
      <c r="J687" s="62" t="s">
        <v>2</v>
      </c>
      <c r="K687" s="62" t="s">
        <v>331</v>
      </c>
      <c r="L687" s="62" t="s">
        <v>2</v>
      </c>
      <c r="M687" s="62" t="s">
        <v>593</v>
      </c>
      <c r="N687" s="136" t="s">
        <v>333</v>
      </c>
      <c r="O687" s="136" t="s">
        <v>2</v>
      </c>
      <c r="P687" s="136" t="s">
        <v>721</v>
      </c>
      <c r="Q687" s="136"/>
      <c r="R687" s="136"/>
      <c r="S687" s="136"/>
      <c r="T687" s="136"/>
      <c r="U687" s="213"/>
      <c r="V687" s="21" t="str">
        <f t="shared" si="8"/>
        <v/>
      </c>
      <c r="W687" s="22" t="str">
        <f t="shared" si="9"/>
        <v/>
      </c>
      <c r="X687" s="23"/>
      <c r="Y687" s="106"/>
      <c r="Z687" s="108"/>
      <c r="AD687" s="85"/>
      <c r="AE687" s="85"/>
      <c r="AF687" s="85"/>
      <c r="AG687" s="85"/>
      <c r="AH687" s="85"/>
      <c r="AI687" s="85"/>
      <c r="AJ687" s="85"/>
      <c r="AK687" s="85"/>
      <c r="AL687" s="85"/>
      <c r="AM687" s="85"/>
      <c r="AN687" s="85"/>
      <c r="AO687" s="85"/>
      <c r="AP687" s="85"/>
      <c r="AQ687" s="85"/>
      <c r="AR687" s="85"/>
      <c r="AS687" s="85"/>
      <c r="BI687" s="145"/>
      <c r="BJ687" s="145"/>
      <c r="BK687" s="145"/>
      <c r="BL687" s="145"/>
      <c r="BM687" s="145"/>
      <c r="BN687" s="145"/>
      <c r="BO687" s="145"/>
      <c r="BP687" s="145"/>
      <c r="BQ687" s="145"/>
      <c r="BR687" s="145"/>
      <c r="BS687" s="145"/>
      <c r="BT687" s="145"/>
      <c r="BU687" s="145"/>
      <c r="BV687" s="145"/>
      <c r="BW687" s="145"/>
    </row>
    <row r="688" spans="3:75" ht="21" customHeight="1">
      <c r="C688" s="89"/>
      <c r="D688" s="436"/>
      <c r="E688" s="441"/>
      <c r="F688" s="247" t="s">
        <v>260</v>
      </c>
      <c r="G688" s="184"/>
      <c r="H688" s="62" t="s">
        <v>2</v>
      </c>
      <c r="I688" s="62" t="s">
        <v>330</v>
      </c>
      <c r="J688" s="62" t="s">
        <v>2</v>
      </c>
      <c r="K688" s="62" t="s">
        <v>331</v>
      </c>
      <c r="L688" s="62" t="s">
        <v>2</v>
      </c>
      <c r="M688" s="62" t="s">
        <v>621</v>
      </c>
      <c r="N688" s="136" t="s">
        <v>333</v>
      </c>
      <c r="O688" s="136" t="s">
        <v>2</v>
      </c>
      <c r="P688" s="136" t="s">
        <v>721</v>
      </c>
      <c r="Q688" s="136"/>
      <c r="R688" s="136"/>
      <c r="S688" s="136"/>
      <c r="T688" s="136"/>
      <c r="U688" s="213"/>
      <c r="V688" s="21" t="str">
        <f t="shared" si="8"/>
        <v/>
      </c>
      <c r="W688" s="22" t="str">
        <f t="shared" si="9"/>
        <v/>
      </c>
      <c r="X688" s="23"/>
      <c r="Y688" s="106"/>
      <c r="Z688" s="106"/>
      <c r="AD688" s="107"/>
      <c r="AE688" s="107"/>
      <c r="AF688" s="107"/>
      <c r="AG688" s="107"/>
      <c r="AH688" s="107"/>
      <c r="AI688" s="107"/>
      <c r="AJ688" s="107"/>
      <c r="AK688" s="107"/>
      <c r="AL688" s="107"/>
      <c r="AM688" s="107"/>
      <c r="AN688" s="107"/>
      <c r="AO688" s="107"/>
      <c r="AP688" s="107"/>
      <c r="AQ688" s="107"/>
      <c r="AR688" s="107"/>
      <c r="AS688" s="107"/>
      <c r="BI688" s="145"/>
      <c r="BJ688" s="145"/>
      <c r="BK688" s="145"/>
      <c r="BL688" s="145"/>
      <c r="BM688" s="145"/>
      <c r="BN688" s="145"/>
      <c r="BO688" s="145"/>
      <c r="BP688" s="145"/>
      <c r="BQ688" s="145"/>
      <c r="BR688" s="145"/>
      <c r="BS688" s="145"/>
      <c r="BT688" s="145"/>
      <c r="BU688" s="145"/>
      <c r="BV688" s="145"/>
      <c r="BW688" s="145"/>
    </row>
    <row r="689" spans="3:75" ht="21" customHeight="1">
      <c r="C689" s="89"/>
      <c r="D689" s="436" t="s">
        <v>700</v>
      </c>
      <c r="E689" s="442" t="s">
        <v>688</v>
      </c>
      <c r="F689" s="442"/>
      <c r="G689" s="184"/>
      <c r="H689" s="62" t="s">
        <v>2</v>
      </c>
      <c r="I689" s="62" t="s">
        <v>330</v>
      </c>
      <c r="J689" s="62" t="s">
        <v>2</v>
      </c>
      <c r="K689" s="62" t="s">
        <v>331</v>
      </c>
      <c r="L689" s="62" t="s">
        <v>2</v>
      </c>
      <c r="M689" s="62" t="s">
        <v>594</v>
      </c>
      <c r="N689" s="136" t="s">
        <v>594</v>
      </c>
      <c r="O689" s="136" t="s">
        <v>2</v>
      </c>
      <c r="P689" s="136" t="s">
        <v>721</v>
      </c>
      <c r="Q689" s="136"/>
      <c r="R689" s="136"/>
      <c r="S689" s="136"/>
      <c r="T689" s="136"/>
      <c r="U689" s="213"/>
      <c r="V689" s="21" t="str">
        <f t="shared" si="8"/>
        <v/>
      </c>
      <c r="W689" s="22" t="str">
        <f t="shared" si="9"/>
        <v/>
      </c>
      <c r="X689" s="23"/>
      <c r="Y689" s="106"/>
      <c r="Z689" s="106"/>
      <c r="AD689" s="107"/>
      <c r="AE689" s="107"/>
      <c r="AF689" s="107"/>
      <c r="AG689" s="107"/>
      <c r="AH689" s="107"/>
      <c r="AI689" s="107"/>
      <c r="AJ689" s="107"/>
      <c r="AK689" s="107"/>
      <c r="AL689" s="107"/>
      <c r="AM689" s="107"/>
      <c r="AN689" s="107"/>
      <c r="AO689" s="107"/>
      <c r="AP689" s="107"/>
      <c r="AQ689" s="107"/>
      <c r="AR689" s="107"/>
      <c r="AS689" s="107"/>
      <c r="BI689" s="145"/>
      <c r="BJ689" s="145"/>
      <c r="BK689" s="145"/>
      <c r="BL689" s="145"/>
      <c r="BM689" s="145"/>
      <c r="BN689" s="145"/>
      <c r="BO689" s="145"/>
      <c r="BP689" s="145"/>
      <c r="BQ689" s="145"/>
      <c r="BR689" s="145"/>
      <c r="BS689" s="145"/>
      <c r="BT689" s="145"/>
      <c r="BU689" s="145"/>
      <c r="BV689" s="145"/>
      <c r="BW689" s="145"/>
    </row>
    <row r="690" spans="3:75" ht="21" customHeight="1">
      <c r="C690" s="89"/>
      <c r="D690" s="436"/>
      <c r="E690" s="439" t="s">
        <v>29</v>
      </c>
      <c r="F690" s="439"/>
      <c r="G690" s="184"/>
      <c r="H690" s="62" t="s">
        <v>2</v>
      </c>
      <c r="I690" s="62" t="s">
        <v>330</v>
      </c>
      <c r="J690" s="62" t="s">
        <v>2</v>
      </c>
      <c r="K690" s="62" t="s">
        <v>331</v>
      </c>
      <c r="L690" s="62" t="s">
        <v>2</v>
      </c>
      <c r="M690" s="62" t="s">
        <v>599</v>
      </c>
      <c r="N690" s="136" t="s">
        <v>599</v>
      </c>
      <c r="O690" s="136" t="s">
        <v>2</v>
      </c>
      <c r="P690" s="136" t="s">
        <v>721</v>
      </c>
      <c r="Q690" s="136"/>
      <c r="R690" s="136"/>
      <c r="S690" s="136"/>
      <c r="T690" s="136"/>
      <c r="U690" s="213"/>
      <c r="V690" s="21" t="str">
        <f t="shared" si="8"/>
        <v/>
      </c>
      <c r="W690" s="22" t="str">
        <f t="shared" si="9"/>
        <v/>
      </c>
      <c r="X690" s="23"/>
      <c r="Y690" s="88"/>
      <c r="Z690" s="89"/>
      <c r="AD690" s="94"/>
      <c r="AE690" s="94"/>
      <c r="AF690" s="94"/>
      <c r="AG690" s="94"/>
      <c r="AH690" s="94"/>
      <c r="AI690" s="94"/>
      <c r="AJ690" s="94"/>
      <c r="AK690" s="94"/>
      <c r="AL690" s="94"/>
      <c r="AM690" s="94"/>
      <c r="AN690" s="94"/>
      <c r="AO690" s="94"/>
      <c r="AP690" s="94"/>
      <c r="AQ690" s="94"/>
      <c r="AR690" s="94"/>
      <c r="AS690" s="94"/>
      <c r="BI690" s="145"/>
      <c r="BJ690" s="145"/>
      <c r="BK690" s="145"/>
      <c r="BL690" s="145"/>
      <c r="BM690" s="145"/>
      <c r="BN690" s="145"/>
      <c r="BO690" s="145"/>
      <c r="BP690" s="145"/>
      <c r="BQ690" s="145"/>
      <c r="BR690" s="145"/>
      <c r="BS690" s="145"/>
      <c r="BT690" s="145"/>
      <c r="BU690" s="145"/>
      <c r="BV690" s="145"/>
      <c r="BW690" s="145"/>
    </row>
    <row r="691" spans="3:75">
      <c r="C691" s="89"/>
      <c r="D691" s="88"/>
      <c r="E691" s="89"/>
      <c r="F691" s="112"/>
      <c r="G691" s="113"/>
      <c r="H691" s="114"/>
      <c r="I691" s="113"/>
      <c r="J691" s="114"/>
      <c r="K691" s="113"/>
      <c r="L691" s="114"/>
      <c r="M691" s="113"/>
      <c r="N691" s="114"/>
      <c r="O691" s="113"/>
      <c r="P691" s="113"/>
      <c r="Q691" s="113"/>
      <c r="R691" s="113"/>
      <c r="S691" s="113"/>
      <c r="T691" s="113"/>
      <c r="U691" s="113"/>
      <c r="V691" s="88"/>
      <c r="W691" s="89"/>
      <c r="X691" s="88"/>
      <c r="Y691" s="88"/>
      <c r="Z691" s="89"/>
    </row>
    <row r="692" spans="3:75">
      <c r="C692" s="89"/>
      <c r="D692" s="88"/>
      <c r="E692" s="89"/>
      <c r="F692" s="112"/>
      <c r="G692" s="113"/>
      <c r="H692" s="114"/>
      <c r="I692" s="113"/>
      <c r="J692" s="114"/>
      <c r="K692" s="113"/>
      <c r="L692" s="114"/>
      <c r="M692" s="113"/>
      <c r="N692" s="114"/>
      <c r="O692" s="113"/>
      <c r="P692" s="113"/>
      <c r="Q692" s="113"/>
      <c r="R692" s="113"/>
      <c r="S692" s="113"/>
      <c r="T692" s="113"/>
      <c r="U692" s="113"/>
      <c r="V692" s="88"/>
      <c r="W692" s="89"/>
      <c r="X692" s="88"/>
      <c r="Y692" s="88"/>
      <c r="Z692" s="89"/>
    </row>
    <row r="693" spans="3:75" hidden="1"/>
    <row r="694" spans="3:75" hidden="1">
      <c r="V694" s="54">
        <f>SUMPRODUCT(--(V14:V238=0),--(V14:V238&lt;&gt;""),--(W14:W238="Z"))+SUMPRODUCT(--(V14:V238=0),--(V14:V238&lt;&gt;""),--(W14:W238=""))+SUMPRODUCT(--(V14:V238&gt;0),--(W14:W238="W"))+SUMPRODUCT(--(V14:V238&gt;0), --(V14:V238&lt;&gt;""),--(W14:W238=""))+SUMPRODUCT(--(V14:V238=""),--(W14:W238="Z"))
+SUMPRODUCT(--(V240:V464=0),--(V240:V464&lt;&gt;""),--(W240:W464="Z"))+SUMPRODUCT(--(V240:V464=0),--(V240:V464&lt;&gt;""),--(W240:W464=""))+SUMPRODUCT(--(V240:V464&gt;0),--(W240:W464="W"))+SUMPRODUCT(--(V240:V464&gt;0), --(V240:V464&lt;&gt;""),--(W240:W464=""))+SUMPRODUCT(--(V240:V464=""),--(W240:W464="Z"))
+SUMPRODUCT(--(V466:V690=0),--(V466:V690&lt;&gt;""),--(W466:W690="Z"))+SUMPRODUCT(--(V466:V690=0),--(V466:V690&lt;&gt;""),--(W466:W690=""))+SUMPRODUCT(--(V466:V690&gt;0),--(W466:W690="W"))+SUMPRODUCT(--(V466:V690&gt;0), --(V466:V690&lt;&gt;""),--(W466:W690=""))+SUMPRODUCT(--(V466:V690=""),--(W466:W690="Z"))</f>
        <v>0</v>
      </c>
      <c r="W694" s="55"/>
      <c r="X694" s="55"/>
    </row>
    <row r="695" spans="3:75" hidden="1"/>
    <row r="696" spans="3:75" hidden="1"/>
    <row r="697" spans="3:75" hidden="1"/>
    <row r="698" spans="3:75" hidden="1"/>
    <row r="699" spans="3:75" hidden="1"/>
    <row r="700" spans="3:75" hidden="1"/>
    <row r="701" spans="3:75" hidden="1"/>
    <row r="702" spans="3:75" hidden="1"/>
  </sheetData>
  <sheetProtection algorithmName="SHA-512" hashValue="+2G/wCKqPHLFDEEYKmS36UGiM0kK3TZaO0XyKMZlC0eA637ajEN6Ieb0/q+CixtoFI2rHgfGaHweeUZX3swyCw==" saltValue="9TccdGUOoaFzqJ7hgEBILQ==" spinCount="100000" sheet="1" objects="1" scenarios="1" formatCells="0" formatColumns="0" formatRows="0" sort="0" autoFilter="0"/>
  <mergeCells count="49">
    <mergeCell ref="D1:Z1"/>
    <mergeCell ref="V3:X3"/>
    <mergeCell ref="E171:E217"/>
    <mergeCell ref="E218:E236"/>
    <mergeCell ref="E237:F237"/>
    <mergeCell ref="V2:X2"/>
    <mergeCell ref="D2:F2"/>
    <mergeCell ref="D14:D69"/>
    <mergeCell ref="D70:D74"/>
    <mergeCell ref="D75:D118"/>
    <mergeCell ref="D119:D170"/>
    <mergeCell ref="D171:D217"/>
    <mergeCell ref="D218:D236"/>
    <mergeCell ref="D237:D238"/>
    <mergeCell ref="E238:F238"/>
    <mergeCell ref="E14:E69"/>
    <mergeCell ref="E70:E74"/>
    <mergeCell ref="E75:E118"/>
    <mergeCell ref="E119:E170"/>
    <mergeCell ref="E240:E295"/>
    <mergeCell ref="E296:E300"/>
    <mergeCell ref="D240:D295"/>
    <mergeCell ref="D296:D300"/>
    <mergeCell ref="D301:D344"/>
    <mergeCell ref="E522:E526"/>
    <mergeCell ref="D345:D396"/>
    <mergeCell ref="D397:D443"/>
    <mergeCell ref="E301:E344"/>
    <mergeCell ref="E345:E396"/>
    <mergeCell ref="E397:E443"/>
    <mergeCell ref="E444:E462"/>
    <mergeCell ref="E463:F463"/>
    <mergeCell ref="E464:F464"/>
    <mergeCell ref="D670:D688"/>
    <mergeCell ref="D444:D462"/>
    <mergeCell ref="D463:D464"/>
    <mergeCell ref="E690:F690"/>
    <mergeCell ref="D466:D521"/>
    <mergeCell ref="D522:D526"/>
    <mergeCell ref="D527:D570"/>
    <mergeCell ref="D571:D622"/>
    <mergeCell ref="D623:D669"/>
    <mergeCell ref="E527:E570"/>
    <mergeCell ref="E571:E622"/>
    <mergeCell ref="E623:E669"/>
    <mergeCell ref="E670:E688"/>
    <mergeCell ref="E689:F689"/>
    <mergeCell ref="D689:D690"/>
    <mergeCell ref="E466:E521"/>
  </mergeCells>
  <conditionalFormatting sqref="V14:V238 V240:V464 V466:V690">
    <cfRule type="expression" dxfId="65" priority="3">
      <formula xml:space="preserve"> OR(AND(V14=0,V14&lt;&gt;"",W14&lt;&gt;"Z",W14&lt;&gt;""),AND(V14&gt;0,V14&lt;&gt;"",W14&lt;&gt;"W",W14&lt;&gt;""),AND(V14="", W14="W"))</formula>
    </cfRule>
  </conditionalFormatting>
  <conditionalFormatting sqref="W14:W238 W240:W464 W466:W690">
    <cfRule type="expression" dxfId="64" priority="2">
      <formula xml:space="preserve"> OR(AND(V14=0,V14&lt;&gt;"",W14&lt;&gt;"Z",W14&lt;&gt;""),AND(V14&gt;0,V14&lt;&gt;"",W14&lt;&gt;"W",W14&lt;&gt;""),AND(V14="", W14="W"))</formula>
    </cfRule>
  </conditionalFormatting>
  <conditionalFormatting sqref="X14:X238 X240:X464 X466:X690">
    <cfRule type="expression" dxfId="63" priority="1">
      <formula xml:space="preserve"> AND(OR(W14="X",W14="W"),X14="")</formula>
    </cfRule>
  </conditionalFormatting>
  <conditionalFormatting sqref="V69 V295">
    <cfRule type="expression" dxfId="62" priority="4">
      <formula>OR(COUNTIF(W14:W68,"M")=55,COUNTIF(W14:W68,"X")=55)</formula>
    </cfRule>
    <cfRule type="expression" dxfId="61" priority="5">
      <formula>IF(OR(SUMPRODUCT(--(V14:V68=""),--(W14:W68=""))&gt;0,COUNTIF(W14:W68,"M")&gt;0,COUNTIF(W14:W68,"X")=55),"",SUM(V14:V68)) &lt;&gt; V69</formula>
    </cfRule>
  </conditionalFormatting>
  <conditionalFormatting sqref="W69 W295">
    <cfRule type="expression" dxfId="60" priority="6">
      <formula>OR(COUNTIF(W14:W68,"M")=55,COUNTIF(W14:W68,"X")=55)</formula>
    </cfRule>
    <cfRule type="expression" dxfId="59" priority="7">
      <formula>IF(AND(COUNTIF(W14:W68,"X")=55,SUM(V14:V68)=0,ISNUMBER(V69)),"",IF(COUNTIF(W14:W68,"M")&gt;0,"M",IF(AND(COUNTIF(W14:W68,W14)=55,OR(W14="X",W14="W",W14="Z")),UPPER(W14),""))) &lt;&gt; W69</formula>
    </cfRule>
  </conditionalFormatting>
  <conditionalFormatting sqref="V74 V300">
    <cfRule type="expression" dxfId="58" priority="8">
      <formula>OR(COUNTIF(W70:W73,"M")=4,COUNTIF(W70:W73,"X")=4)</formula>
    </cfRule>
    <cfRule type="expression" dxfId="57" priority="9">
      <formula>IF(OR(SUMPRODUCT(--(V70:V73=""),--(W70:W73=""))&gt;0,COUNTIF(W70:W73,"M")&gt;0,COUNTIF(W70:W73,"X")=4),"",SUM(V70:V73)) &lt;&gt; V74</formula>
    </cfRule>
  </conditionalFormatting>
  <conditionalFormatting sqref="W74 W300">
    <cfRule type="expression" dxfId="56" priority="10">
      <formula>OR(COUNTIF(W70:W73,"M")=4,COUNTIF(W70:W73,"X")=4)</formula>
    </cfRule>
    <cfRule type="expression" dxfId="55" priority="11">
      <formula>IF(AND(COUNTIF(W70:W73,"X")=4,SUM(V70:V73)=0,ISNUMBER(V74)),"",IF(COUNTIF(W70:W73,"M")&gt;0,"M",IF(AND(COUNTIF(W70:W73,W70)=4,OR(W70="X",W70="W",W70="Z")),UPPER(W70),""))) &lt;&gt; W74</formula>
    </cfRule>
  </conditionalFormatting>
  <conditionalFormatting sqref="V118 V344">
    <cfRule type="expression" dxfId="54" priority="12">
      <formula>OR(COUNTIF(W75:W117,"M")=43,COUNTIF(W75:W117,"X")=43)</formula>
    </cfRule>
    <cfRule type="expression" dxfId="53" priority="13">
      <formula>IF(OR(SUMPRODUCT(--(V75:V117=""),--(W75:W117=""))&gt;0,COUNTIF(W75:W117,"M")&gt;0,COUNTIF(W75:W117,"X")=43),"",SUM(V75:V117)) &lt;&gt; V118</formula>
    </cfRule>
  </conditionalFormatting>
  <conditionalFormatting sqref="W118 W344">
    <cfRule type="expression" dxfId="52" priority="14">
      <formula>OR(COUNTIF(W75:W117,"M")=43,COUNTIF(W75:W117,"X")=43)</formula>
    </cfRule>
    <cfRule type="expression" dxfId="51" priority="15">
      <formula>IF(AND(COUNTIF(W75:W117,"X")=43,SUM(V75:V117)=0,ISNUMBER(V118)),"",IF(COUNTIF(W75:W117,"M")&gt;0,"M",IF(AND(COUNTIF(W75:W117,W75)=43,OR(W75="X",W75="W",W75="Z")),UPPER(W75),""))) &lt;&gt; W118</formula>
    </cfRule>
  </conditionalFormatting>
  <conditionalFormatting sqref="V170 V396">
    <cfRule type="expression" dxfId="50" priority="16">
      <formula>OR(COUNTIF(W119:W169,"M")=51,COUNTIF(W119:W169,"X")=51)</formula>
    </cfRule>
    <cfRule type="expression" dxfId="49" priority="17">
      <formula>IF(OR(SUMPRODUCT(--(V119:V169=""),--(W119:W169=""))&gt;0,COUNTIF(W119:W169,"M")&gt;0,COUNTIF(W119:W169,"X")=51),"",SUM(V119:V169)) &lt;&gt; V170</formula>
    </cfRule>
  </conditionalFormatting>
  <conditionalFormatting sqref="W170 W396">
    <cfRule type="expression" dxfId="48" priority="18">
      <formula>OR(COUNTIF(W119:W169,"M")=51,COUNTIF(W119:W169,"X")=51)</formula>
    </cfRule>
    <cfRule type="expression" dxfId="47" priority="19">
      <formula>IF(AND(COUNTIF(W119:W169,"X")=51,SUM(V119:V169)=0,ISNUMBER(V170)),"",IF(COUNTIF(W119:W169,"M")&gt;0,"M",IF(AND(COUNTIF(W119:W169,W119)=51,OR(W119="X",W119="W",W119="Z")),UPPER(W119),""))) &lt;&gt; W170</formula>
    </cfRule>
  </conditionalFormatting>
  <conditionalFormatting sqref="V217 V443">
    <cfRule type="expression" dxfId="46" priority="20">
      <formula>OR(COUNTIF(W171:W216,"M")=46,COUNTIF(W171:W216,"X")=46)</formula>
    </cfRule>
    <cfRule type="expression" dxfId="45" priority="21">
      <formula>IF(OR(SUMPRODUCT(--(V171:V216=""),--(W171:W216=""))&gt;0,COUNTIF(W171:W216,"M")&gt;0,COUNTIF(W171:W216,"X")=46),"",SUM(V171:V216)) &lt;&gt; V217</formula>
    </cfRule>
  </conditionalFormatting>
  <conditionalFormatting sqref="W217 W443">
    <cfRule type="expression" dxfId="44" priority="22">
      <formula>OR(COUNTIF(W171:W216,"M")=46,COUNTIF(W171:W216,"X")=46)</formula>
    </cfRule>
    <cfRule type="expression" dxfId="43" priority="23">
      <formula>IF(AND(COUNTIF(W171:W216,"X")=46,SUM(V171:V216)=0,ISNUMBER(V217)),"",IF(COUNTIF(W171:W216,"M")&gt;0,"M",IF(AND(COUNTIF(W171:W216,W171)=46,OR(W171="X",W171="W",W171="Z")),UPPER(W171),""))) &lt;&gt; W217</formula>
    </cfRule>
  </conditionalFormatting>
  <conditionalFormatting sqref="V236 V462">
    <cfRule type="expression" dxfId="42" priority="24">
      <formula>OR(COUNTIF(W218:W235,"M")=18,COUNTIF(W218:W235,"X")=18)</formula>
    </cfRule>
    <cfRule type="expression" dxfId="41" priority="25">
      <formula>IF(OR(SUMPRODUCT(--(V218:V235=""),--(W218:W235=""))&gt;0,COUNTIF(W218:W235,"M")&gt;0,COUNTIF(W218:W235,"X")=18),"",SUM(V218:V235)) &lt;&gt; V236</formula>
    </cfRule>
  </conditionalFormatting>
  <conditionalFormatting sqref="W236 W462">
    <cfRule type="expression" dxfId="40" priority="26">
      <formula>OR(COUNTIF(W218:W235,"M")=18,COUNTIF(W218:W235,"X")=18)</formula>
    </cfRule>
    <cfRule type="expression" dxfId="39" priority="27">
      <formula>IF(AND(COUNTIF(W218:W235,"X")=18,SUM(V218:V235)=0,ISNUMBER(V236)),"",IF(COUNTIF(W218:W235,"M")&gt;0,"M",IF(AND(COUNTIF(W218:W235,W218)=18,OR(W218="X",W218="W",W218="Z")),UPPER(W218),""))) &lt;&gt; W236</formula>
    </cfRule>
  </conditionalFormatting>
  <conditionalFormatting sqref="V238 V464">
    <cfRule type="expression" dxfId="38" priority="28">
      <formula>OR(AND(W69="X",W74="X",W118="X",W170="X",W217="X",W236="X",W237="X"),AND(W69="M",W74="M",W118="M",W170="M",W217="M",W236="M",W237="M"))</formula>
    </cfRule>
    <cfRule type="expression" dxfId="37" priority="29">
      <formula>IF(OR(AND(V69="",W69=""),AND(V74="",W74=""),,AND(V118="",W118=""),AND(V170="",W170=""),AND(V217="",W217=""),AND(V236="",W236=""),AND(V237="",W237=""),AND(W69="X",W74="X",W118="X",W170="X",W217="X",W236="X",W237="X"),OR(W69="M",W74="M",W118="M",W170="M",W217="M",W236="M",W237="M")),"",SUM(V69,V74,V118,V170,V217,V236,V237)) &lt;&gt; V238</formula>
    </cfRule>
  </conditionalFormatting>
  <conditionalFormatting sqref="W238 W464">
    <cfRule type="expression" dxfId="36" priority="30">
      <formula>OR(AND(W69="X",W74="X",W118="X",W170="X",W217="X",W236="X",W237="X"),AND(W69="M",W74="M",W118="M",W170="M",W217="M",W236="M",W237="M"))</formula>
    </cfRule>
    <cfRule type="expression" dxfId="35" priority="31">
      <formula>IF(AND(AND(W69="X",W74="X",W118="X",W170="X",W217="X",W236="X",W237="X"),SUM(V69,V74,V118,V170,V217,V236,V237)=0,ISNUMBER(V238)),"",IF(OR(W69="M",W74="M",W118="M",W170="M",W217="M",W236="M",W237="M"),"M",IF(AND(W69=W74, W69=W118, W69=W170, W69=W217, W69=W236, W69=W237,OR(W69="X", W69="W", W69="Z")),UPPER(W69),""))) &lt;&gt; W238</formula>
    </cfRule>
  </conditionalFormatting>
  <conditionalFormatting sqref="V466:V690">
    <cfRule type="expression" dxfId="34" priority="32">
      <formula>OR(AND(W14="X",W240="X"),AND(W14="M",W240="M"))</formula>
    </cfRule>
  </conditionalFormatting>
  <conditionalFormatting sqref="V466:V690">
    <cfRule type="expression" dxfId="33" priority="33">
      <formula>IF(OR(AND(V14="",W14=""),AND(V240="",W240=""),AND(W14="X",W240="X"),OR(W14="M",W240="M")),"",SUM(V14,V240)) &lt;&gt; V466</formula>
    </cfRule>
  </conditionalFormatting>
  <conditionalFormatting sqref="W466:W690">
    <cfRule type="expression" dxfId="32" priority="34">
      <formula>OR(AND(W14="X",W240="X"),AND(W14="M",W240="M"))</formula>
    </cfRule>
  </conditionalFormatting>
  <conditionalFormatting sqref="W466:W690">
    <cfRule type="expression" dxfId="31" priority="35">
      <formula>IF(AND(AND(W14="X",W240="X"),SUM(V14,V240)=0,ISNUMBER(V466)),"",IF(OR(W14="M",W240="M"),"M",IF(AND(W14=W240,OR(W14="X",W14="W",W14="Z")),UPPER(W14),""))) &lt;&gt; W466</formula>
    </cfRule>
  </conditionalFormatting>
  <dataValidations count="4">
    <dataValidation allowBlank="1" showInputMessage="1" showErrorMessage="1" sqref="V691:X1048576 V1:X13 V465:X465 V239:X239 AL32:XFD32 Y1:XFD31 Y33:XFD1048576 Y32:Z32 A1:U1048576"/>
    <dataValidation type="decimal" operator="greaterThanOrEqual" allowBlank="1" showInputMessage="1" showErrorMessage="1" errorTitle="Invalid input" error="Please enter a numeric value" sqref="V14:V238 V240:V464 V466:V690">
      <formula1>0</formula1>
    </dataValidation>
    <dataValidation type="list" allowBlank="1" showDropDown="1" showInputMessage="1" showErrorMessage="1" errorTitle="Invalid input" error="Please enter one of the following codes (capital letters only):_x000a_Z - Not applicable_x000a_M - Missing_x000a_X - Included in another category_x000a_W - Includes another category" sqref="W14:W238 W240:W464 W466:W690">
      <formula1>"Z,M,X,W"</formula1>
    </dataValidation>
    <dataValidation type="textLength" allowBlank="1" showInputMessage="1" showErrorMessage="1" errorTitle="Invalid input" error="The length of the text should be between 2 and 500 characters" sqref="X14:X238 X240:X464 X466:X690">
      <formula1>2</formula1>
      <formula2>500</formula2>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W61"/>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activeCell="V14" sqref="V14"/>
    </sheetView>
  </sheetViews>
  <sheetFormatPr defaultColWidth="9.140625" defaultRowHeight="15"/>
  <cols>
    <col min="1" max="1" width="18.28515625" style="119" hidden="1" customWidth="1"/>
    <col min="2" max="2" width="5" style="119" hidden="1" customWidth="1"/>
    <col min="3" max="3" width="5.7109375" style="119" customWidth="1"/>
    <col min="4" max="4" width="10.7109375" style="119" customWidth="1"/>
    <col min="5" max="5" width="46" style="119" customWidth="1"/>
    <col min="6" max="6" width="5.28515625" style="119" hidden="1" customWidth="1"/>
    <col min="7" max="7" width="4.140625" style="119" hidden="1" customWidth="1"/>
    <col min="8" max="8" width="3" style="119" hidden="1" customWidth="1"/>
    <col min="9" max="9" width="5.85546875" style="119" hidden="1" customWidth="1"/>
    <col min="10" max="10" width="3" style="119" hidden="1" customWidth="1"/>
    <col min="11" max="11" width="5.28515625" style="119" hidden="1" customWidth="1"/>
    <col min="12" max="12" width="3.7109375" style="119" hidden="1" customWidth="1"/>
    <col min="13" max="13" width="6.7109375" style="119" hidden="1" customWidth="1"/>
    <col min="14" max="20" width="4.140625" style="119" hidden="1" customWidth="1"/>
    <col min="21" max="21" width="11.28515625" style="119" hidden="1" customWidth="1"/>
    <col min="22" max="22" width="12.7109375" style="120" customWidth="1"/>
    <col min="23" max="23" width="2.7109375" style="119" customWidth="1"/>
    <col min="24" max="24" width="5.7109375" style="119" customWidth="1"/>
    <col min="25" max="25" width="12.7109375" style="120" customWidth="1"/>
    <col min="26" max="26" width="2.7109375" style="119" customWidth="1"/>
    <col min="27" max="27" width="5.7109375" style="119" customWidth="1"/>
    <col min="28" max="28" width="12.7109375" style="120" customWidth="1"/>
    <col min="29" max="29" width="2.7109375" style="119" customWidth="1"/>
    <col min="30" max="30" width="5.7109375" style="119" customWidth="1"/>
    <col min="31" max="31" width="12.7109375" style="120" customWidth="1"/>
    <col min="32" max="32" width="2.7109375" style="119" customWidth="1"/>
    <col min="33" max="33" width="5.7109375" style="119" customWidth="1"/>
    <col min="34" max="34" width="12.7109375" style="120" customWidth="1"/>
    <col min="35" max="35" width="2.7109375" style="119" customWidth="1"/>
    <col min="36" max="36" width="5.7109375" style="119" customWidth="1"/>
    <col min="37" max="37" width="12.7109375" style="120" customWidth="1"/>
    <col min="38" max="38" width="2.7109375" style="119" customWidth="1"/>
    <col min="39" max="39" width="5.7109375" style="119" customWidth="1"/>
    <col min="40" max="40" width="12.7109375" style="120" customWidth="1"/>
    <col min="41" max="41" width="2.7109375" style="119" customWidth="1"/>
    <col min="42" max="43" width="5.7109375" style="119" customWidth="1"/>
    <col min="44" max="44" width="2.7109375" style="119" customWidth="1"/>
    <col min="45" max="45" width="4.7109375" style="119" customWidth="1"/>
    <col min="46" max="16384" width="9.140625" style="119"/>
  </cols>
  <sheetData>
    <row r="1" spans="1:75" s="117" customFormat="1" ht="45" customHeight="1">
      <c r="A1" s="30" t="s">
        <v>279</v>
      </c>
      <c r="B1" s="31" t="s">
        <v>601</v>
      </c>
      <c r="C1" s="29"/>
      <c r="D1" s="413" t="s">
        <v>726</v>
      </c>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BI1" s="153"/>
      <c r="BJ1" s="153"/>
      <c r="BK1" s="153"/>
      <c r="BL1" s="153"/>
      <c r="BM1" s="153"/>
      <c r="BN1" s="153"/>
      <c r="BO1" s="153"/>
      <c r="BP1" s="153"/>
      <c r="BQ1" s="153"/>
      <c r="BR1" s="153"/>
      <c r="BS1" s="153"/>
      <c r="BT1" s="153"/>
      <c r="BU1" s="153"/>
      <c r="BV1" s="153"/>
      <c r="BW1" s="153"/>
    </row>
    <row r="2" spans="1:75" ht="3.75" customHeight="1">
      <c r="A2" s="30" t="s">
        <v>285</v>
      </c>
      <c r="B2" s="35" t="str">
        <f>VLOOKUP(VAL_C1!$B$2,VAL_Drop_Down_Lists!$A$3:$B$214,2,FALSE)</f>
        <v>_X</v>
      </c>
      <c r="C2" s="37"/>
      <c r="D2" s="37"/>
      <c r="E2" s="37"/>
      <c r="F2" s="37"/>
      <c r="G2" s="37"/>
      <c r="H2" s="37"/>
      <c r="I2" s="37"/>
      <c r="J2" s="37"/>
      <c r="K2" s="37"/>
      <c r="L2" s="37"/>
      <c r="M2" s="37"/>
      <c r="N2" s="37"/>
      <c r="O2" s="37"/>
      <c r="P2" s="37"/>
      <c r="Q2" s="37"/>
      <c r="R2" s="37"/>
      <c r="S2" s="37"/>
      <c r="T2" s="37"/>
      <c r="U2" s="37"/>
      <c r="V2" s="118"/>
      <c r="W2" s="37"/>
      <c r="X2" s="37"/>
      <c r="Y2" s="118"/>
      <c r="Z2" s="37"/>
      <c r="AA2" s="37"/>
      <c r="AB2" s="118"/>
      <c r="AC2" s="37"/>
      <c r="AD2" s="37"/>
      <c r="AE2" s="118"/>
      <c r="AF2" s="37"/>
      <c r="AG2" s="37"/>
      <c r="AH2" s="118"/>
      <c r="AI2" s="37"/>
      <c r="AJ2" s="37"/>
      <c r="AK2" s="118"/>
      <c r="AL2" s="37"/>
      <c r="AM2" s="37"/>
      <c r="AN2" s="118"/>
      <c r="AO2" s="37"/>
      <c r="AP2" s="37"/>
      <c r="AQ2" s="37"/>
      <c r="BI2" s="154"/>
      <c r="BJ2" s="154"/>
      <c r="BK2" s="154"/>
      <c r="BL2" s="154"/>
      <c r="BM2" s="154"/>
      <c r="BN2" s="154"/>
      <c r="BO2" s="154"/>
      <c r="BP2" s="154"/>
      <c r="BQ2" s="154"/>
      <c r="BR2" s="154"/>
      <c r="BS2" s="154"/>
      <c r="BT2" s="154"/>
      <c r="BU2" s="154"/>
      <c r="BV2" s="154"/>
      <c r="BW2" s="154"/>
    </row>
    <row r="3" spans="1:75" ht="22.5" customHeight="1">
      <c r="A3" s="30" t="s">
        <v>289</v>
      </c>
      <c r="B3" s="35" t="str">
        <f>IF(VAL_C1!$H$32&lt;&gt;"", YEAR(VAL_C1!$H$32),"")</f>
        <v/>
      </c>
      <c r="C3" s="37"/>
      <c r="D3" s="419" t="s">
        <v>1</v>
      </c>
      <c r="E3" s="418"/>
      <c r="F3" s="193"/>
      <c r="G3" s="194"/>
      <c r="H3" s="194"/>
      <c r="I3" s="194"/>
      <c r="J3" s="194"/>
      <c r="K3" s="194"/>
      <c r="L3" s="194"/>
      <c r="M3" s="194"/>
      <c r="N3" s="194"/>
      <c r="O3" s="194"/>
      <c r="P3" s="194"/>
      <c r="Q3" s="194"/>
      <c r="R3" s="194"/>
      <c r="S3" s="194"/>
      <c r="T3" s="194"/>
      <c r="U3" s="199"/>
      <c r="V3" s="448" t="s">
        <v>274</v>
      </c>
      <c r="W3" s="448"/>
      <c r="X3" s="448"/>
      <c r="Y3" s="448" t="s">
        <v>24</v>
      </c>
      <c r="Z3" s="448"/>
      <c r="AA3" s="448"/>
      <c r="AB3" s="448"/>
      <c r="AC3" s="448"/>
      <c r="AD3" s="448"/>
      <c r="AE3" s="448" t="s">
        <v>25</v>
      </c>
      <c r="AF3" s="448"/>
      <c r="AG3" s="448"/>
      <c r="AH3" s="448"/>
      <c r="AI3" s="448"/>
      <c r="AJ3" s="448"/>
      <c r="AK3" s="448" t="s">
        <v>264</v>
      </c>
      <c r="AL3" s="448"/>
      <c r="AM3" s="448"/>
      <c r="AN3" s="449" t="s">
        <v>35</v>
      </c>
      <c r="AO3" s="449"/>
      <c r="AP3" s="449"/>
      <c r="AQ3" s="37"/>
      <c r="BI3" s="154"/>
      <c r="BJ3" s="154"/>
      <c r="BK3" s="154"/>
      <c r="BL3" s="154"/>
      <c r="BM3" s="154"/>
      <c r="BN3" s="154"/>
      <c r="BO3" s="154"/>
      <c r="BP3" s="154"/>
      <c r="BQ3" s="154"/>
      <c r="BR3" s="154"/>
      <c r="BS3" s="154"/>
      <c r="BT3" s="154"/>
      <c r="BU3" s="154"/>
      <c r="BV3" s="154"/>
      <c r="BW3" s="154"/>
    </row>
    <row r="4" spans="1:75" ht="85.5" customHeight="1">
      <c r="A4" s="30" t="s">
        <v>292</v>
      </c>
      <c r="B4" s="35" t="str">
        <f>IF(VAL_C1!$H$33&lt;&gt;"", YEAR(VAL_C1!$H$33),"")</f>
        <v/>
      </c>
      <c r="C4" s="37"/>
      <c r="D4" s="418"/>
      <c r="E4" s="418"/>
      <c r="F4" s="193"/>
      <c r="G4" s="194"/>
      <c r="H4" s="194"/>
      <c r="I4" s="194"/>
      <c r="J4" s="194"/>
      <c r="K4" s="194"/>
      <c r="L4" s="194"/>
      <c r="M4" s="194"/>
      <c r="N4" s="194"/>
      <c r="O4" s="194"/>
      <c r="P4" s="194"/>
      <c r="Q4" s="194"/>
      <c r="R4" s="194"/>
      <c r="S4" s="194"/>
      <c r="T4" s="194"/>
      <c r="U4" s="199"/>
      <c r="V4" s="448" t="s">
        <v>0</v>
      </c>
      <c r="W4" s="448"/>
      <c r="X4" s="448"/>
      <c r="Y4" s="448" t="s">
        <v>0</v>
      </c>
      <c r="Z4" s="448"/>
      <c r="AA4" s="448"/>
      <c r="AB4" s="450" t="s">
        <v>2591</v>
      </c>
      <c r="AC4" s="450"/>
      <c r="AD4" s="450"/>
      <c r="AE4" s="448" t="s">
        <v>0</v>
      </c>
      <c r="AF4" s="448"/>
      <c r="AG4" s="448"/>
      <c r="AH4" s="450" t="s">
        <v>2591</v>
      </c>
      <c r="AI4" s="450"/>
      <c r="AJ4" s="450"/>
      <c r="AK4" s="448" t="s">
        <v>0</v>
      </c>
      <c r="AL4" s="448"/>
      <c r="AM4" s="448"/>
      <c r="AN4" s="449" t="s">
        <v>0</v>
      </c>
      <c r="AO4" s="449"/>
      <c r="AP4" s="449"/>
      <c r="AQ4" s="37"/>
      <c r="BI4" s="154"/>
      <c r="BJ4" s="154"/>
      <c r="BK4" s="154"/>
      <c r="BL4" s="154"/>
      <c r="BM4" s="154"/>
      <c r="BN4" s="154"/>
      <c r="BO4" s="154"/>
      <c r="BP4" s="154"/>
      <c r="BQ4" s="154"/>
      <c r="BR4" s="154"/>
      <c r="BS4" s="154"/>
      <c r="BT4" s="154"/>
      <c r="BU4" s="154"/>
      <c r="BV4" s="154"/>
      <c r="BW4" s="154"/>
    </row>
    <row r="5" spans="1:75" s="34" customFormat="1" ht="22.5" customHeight="1">
      <c r="A5" s="30" t="s">
        <v>294</v>
      </c>
      <c r="B5" s="31" t="s">
        <v>2</v>
      </c>
      <c r="C5" s="37"/>
      <c r="D5" s="243" t="s">
        <v>272</v>
      </c>
      <c r="E5" s="59" t="s">
        <v>695</v>
      </c>
      <c r="F5" s="193"/>
      <c r="G5" s="194"/>
      <c r="H5" s="194"/>
      <c r="I5" s="194"/>
      <c r="J5" s="194"/>
      <c r="K5" s="194"/>
      <c r="L5" s="194"/>
      <c r="M5" s="194"/>
      <c r="N5" s="194"/>
      <c r="O5" s="194"/>
      <c r="P5" s="194"/>
      <c r="Q5" s="194"/>
      <c r="R5" s="194"/>
      <c r="S5" s="194"/>
      <c r="T5" s="194"/>
      <c r="U5" s="199"/>
      <c r="V5" s="448" t="s">
        <v>22</v>
      </c>
      <c r="W5" s="448"/>
      <c r="X5" s="448"/>
      <c r="Y5" s="448" t="s">
        <v>23</v>
      </c>
      <c r="Z5" s="448"/>
      <c r="AA5" s="448"/>
      <c r="AB5" s="448" t="s">
        <v>734</v>
      </c>
      <c r="AC5" s="448"/>
      <c r="AD5" s="448"/>
      <c r="AE5" s="448" t="s">
        <v>27</v>
      </c>
      <c r="AF5" s="448"/>
      <c r="AG5" s="448"/>
      <c r="AH5" s="448" t="s">
        <v>735</v>
      </c>
      <c r="AI5" s="448"/>
      <c r="AJ5" s="448"/>
      <c r="AK5" s="448" t="s">
        <v>26</v>
      </c>
      <c r="AL5" s="448"/>
      <c r="AM5" s="448"/>
      <c r="AN5" s="449" t="s">
        <v>30</v>
      </c>
      <c r="AO5" s="449"/>
      <c r="AP5" s="449"/>
      <c r="AQ5" s="37"/>
      <c r="BI5" s="3"/>
      <c r="BJ5" s="3"/>
      <c r="BK5" s="3"/>
      <c r="BL5" s="3"/>
      <c r="BM5" s="3"/>
      <c r="BN5" s="3"/>
      <c r="BO5" s="3"/>
      <c r="BP5" s="3"/>
      <c r="BQ5" s="3"/>
      <c r="BR5" s="3"/>
      <c r="BS5" s="3"/>
      <c r="BT5" s="3"/>
      <c r="BU5" s="3"/>
      <c r="BV5" s="3"/>
      <c r="BW5" s="3"/>
    </row>
    <row r="6" spans="1:75" s="34" customFormat="1" ht="15" hidden="1" customHeight="1">
      <c r="A6" s="30" t="s">
        <v>296</v>
      </c>
      <c r="B6" s="31"/>
      <c r="C6" s="37"/>
      <c r="D6" s="198"/>
      <c r="E6" s="198"/>
      <c r="F6" s="194"/>
      <c r="G6" s="194"/>
      <c r="H6" s="194"/>
      <c r="I6" s="194"/>
      <c r="J6" s="194"/>
      <c r="K6" s="194"/>
      <c r="L6" s="194"/>
      <c r="M6" s="194"/>
      <c r="N6" s="194"/>
      <c r="O6" s="62"/>
      <c r="P6" s="62"/>
      <c r="Q6" s="62"/>
      <c r="R6" s="62"/>
      <c r="S6" s="62"/>
      <c r="T6" s="62"/>
      <c r="U6" s="62" t="s">
        <v>3</v>
      </c>
      <c r="V6" s="200" t="s">
        <v>597</v>
      </c>
      <c r="W6" s="200"/>
      <c r="X6" s="200"/>
      <c r="Y6" s="200" t="s">
        <v>597</v>
      </c>
      <c r="Z6" s="200"/>
      <c r="AA6" s="200"/>
      <c r="AB6" s="200" t="s">
        <v>597</v>
      </c>
      <c r="AC6" s="200"/>
      <c r="AD6" s="200"/>
      <c r="AE6" s="200" t="s">
        <v>597</v>
      </c>
      <c r="AF6" s="200"/>
      <c r="AG6" s="200"/>
      <c r="AH6" s="200" t="s">
        <v>597</v>
      </c>
      <c r="AI6" s="200"/>
      <c r="AJ6" s="200"/>
      <c r="AK6" s="200" t="s">
        <v>597</v>
      </c>
      <c r="AL6" s="200"/>
      <c r="AM6" s="200"/>
      <c r="AN6" s="200" t="s">
        <v>597</v>
      </c>
      <c r="AO6" s="200"/>
      <c r="AP6" s="200"/>
      <c r="AQ6" s="37"/>
      <c r="BI6" s="3"/>
      <c r="BJ6" s="3"/>
      <c r="BK6" s="3"/>
      <c r="BL6" s="3"/>
      <c r="BM6" s="3"/>
      <c r="BN6" s="3"/>
      <c r="BO6" s="3"/>
      <c r="BP6" s="3"/>
      <c r="BQ6" s="3"/>
      <c r="BR6" s="3"/>
      <c r="BS6" s="3"/>
      <c r="BT6" s="3"/>
      <c r="BU6" s="3"/>
      <c r="BV6" s="3"/>
      <c r="BW6" s="3"/>
    </row>
    <row r="7" spans="1:75" s="34" customFormat="1" ht="15" hidden="1" customHeight="1">
      <c r="A7" s="30" t="s">
        <v>298</v>
      </c>
      <c r="B7" s="35" t="str">
        <f>IF(VAL_C1!$H$33&lt;&gt;"", YEAR(VAL_C1!$H$33),"")</f>
        <v/>
      </c>
      <c r="C7" s="37"/>
      <c r="D7" s="194"/>
      <c r="E7" s="194"/>
      <c r="F7" s="194"/>
      <c r="G7" s="194"/>
      <c r="H7" s="194"/>
      <c r="I7" s="194"/>
      <c r="J7" s="194"/>
      <c r="K7" s="194"/>
      <c r="L7" s="194"/>
      <c r="M7" s="194"/>
      <c r="N7" s="194"/>
      <c r="O7" s="62"/>
      <c r="P7" s="62"/>
      <c r="Q7" s="62"/>
      <c r="R7" s="62"/>
      <c r="S7" s="62"/>
      <c r="T7" s="62"/>
      <c r="U7" s="62" t="s">
        <v>320</v>
      </c>
      <c r="V7" s="62" t="s">
        <v>334</v>
      </c>
      <c r="W7" s="62"/>
      <c r="X7" s="62"/>
      <c r="Y7" s="62" t="s">
        <v>335</v>
      </c>
      <c r="Z7" s="62"/>
      <c r="AA7" s="62"/>
      <c r="AB7" s="62" t="s">
        <v>335</v>
      </c>
      <c r="AC7" s="62"/>
      <c r="AD7" s="62"/>
      <c r="AE7" s="62" t="s">
        <v>336</v>
      </c>
      <c r="AF7" s="62"/>
      <c r="AG7" s="62"/>
      <c r="AH7" s="62" t="s">
        <v>336</v>
      </c>
      <c r="AI7" s="62"/>
      <c r="AJ7" s="62"/>
      <c r="AK7" s="62" t="s">
        <v>337</v>
      </c>
      <c r="AL7" s="62"/>
      <c r="AM7" s="62"/>
      <c r="AN7" s="62" t="s">
        <v>338</v>
      </c>
      <c r="AO7" s="62"/>
      <c r="AP7" s="62"/>
      <c r="AQ7" s="37"/>
      <c r="BI7" s="3"/>
      <c r="BJ7" s="3"/>
      <c r="BK7" s="3"/>
      <c r="BL7" s="3"/>
      <c r="BM7" s="3"/>
      <c r="BN7" s="3"/>
      <c r="BO7" s="3"/>
      <c r="BP7" s="3"/>
      <c r="BQ7" s="3"/>
      <c r="BR7" s="3"/>
      <c r="BS7" s="3"/>
      <c r="BT7" s="3"/>
      <c r="BU7" s="3"/>
      <c r="BV7" s="3"/>
      <c r="BW7" s="3"/>
    </row>
    <row r="8" spans="1:75" s="34" customFormat="1" ht="15" hidden="1" customHeight="1">
      <c r="A8" s="30" t="s">
        <v>300</v>
      </c>
      <c r="B8" s="35" t="str">
        <f>IF(VAL_C1!$H$34&lt;&gt;"", YEAR(VAL_C1!$H$34),"")</f>
        <v/>
      </c>
      <c r="C8" s="37"/>
      <c r="D8" s="194"/>
      <c r="E8" s="194"/>
      <c r="F8" s="194"/>
      <c r="G8" s="194"/>
      <c r="H8" s="194"/>
      <c r="I8" s="194"/>
      <c r="J8" s="194"/>
      <c r="K8" s="194"/>
      <c r="L8" s="194"/>
      <c r="M8" s="194"/>
      <c r="N8" s="232"/>
      <c r="O8" s="136"/>
      <c r="P8" s="136"/>
      <c r="Q8" s="136"/>
      <c r="R8" s="136"/>
      <c r="S8" s="136"/>
      <c r="T8" s="136"/>
      <c r="U8" s="136" t="s">
        <v>321</v>
      </c>
      <c r="V8" s="62" t="s">
        <v>2</v>
      </c>
      <c r="W8" s="62"/>
      <c r="X8" s="62"/>
      <c r="Y8" s="62" t="s">
        <v>2</v>
      </c>
      <c r="Z8" s="62"/>
      <c r="AA8" s="62"/>
      <c r="AB8" s="62" t="s">
        <v>2</v>
      </c>
      <c r="AC8" s="62"/>
      <c r="AD8" s="62"/>
      <c r="AE8" s="62" t="s">
        <v>2</v>
      </c>
      <c r="AF8" s="62"/>
      <c r="AG8" s="62"/>
      <c r="AH8" s="62" t="s">
        <v>2</v>
      </c>
      <c r="AI8" s="62"/>
      <c r="AJ8" s="62"/>
      <c r="AK8" s="62" t="s">
        <v>2</v>
      </c>
      <c r="AL8" s="62"/>
      <c r="AM8" s="62"/>
      <c r="AN8" s="62" t="s">
        <v>2</v>
      </c>
      <c r="AO8" s="62"/>
      <c r="AP8" s="62"/>
      <c r="AQ8" s="37"/>
      <c r="BI8" s="3"/>
      <c r="BJ8" s="3"/>
      <c r="BK8" s="3"/>
      <c r="BL8" s="3"/>
      <c r="BM8" s="3"/>
      <c r="BN8" s="3"/>
      <c r="BO8" s="3"/>
      <c r="BP8" s="3"/>
      <c r="BQ8" s="3"/>
      <c r="BR8" s="3"/>
      <c r="BS8" s="3"/>
      <c r="BT8" s="3"/>
      <c r="BU8" s="3"/>
      <c r="BV8" s="3"/>
      <c r="BW8" s="3"/>
    </row>
    <row r="9" spans="1:75" s="96" customFormat="1" ht="15" hidden="1" customHeight="1">
      <c r="A9" s="30" t="s">
        <v>302</v>
      </c>
      <c r="B9" s="31" t="s">
        <v>721</v>
      </c>
      <c r="C9" s="37"/>
      <c r="D9" s="194"/>
      <c r="E9" s="194"/>
      <c r="F9" s="194"/>
      <c r="G9" s="194"/>
      <c r="H9" s="194"/>
      <c r="I9" s="194"/>
      <c r="J9" s="194"/>
      <c r="K9" s="194"/>
      <c r="L9" s="194"/>
      <c r="M9" s="194"/>
      <c r="N9" s="232"/>
      <c r="O9" s="136"/>
      <c r="P9" s="136"/>
      <c r="Q9" s="136"/>
      <c r="R9" s="136"/>
      <c r="S9" s="136"/>
      <c r="T9" s="136"/>
      <c r="U9" s="136" t="s">
        <v>322</v>
      </c>
      <c r="V9" s="62" t="s">
        <v>2</v>
      </c>
      <c r="W9" s="62"/>
      <c r="X9" s="62"/>
      <c r="Y9" s="62" t="s">
        <v>2</v>
      </c>
      <c r="Z9" s="62"/>
      <c r="AA9" s="62"/>
      <c r="AB9" s="62" t="s">
        <v>596</v>
      </c>
      <c r="AC9" s="62"/>
      <c r="AD9" s="62"/>
      <c r="AE9" s="62" t="s">
        <v>2</v>
      </c>
      <c r="AF9" s="62"/>
      <c r="AG9" s="62"/>
      <c r="AH9" s="62" t="s">
        <v>596</v>
      </c>
      <c r="AI9" s="62"/>
      <c r="AJ9" s="62"/>
      <c r="AK9" s="62" t="s">
        <v>2</v>
      </c>
      <c r="AL9" s="62"/>
      <c r="AM9" s="62"/>
      <c r="AN9" s="62" t="s">
        <v>2</v>
      </c>
      <c r="AO9" s="62"/>
      <c r="AP9" s="62"/>
      <c r="AQ9" s="37"/>
      <c r="BI9" s="150"/>
      <c r="BJ9" s="150"/>
      <c r="BK9" s="150"/>
      <c r="BL9" s="150"/>
      <c r="BM9" s="150"/>
      <c r="BN9" s="150"/>
      <c r="BO9" s="150"/>
      <c r="BP9" s="150"/>
      <c r="BQ9" s="150"/>
      <c r="BR9" s="150"/>
      <c r="BS9" s="150"/>
      <c r="BT9" s="150"/>
      <c r="BU9" s="150"/>
      <c r="BV9" s="150"/>
      <c r="BW9" s="150"/>
    </row>
    <row r="10" spans="1:75" s="96" customFormat="1" ht="21" hidden="1" customHeight="1">
      <c r="A10" s="30" t="s">
        <v>304</v>
      </c>
      <c r="B10" s="31">
        <v>0</v>
      </c>
      <c r="C10" s="37"/>
      <c r="D10" s="194"/>
      <c r="E10" s="194"/>
      <c r="F10" s="197"/>
      <c r="G10" s="197"/>
      <c r="H10" s="197"/>
      <c r="I10" s="197"/>
      <c r="J10" s="197"/>
      <c r="K10" s="197"/>
      <c r="L10" s="197"/>
      <c r="M10" s="197"/>
      <c r="N10" s="180"/>
      <c r="O10" s="136"/>
      <c r="P10" s="136"/>
      <c r="Q10" s="136"/>
      <c r="R10" s="136"/>
      <c r="S10" s="136"/>
      <c r="T10" s="136"/>
      <c r="U10" s="136" t="s">
        <v>6</v>
      </c>
      <c r="V10" s="62" t="s">
        <v>2</v>
      </c>
      <c r="W10" s="62"/>
      <c r="X10" s="62"/>
      <c r="Y10" s="62" t="s">
        <v>2</v>
      </c>
      <c r="Z10" s="62"/>
      <c r="AA10" s="62"/>
      <c r="AB10" s="62" t="s">
        <v>2</v>
      </c>
      <c r="AC10" s="62"/>
      <c r="AD10" s="62"/>
      <c r="AE10" s="62" t="s">
        <v>2</v>
      </c>
      <c r="AF10" s="62"/>
      <c r="AG10" s="62"/>
      <c r="AH10" s="62" t="s">
        <v>2</v>
      </c>
      <c r="AI10" s="62"/>
      <c r="AJ10" s="62"/>
      <c r="AK10" s="62" t="s">
        <v>2</v>
      </c>
      <c r="AL10" s="62"/>
      <c r="AM10" s="62"/>
      <c r="AN10" s="62" t="s">
        <v>2</v>
      </c>
      <c r="AO10" s="62"/>
      <c r="AP10" s="62"/>
      <c r="AQ10" s="37"/>
      <c r="BI10" s="150"/>
      <c r="BJ10" s="150"/>
      <c r="BK10" s="150"/>
      <c r="BL10" s="150"/>
      <c r="BM10" s="150"/>
      <c r="BN10" s="150"/>
      <c r="BO10" s="150"/>
      <c r="BP10" s="150"/>
      <c r="BQ10" s="150"/>
      <c r="BR10" s="150"/>
      <c r="BS10" s="150"/>
      <c r="BT10" s="150"/>
      <c r="BU10" s="150"/>
      <c r="BV10" s="150"/>
      <c r="BW10" s="150"/>
    </row>
    <row r="11" spans="1:75" s="96" customFormat="1" ht="21" hidden="1" customHeight="1">
      <c r="A11" s="30" t="s">
        <v>306</v>
      </c>
      <c r="B11" s="31">
        <v>0</v>
      </c>
      <c r="C11" s="37"/>
      <c r="D11" s="194"/>
      <c r="E11" s="194"/>
      <c r="F11" s="197"/>
      <c r="G11" s="197"/>
      <c r="H11" s="197"/>
      <c r="I11" s="197"/>
      <c r="J11" s="197"/>
      <c r="K11" s="197"/>
      <c r="L11" s="197"/>
      <c r="M11" s="197"/>
      <c r="N11" s="180"/>
      <c r="O11" s="136"/>
      <c r="P11" s="136"/>
      <c r="Q11" s="136"/>
      <c r="R11" s="136"/>
      <c r="S11" s="136"/>
      <c r="T11" s="136"/>
      <c r="U11" s="136"/>
      <c r="V11" s="62"/>
      <c r="W11" s="62"/>
      <c r="X11" s="62"/>
      <c r="Y11" s="62"/>
      <c r="Z11" s="62"/>
      <c r="AA11" s="62"/>
      <c r="AB11" s="62"/>
      <c r="AC11" s="62"/>
      <c r="AD11" s="62"/>
      <c r="AE11" s="62"/>
      <c r="AF11" s="62"/>
      <c r="AG11" s="62"/>
      <c r="AH11" s="62"/>
      <c r="AI11" s="62"/>
      <c r="AJ11" s="62"/>
      <c r="AK11" s="62"/>
      <c r="AL11" s="62"/>
      <c r="AM11" s="62"/>
      <c r="AN11" s="62"/>
      <c r="AO11" s="62"/>
      <c r="AP11" s="62"/>
      <c r="AQ11" s="37"/>
      <c r="BI11" s="150"/>
      <c r="BJ11" s="150"/>
      <c r="BK11" s="150"/>
      <c r="BL11" s="150"/>
      <c r="BM11" s="150"/>
      <c r="BN11" s="150"/>
      <c r="BO11" s="150"/>
      <c r="BP11" s="150"/>
      <c r="BQ11" s="150"/>
      <c r="BR11" s="150"/>
      <c r="BS11" s="150"/>
      <c r="BT11" s="150"/>
      <c r="BU11" s="150"/>
      <c r="BV11" s="150"/>
      <c r="BW11" s="150"/>
    </row>
    <row r="12" spans="1:75" s="96" customFormat="1" ht="21" hidden="1" customHeight="1">
      <c r="A12" s="44"/>
      <c r="B12" s="45"/>
      <c r="C12" s="37"/>
      <c r="D12" s="194"/>
      <c r="E12" s="194"/>
      <c r="F12" s="197"/>
      <c r="G12" s="197"/>
      <c r="H12" s="197"/>
      <c r="I12" s="197"/>
      <c r="J12" s="197"/>
      <c r="K12" s="197"/>
      <c r="L12" s="197"/>
      <c r="M12" s="197"/>
      <c r="N12" s="180"/>
      <c r="O12" s="136"/>
      <c r="P12" s="136"/>
      <c r="Q12" s="136"/>
      <c r="R12" s="136"/>
      <c r="S12" s="136"/>
      <c r="T12" s="136"/>
      <c r="U12" s="136"/>
      <c r="V12" s="62"/>
      <c r="W12" s="62"/>
      <c r="X12" s="62"/>
      <c r="Y12" s="62"/>
      <c r="Z12" s="62"/>
      <c r="AA12" s="62"/>
      <c r="AB12" s="62"/>
      <c r="AC12" s="62"/>
      <c r="AD12" s="62"/>
      <c r="AE12" s="62"/>
      <c r="AF12" s="62"/>
      <c r="AG12" s="62"/>
      <c r="AH12" s="62"/>
      <c r="AI12" s="62"/>
      <c r="AJ12" s="62"/>
      <c r="AK12" s="62"/>
      <c r="AL12" s="62"/>
      <c r="AM12" s="62"/>
      <c r="AN12" s="62"/>
      <c r="AO12" s="62"/>
      <c r="AP12" s="62"/>
      <c r="AQ12" s="37"/>
      <c r="BI12" s="150"/>
      <c r="BJ12" s="150"/>
      <c r="BK12" s="150"/>
      <c r="BL12" s="150"/>
      <c r="BM12" s="150"/>
      <c r="BN12" s="150"/>
      <c r="BO12" s="150"/>
      <c r="BP12" s="150"/>
      <c r="BQ12" s="150"/>
      <c r="BR12" s="150"/>
      <c r="BS12" s="150"/>
      <c r="BT12" s="150"/>
      <c r="BU12" s="150"/>
      <c r="BV12" s="150"/>
      <c r="BW12" s="150"/>
    </row>
    <row r="13" spans="1:75" s="96" customFormat="1" ht="3.75" customHeight="1">
      <c r="C13" s="37"/>
      <c r="D13" s="37"/>
      <c r="E13" s="37"/>
      <c r="F13" s="184"/>
      <c r="G13" s="62"/>
      <c r="H13" s="201" t="s">
        <v>307</v>
      </c>
      <c r="I13" s="201" t="s">
        <v>310</v>
      </c>
      <c r="J13" s="201" t="s">
        <v>312</v>
      </c>
      <c r="K13" s="201" t="s">
        <v>314</v>
      </c>
      <c r="L13" s="201" t="s">
        <v>315</v>
      </c>
      <c r="M13" s="201" t="s">
        <v>316</v>
      </c>
      <c r="N13" s="183" t="s">
        <v>317</v>
      </c>
      <c r="O13" s="203" t="s">
        <v>762</v>
      </c>
      <c r="P13" s="203" t="s">
        <v>764</v>
      </c>
      <c r="Q13" s="183"/>
      <c r="R13" s="183"/>
      <c r="S13" s="183"/>
      <c r="T13" s="183"/>
      <c r="U13" s="181"/>
      <c r="V13" s="37"/>
      <c r="W13" s="37"/>
      <c r="X13" s="37"/>
      <c r="Y13" s="37"/>
      <c r="Z13" s="37"/>
      <c r="AA13" s="37"/>
      <c r="AB13" s="37"/>
      <c r="AC13" s="37"/>
      <c r="AD13" s="37"/>
      <c r="AE13" s="37"/>
      <c r="AF13" s="37"/>
      <c r="AG13" s="37"/>
      <c r="AH13" s="37"/>
      <c r="AI13" s="37"/>
      <c r="AJ13" s="37"/>
      <c r="AK13" s="37"/>
      <c r="AL13" s="37"/>
      <c r="AM13" s="37"/>
      <c r="AN13" s="37"/>
      <c r="AO13" s="37"/>
      <c r="AP13" s="37"/>
      <c r="AQ13" s="37"/>
      <c r="BI13" s="150"/>
      <c r="BJ13" s="150"/>
      <c r="BK13" s="150"/>
      <c r="BL13" s="150"/>
      <c r="BM13" s="150"/>
      <c r="BN13" s="150"/>
      <c r="BO13" s="150"/>
      <c r="BP13" s="150"/>
      <c r="BQ13" s="150"/>
      <c r="BR13" s="150"/>
      <c r="BS13" s="150"/>
      <c r="BT13" s="150"/>
      <c r="BU13" s="150"/>
      <c r="BV13" s="150"/>
      <c r="BW13" s="150"/>
    </row>
    <row r="14" spans="1:75" s="63" customFormat="1" ht="21" customHeight="1">
      <c r="C14" s="37"/>
      <c r="D14" s="448" t="s">
        <v>4</v>
      </c>
      <c r="E14" s="64" t="s">
        <v>713</v>
      </c>
      <c r="F14" s="184"/>
      <c r="G14" s="62"/>
      <c r="H14" s="62" t="s">
        <v>326</v>
      </c>
      <c r="I14" s="62" t="s">
        <v>330</v>
      </c>
      <c r="J14" s="62" t="s">
        <v>2</v>
      </c>
      <c r="K14" s="62" t="s">
        <v>331</v>
      </c>
      <c r="L14" s="62" t="s">
        <v>703</v>
      </c>
      <c r="M14" s="62" t="s">
        <v>599</v>
      </c>
      <c r="N14" s="136" t="s">
        <v>599</v>
      </c>
      <c r="O14" s="136" t="s">
        <v>2</v>
      </c>
      <c r="P14" s="136" t="s">
        <v>721</v>
      </c>
      <c r="Q14" s="136"/>
      <c r="R14" s="136"/>
      <c r="S14" s="136"/>
      <c r="T14" s="136"/>
      <c r="U14" s="213"/>
      <c r="V14" s="162"/>
      <c r="W14" s="163"/>
      <c r="X14" s="164"/>
      <c r="Y14" s="162"/>
      <c r="Z14" s="163"/>
      <c r="AA14" s="164"/>
      <c r="AB14" s="162"/>
      <c r="AC14" s="163"/>
      <c r="AD14" s="164"/>
      <c r="AE14" s="162"/>
      <c r="AF14" s="163"/>
      <c r="AG14" s="164"/>
      <c r="AH14" s="162"/>
      <c r="AI14" s="163"/>
      <c r="AJ14" s="164"/>
      <c r="AK14" s="162"/>
      <c r="AL14" s="163"/>
      <c r="AM14" s="164"/>
      <c r="AN14" s="21" t="str">
        <f>IF(OR(EXACT(V14,W14),EXACT(Y14,Z14),EXACT(AE14,AF14),EXACT(AK14,AL14),AND(W14=Z14,Z14=AF14,AF14=AL14,W14="X"),OR(W14="M",Z14="M",AF14="M",AL14="M")),"",SUM(V14,Y14,AE14,AK14))</f>
        <v/>
      </c>
      <c r="AO14" s="22" t="str">
        <f xml:space="preserve"> IF(AND(AND(W14="X",Z14="X",AF14="X",AL14="X"),SUM(V14,Y14,AE14,AK14)=0,ISNUMBER(AN14)),"",IF(OR(W14="M",Z14="M",AF14="M",AL14="M"),"M",IF(AND(W14=Z14,Z14=AF14,AF14=AL14,OR(W14="W",W14="Z",W14="X")),UPPER(W14),"")))</f>
        <v/>
      </c>
      <c r="AP14" s="23"/>
      <c r="AQ14" s="37"/>
      <c r="BI14" s="137"/>
      <c r="BJ14" s="137"/>
      <c r="BK14" s="137"/>
      <c r="BL14" s="137"/>
      <c r="BM14" s="137"/>
      <c r="BN14" s="137"/>
      <c r="BO14" s="137"/>
      <c r="BP14" s="137"/>
      <c r="BQ14" s="137"/>
      <c r="BR14" s="137"/>
      <c r="BS14" s="137"/>
      <c r="BT14" s="137"/>
      <c r="BU14" s="137"/>
      <c r="BV14" s="137"/>
      <c r="BW14" s="137"/>
    </row>
    <row r="15" spans="1:75" s="63" customFormat="1" ht="21" customHeight="1">
      <c r="C15" s="37"/>
      <c r="D15" s="448"/>
      <c r="E15" s="64" t="s">
        <v>714</v>
      </c>
      <c r="F15" s="184"/>
      <c r="G15" s="62"/>
      <c r="H15" s="62" t="s">
        <v>326</v>
      </c>
      <c r="I15" s="62" t="s">
        <v>330</v>
      </c>
      <c r="J15" s="62" t="s">
        <v>2</v>
      </c>
      <c r="K15" s="62" t="s">
        <v>331</v>
      </c>
      <c r="L15" s="62" t="s">
        <v>704</v>
      </c>
      <c r="M15" s="62" t="s">
        <v>599</v>
      </c>
      <c r="N15" s="136" t="s">
        <v>599</v>
      </c>
      <c r="O15" s="136" t="s">
        <v>2</v>
      </c>
      <c r="P15" s="136" t="s">
        <v>721</v>
      </c>
      <c r="Q15" s="136"/>
      <c r="R15" s="136"/>
      <c r="S15" s="136"/>
      <c r="T15" s="136"/>
      <c r="U15" s="213"/>
      <c r="V15" s="162"/>
      <c r="W15" s="163"/>
      <c r="X15" s="164"/>
      <c r="Y15" s="162"/>
      <c r="Z15" s="163"/>
      <c r="AA15" s="164"/>
      <c r="AB15" s="162"/>
      <c r="AC15" s="163"/>
      <c r="AD15" s="164"/>
      <c r="AE15" s="162"/>
      <c r="AF15" s="163"/>
      <c r="AG15" s="164"/>
      <c r="AH15" s="162"/>
      <c r="AI15" s="163"/>
      <c r="AJ15" s="164"/>
      <c r="AK15" s="162"/>
      <c r="AL15" s="163"/>
      <c r="AM15" s="164"/>
      <c r="AN15" s="21" t="str">
        <f t="shared" ref="AN15:AN24" si="0">IF(OR(EXACT(V15,W15),EXACT(Y15,Z15),EXACT(AE15,AF15),EXACT(AK15,AL15),AND(W15=Z15,Z15=AF15,AF15=AL15,W15="X"),OR(W15="M",Z15="M",AF15="M",AL15="M")),"",SUM(V15,Y15,AE15,AK15))</f>
        <v/>
      </c>
      <c r="AO15" s="22" t="str">
        <f t="shared" ref="AO15:AO24" si="1" xml:space="preserve"> IF(AND(AND(W15="X",Z15="X",AF15="X",AL15="X"),SUM(V15,Y15,AE15,AK15)=0,ISNUMBER(AN15)),"",IF(OR(W15="M",Z15="M",AF15="M",AL15="M"),"M",IF(AND(W15=Z15,Z15=AF15,AF15=AL15,OR(W15="W",W15="Z",W15="X")),UPPER(W15),"")))</f>
        <v/>
      </c>
      <c r="AP15" s="23"/>
      <c r="AQ15" s="37"/>
      <c r="BI15" s="137"/>
      <c r="BJ15" s="137"/>
      <c r="BK15" s="137"/>
      <c r="BL15" s="137"/>
      <c r="BM15" s="137"/>
      <c r="BN15" s="137"/>
      <c r="BO15" s="137"/>
      <c r="BP15" s="137"/>
      <c r="BQ15" s="137"/>
      <c r="BR15" s="137"/>
      <c r="BS15" s="137"/>
      <c r="BT15" s="137"/>
      <c r="BU15" s="137"/>
      <c r="BV15" s="137"/>
      <c r="BW15" s="137"/>
    </row>
    <row r="16" spans="1:75" s="63" customFormat="1" ht="21" customHeight="1">
      <c r="C16" s="37"/>
      <c r="D16" s="448"/>
      <c r="E16" s="64" t="s">
        <v>715</v>
      </c>
      <c r="F16" s="184"/>
      <c r="G16" s="62"/>
      <c r="H16" s="62" t="s">
        <v>326</v>
      </c>
      <c r="I16" s="62" t="s">
        <v>330</v>
      </c>
      <c r="J16" s="62" t="s">
        <v>2</v>
      </c>
      <c r="K16" s="62" t="s">
        <v>331</v>
      </c>
      <c r="L16" s="62" t="s">
        <v>705</v>
      </c>
      <c r="M16" s="62" t="s">
        <v>599</v>
      </c>
      <c r="N16" s="136" t="s">
        <v>599</v>
      </c>
      <c r="O16" s="136" t="s">
        <v>2</v>
      </c>
      <c r="P16" s="136" t="s">
        <v>721</v>
      </c>
      <c r="Q16" s="136"/>
      <c r="R16" s="136"/>
      <c r="S16" s="136"/>
      <c r="T16" s="136"/>
      <c r="U16" s="213"/>
      <c r="V16" s="162"/>
      <c r="W16" s="163"/>
      <c r="X16" s="164"/>
      <c r="Y16" s="162"/>
      <c r="Z16" s="163"/>
      <c r="AA16" s="164"/>
      <c r="AB16" s="162"/>
      <c r="AC16" s="163"/>
      <c r="AD16" s="164"/>
      <c r="AE16" s="162"/>
      <c r="AF16" s="163"/>
      <c r="AG16" s="164"/>
      <c r="AH16" s="162"/>
      <c r="AI16" s="163"/>
      <c r="AJ16" s="164"/>
      <c r="AK16" s="162"/>
      <c r="AL16" s="163"/>
      <c r="AM16" s="164"/>
      <c r="AN16" s="21" t="str">
        <f t="shared" si="0"/>
        <v/>
      </c>
      <c r="AO16" s="22" t="str">
        <f t="shared" si="1"/>
        <v/>
      </c>
      <c r="AP16" s="23"/>
      <c r="AQ16" s="37"/>
      <c r="BI16" s="137"/>
      <c r="BJ16" s="137"/>
      <c r="BK16" s="137"/>
      <c r="BL16" s="137"/>
      <c r="BM16" s="137"/>
      <c r="BN16" s="137"/>
      <c r="BO16" s="137"/>
      <c r="BP16" s="137"/>
      <c r="BQ16" s="137"/>
      <c r="BR16" s="137"/>
      <c r="BS16" s="137"/>
      <c r="BT16" s="137"/>
      <c r="BU16" s="137"/>
      <c r="BV16" s="137"/>
      <c r="BW16" s="137"/>
    </row>
    <row r="17" spans="3:75" s="63" customFormat="1" ht="21" customHeight="1">
      <c r="C17" s="37"/>
      <c r="D17" s="448"/>
      <c r="E17" s="64" t="s">
        <v>716</v>
      </c>
      <c r="F17" s="184"/>
      <c r="G17" s="62"/>
      <c r="H17" s="62" t="s">
        <v>326</v>
      </c>
      <c r="I17" s="62" t="s">
        <v>330</v>
      </c>
      <c r="J17" s="62" t="s">
        <v>2</v>
      </c>
      <c r="K17" s="62" t="s">
        <v>331</v>
      </c>
      <c r="L17" s="62" t="s">
        <v>706</v>
      </c>
      <c r="M17" s="62" t="s">
        <v>599</v>
      </c>
      <c r="N17" s="136" t="s">
        <v>599</v>
      </c>
      <c r="O17" s="136" t="s">
        <v>2</v>
      </c>
      <c r="P17" s="136" t="s">
        <v>721</v>
      </c>
      <c r="Q17" s="136"/>
      <c r="R17" s="136"/>
      <c r="S17" s="136"/>
      <c r="T17" s="136"/>
      <c r="U17" s="213"/>
      <c r="V17" s="162"/>
      <c r="W17" s="163"/>
      <c r="X17" s="164"/>
      <c r="Y17" s="162"/>
      <c r="Z17" s="163"/>
      <c r="AA17" s="164"/>
      <c r="AB17" s="162"/>
      <c r="AC17" s="163"/>
      <c r="AD17" s="164"/>
      <c r="AE17" s="162"/>
      <c r="AF17" s="163"/>
      <c r="AG17" s="164"/>
      <c r="AH17" s="162"/>
      <c r="AI17" s="163"/>
      <c r="AJ17" s="164"/>
      <c r="AK17" s="162"/>
      <c r="AL17" s="163"/>
      <c r="AM17" s="164"/>
      <c r="AN17" s="21" t="str">
        <f t="shared" si="0"/>
        <v/>
      </c>
      <c r="AO17" s="22" t="str">
        <f t="shared" si="1"/>
        <v/>
      </c>
      <c r="AP17" s="23"/>
      <c r="AQ17" s="37"/>
      <c r="BI17" s="137"/>
      <c r="BJ17" s="137"/>
      <c r="BK17" s="137"/>
      <c r="BL17" s="137"/>
      <c r="BM17" s="137"/>
      <c r="BN17" s="137"/>
      <c r="BO17" s="137"/>
      <c r="BP17" s="137"/>
      <c r="BQ17" s="137"/>
      <c r="BR17" s="137"/>
      <c r="BS17" s="137"/>
      <c r="BT17" s="137"/>
      <c r="BU17" s="137"/>
      <c r="BV17" s="137"/>
      <c r="BW17" s="137"/>
    </row>
    <row r="18" spans="3:75" s="63" customFormat="1" ht="21" customHeight="1">
      <c r="C18" s="37"/>
      <c r="D18" s="448"/>
      <c r="E18" s="64" t="s">
        <v>693</v>
      </c>
      <c r="F18" s="184"/>
      <c r="G18" s="62"/>
      <c r="H18" s="62" t="s">
        <v>326</v>
      </c>
      <c r="I18" s="62" t="s">
        <v>330</v>
      </c>
      <c r="J18" s="62" t="s">
        <v>2</v>
      </c>
      <c r="K18" s="62" t="s">
        <v>331</v>
      </c>
      <c r="L18" s="62" t="s">
        <v>707</v>
      </c>
      <c r="M18" s="62" t="s">
        <v>599</v>
      </c>
      <c r="N18" s="136" t="s">
        <v>599</v>
      </c>
      <c r="O18" s="136" t="s">
        <v>2</v>
      </c>
      <c r="P18" s="136" t="s">
        <v>721</v>
      </c>
      <c r="Q18" s="136"/>
      <c r="R18" s="136"/>
      <c r="S18" s="136"/>
      <c r="T18" s="136"/>
      <c r="U18" s="213"/>
      <c r="V18" s="162"/>
      <c r="W18" s="163"/>
      <c r="X18" s="164"/>
      <c r="Y18" s="162"/>
      <c r="Z18" s="163"/>
      <c r="AA18" s="164"/>
      <c r="AB18" s="162"/>
      <c r="AC18" s="163"/>
      <c r="AD18" s="164"/>
      <c r="AE18" s="162"/>
      <c r="AF18" s="163"/>
      <c r="AG18" s="164"/>
      <c r="AH18" s="162"/>
      <c r="AI18" s="163"/>
      <c r="AJ18" s="164"/>
      <c r="AK18" s="162"/>
      <c r="AL18" s="163"/>
      <c r="AM18" s="164"/>
      <c r="AN18" s="21" t="str">
        <f t="shared" si="0"/>
        <v/>
      </c>
      <c r="AO18" s="22" t="str">
        <f t="shared" si="1"/>
        <v/>
      </c>
      <c r="AP18" s="23"/>
      <c r="AQ18" s="37"/>
      <c r="BI18" s="137"/>
      <c r="BJ18" s="137"/>
      <c r="BK18" s="137"/>
      <c r="BL18" s="137"/>
      <c r="BM18" s="137"/>
      <c r="BN18" s="137"/>
      <c r="BO18" s="137"/>
      <c r="BP18" s="137"/>
      <c r="BQ18" s="137"/>
      <c r="BR18" s="137"/>
      <c r="BS18" s="137"/>
      <c r="BT18" s="137"/>
      <c r="BU18" s="137"/>
      <c r="BV18" s="137"/>
      <c r="BW18" s="137"/>
    </row>
    <row r="19" spans="3:75" s="63" customFormat="1" ht="21" customHeight="1">
      <c r="C19" s="37"/>
      <c r="D19" s="448"/>
      <c r="E19" s="64" t="s">
        <v>694</v>
      </c>
      <c r="F19" s="184"/>
      <c r="G19" s="62"/>
      <c r="H19" s="62" t="s">
        <v>326</v>
      </c>
      <c r="I19" s="62" t="s">
        <v>330</v>
      </c>
      <c r="J19" s="62" t="s">
        <v>2</v>
      </c>
      <c r="K19" s="62" t="s">
        <v>331</v>
      </c>
      <c r="L19" s="62" t="s">
        <v>708</v>
      </c>
      <c r="M19" s="62" t="s">
        <v>599</v>
      </c>
      <c r="N19" s="136" t="s">
        <v>599</v>
      </c>
      <c r="O19" s="136" t="s">
        <v>2</v>
      </c>
      <c r="P19" s="136" t="s">
        <v>721</v>
      </c>
      <c r="Q19" s="136"/>
      <c r="R19" s="136"/>
      <c r="S19" s="136"/>
      <c r="T19" s="136"/>
      <c r="U19" s="213"/>
      <c r="V19" s="162"/>
      <c r="W19" s="163"/>
      <c r="X19" s="164"/>
      <c r="Y19" s="162"/>
      <c r="Z19" s="163"/>
      <c r="AA19" s="164"/>
      <c r="AB19" s="162"/>
      <c r="AC19" s="163"/>
      <c r="AD19" s="164"/>
      <c r="AE19" s="162"/>
      <c r="AF19" s="163"/>
      <c r="AG19" s="164"/>
      <c r="AH19" s="162"/>
      <c r="AI19" s="163"/>
      <c r="AJ19" s="164"/>
      <c r="AK19" s="162"/>
      <c r="AL19" s="163"/>
      <c r="AM19" s="164"/>
      <c r="AN19" s="21" t="str">
        <f t="shared" si="0"/>
        <v/>
      </c>
      <c r="AO19" s="22" t="str">
        <f t="shared" si="1"/>
        <v/>
      </c>
      <c r="AP19" s="23"/>
      <c r="AQ19" s="37"/>
      <c r="BI19" s="137"/>
      <c r="BJ19" s="137"/>
      <c r="BK19" s="137"/>
      <c r="BL19" s="137"/>
      <c r="BM19" s="137"/>
      <c r="BN19" s="137"/>
      <c r="BO19" s="137"/>
      <c r="BP19" s="137"/>
      <c r="BQ19" s="137"/>
      <c r="BR19" s="137"/>
      <c r="BS19" s="137"/>
      <c r="BT19" s="137"/>
      <c r="BU19" s="137"/>
      <c r="BV19" s="137"/>
      <c r="BW19" s="137"/>
    </row>
    <row r="20" spans="3:75" s="63" customFormat="1" ht="21" customHeight="1">
      <c r="C20" s="37"/>
      <c r="D20" s="448"/>
      <c r="E20" s="64" t="s">
        <v>717</v>
      </c>
      <c r="F20" s="184"/>
      <c r="G20" s="62"/>
      <c r="H20" s="62" t="s">
        <v>326</v>
      </c>
      <c r="I20" s="62" t="s">
        <v>330</v>
      </c>
      <c r="J20" s="62" t="s">
        <v>2</v>
      </c>
      <c r="K20" s="62" t="s">
        <v>331</v>
      </c>
      <c r="L20" s="62" t="s">
        <v>709</v>
      </c>
      <c r="M20" s="62" t="s">
        <v>599</v>
      </c>
      <c r="N20" s="136" t="s">
        <v>599</v>
      </c>
      <c r="O20" s="136" t="s">
        <v>2</v>
      </c>
      <c r="P20" s="136" t="s">
        <v>721</v>
      </c>
      <c r="Q20" s="136"/>
      <c r="R20" s="136"/>
      <c r="S20" s="136"/>
      <c r="T20" s="136"/>
      <c r="U20" s="213"/>
      <c r="V20" s="162"/>
      <c r="W20" s="163"/>
      <c r="X20" s="164"/>
      <c r="Y20" s="162"/>
      <c r="Z20" s="163"/>
      <c r="AA20" s="164"/>
      <c r="AB20" s="162"/>
      <c r="AC20" s="163"/>
      <c r="AD20" s="164"/>
      <c r="AE20" s="162"/>
      <c r="AF20" s="163"/>
      <c r="AG20" s="164"/>
      <c r="AH20" s="162"/>
      <c r="AI20" s="163"/>
      <c r="AJ20" s="164"/>
      <c r="AK20" s="162"/>
      <c r="AL20" s="163"/>
      <c r="AM20" s="164"/>
      <c r="AN20" s="21" t="str">
        <f t="shared" si="0"/>
        <v/>
      </c>
      <c r="AO20" s="22" t="str">
        <f t="shared" si="1"/>
        <v/>
      </c>
      <c r="AP20" s="23"/>
      <c r="AQ20" s="37"/>
      <c r="BI20" s="137"/>
      <c r="BJ20" s="137"/>
      <c r="BK20" s="137"/>
      <c r="BL20" s="137"/>
      <c r="BM20" s="137"/>
      <c r="BN20" s="137"/>
      <c r="BO20" s="137"/>
      <c r="BP20" s="137"/>
      <c r="BQ20" s="137"/>
      <c r="BR20" s="137"/>
      <c r="BS20" s="137"/>
      <c r="BT20" s="137"/>
      <c r="BU20" s="137"/>
      <c r="BV20" s="137"/>
      <c r="BW20" s="137"/>
    </row>
    <row r="21" spans="3:75" s="63" customFormat="1" ht="21" customHeight="1">
      <c r="C21" s="37"/>
      <c r="D21" s="448"/>
      <c r="E21" s="64" t="s">
        <v>718</v>
      </c>
      <c r="F21" s="184"/>
      <c r="G21" s="62"/>
      <c r="H21" s="62" t="s">
        <v>326</v>
      </c>
      <c r="I21" s="62" t="s">
        <v>330</v>
      </c>
      <c r="J21" s="62" t="s">
        <v>2</v>
      </c>
      <c r="K21" s="62" t="s">
        <v>331</v>
      </c>
      <c r="L21" s="62" t="s">
        <v>710</v>
      </c>
      <c r="M21" s="62" t="s">
        <v>599</v>
      </c>
      <c r="N21" s="136" t="s">
        <v>599</v>
      </c>
      <c r="O21" s="136" t="s">
        <v>2</v>
      </c>
      <c r="P21" s="136" t="s">
        <v>721</v>
      </c>
      <c r="Q21" s="136"/>
      <c r="R21" s="136"/>
      <c r="S21" s="136"/>
      <c r="T21" s="136"/>
      <c r="U21" s="213"/>
      <c r="V21" s="162"/>
      <c r="W21" s="163"/>
      <c r="X21" s="164"/>
      <c r="Y21" s="162"/>
      <c r="Z21" s="163"/>
      <c r="AA21" s="164"/>
      <c r="AB21" s="162"/>
      <c r="AC21" s="163"/>
      <c r="AD21" s="164"/>
      <c r="AE21" s="162"/>
      <c r="AF21" s="163"/>
      <c r="AG21" s="164"/>
      <c r="AH21" s="162"/>
      <c r="AI21" s="163"/>
      <c r="AJ21" s="164"/>
      <c r="AK21" s="162"/>
      <c r="AL21" s="163"/>
      <c r="AM21" s="164"/>
      <c r="AN21" s="21" t="str">
        <f t="shared" si="0"/>
        <v/>
      </c>
      <c r="AO21" s="22" t="str">
        <f t="shared" si="1"/>
        <v/>
      </c>
      <c r="AP21" s="23"/>
      <c r="AQ21" s="37"/>
      <c r="BI21" s="137"/>
      <c r="BJ21" s="137"/>
      <c r="BK21" s="137"/>
      <c r="BL21" s="137"/>
      <c r="BM21" s="137"/>
      <c r="BN21" s="137"/>
      <c r="BO21" s="137"/>
      <c r="BP21" s="137"/>
      <c r="BQ21" s="137"/>
      <c r="BR21" s="137"/>
      <c r="BS21" s="137"/>
      <c r="BT21" s="137"/>
      <c r="BU21" s="137"/>
      <c r="BV21" s="137"/>
      <c r="BW21" s="137"/>
    </row>
    <row r="22" spans="3:75" s="63" customFormat="1" ht="21" customHeight="1">
      <c r="C22" s="37"/>
      <c r="D22" s="448"/>
      <c r="E22" s="64" t="s">
        <v>719</v>
      </c>
      <c r="F22" s="184"/>
      <c r="G22" s="62"/>
      <c r="H22" s="62" t="s">
        <v>326</v>
      </c>
      <c r="I22" s="62" t="s">
        <v>330</v>
      </c>
      <c r="J22" s="62" t="s">
        <v>2</v>
      </c>
      <c r="K22" s="62" t="s">
        <v>331</v>
      </c>
      <c r="L22" s="62" t="s">
        <v>711</v>
      </c>
      <c r="M22" s="62" t="s">
        <v>599</v>
      </c>
      <c r="N22" s="136" t="s">
        <v>599</v>
      </c>
      <c r="O22" s="136" t="s">
        <v>2</v>
      </c>
      <c r="P22" s="136" t="s">
        <v>721</v>
      </c>
      <c r="Q22" s="136"/>
      <c r="R22" s="136"/>
      <c r="S22" s="136"/>
      <c r="T22" s="136"/>
      <c r="U22" s="213"/>
      <c r="V22" s="162"/>
      <c r="W22" s="163"/>
      <c r="X22" s="164"/>
      <c r="Y22" s="162"/>
      <c r="Z22" s="163"/>
      <c r="AA22" s="164"/>
      <c r="AB22" s="162"/>
      <c r="AC22" s="163"/>
      <c r="AD22" s="164"/>
      <c r="AE22" s="162"/>
      <c r="AF22" s="163"/>
      <c r="AG22" s="164"/>
      <c r="AH22" s="162"/>
      <c r="AI22" s="163"/>
      <c r="AJ22" s="164"/>
      <c r="AK22" s="162"/>
      <c r="AL22" s="163"/>
      <c r="AM22" s="164"/>
      <c r="AN22" s="21" t="str">
        <f t="shared" si="0"/>
        <v/>
      </c>
      <c r="AO22" s="22" t="str">
        <f t="shared" si="1"/>
        <v/>
      </c>
      <c r="AP22" s="23"/>
      <c r="AQ22" s="37"/>
      <c r="BI22" s="137"/>
      <c r="BJ22" s="137"/>
      <c r="BK22" s="137"/>
      <c r="BL22" s="137"/>
      <c r="BM22" s="137"/>
      <c r="BN22" s="137"/>
      <c r="BO22" s="137"/>
      <c r="BP22" s="137"/>
      <c r="BQ22" s="137"/>
      <c r="BR22" s="137"/>
      <c r="BS22" s="137"/>
      <c r="BT22" s="137"/>
      <c r="BU22" s="137"/>
      <c r="BV22" s="137"/>
      <c r="BW22" s="137"/>
    </row>
    <row r="23" spans="3:75" s="63" customFormat="1" ht="21" customHeight="1">
      <c r="C23" s="37"/>
      <c r="D23" s="448"/>
      <c r="E23" s="64" t="s">
        <v>720</v>
      </c>
      <c r="F23" s="184"/>
      <c r="G23" s="62"/>
      <c r="H23" s="62" t="s">
        <v>326</v>
      </c>
      <c r="I23" s="62" t="s">
        <v>330</v>
      </c>
      <c r="J23" s="62" t="s">
        <v>2</v>
      </c>
      <c r="K23" s="62" t="s">
        <v>331</v>
      </c>
      <c r="L23" s="62" t="s">
        <v>712</v>
      </c>
      <c r="M23" s="62" t="s">
        <v>599</v>
      </c>
      <c r="N23" s="136" t="s">
        <v>599</v>
      </c>
      <c r="O23" s="136" t="s">
        <v>2</v>
      </c>
      <c r="P23" s="136" t="s">
        <v>721</v>
      </c>
      <c r="Q23" s="136"/>
      <c r="R23" s="136"/>
      <c r="S23" s="136"/>
      <c r="T23" s="136"/>
      <c r="U23" s="213"/>
      <c r="V23" s="162"/>
      <c r="W23" s="163"/>
      <c r="X23" s="164"/>
      <c r="Y23" s="162"/>
      <c r="Z23" s="163"/>
      <c r="AA23" s="164"/>
      <c r="AB23" s="162"/>
      <c r="AC23" s="163"/>
      <c r="AD23" s="164"/>
      <c r="AE23" s="162"/>
      <c r="AF23" s="163"/>
      <c r="AG23" s="164"/>
      <c r="AH23" s="162"/>
      <c r="AI23" s="163"/>
      <c r="AJ23" s="164"/>
      <c r="AK23" s="162"/>
      <c r="AL23" s="163"/>
      <c r="AM23" s="164"/>
      <c r="AN23" s="21" t="str">
        <f t="shared" si="0"/>
        <v/>
      </c>
      <c r="AO23" s="22" t="str">
        <f t="shared" si="1"/>
        <v/>
      </c>
      <c r="AP23" s="23"/>
      <c r="AQ23" s="37"/>
      <c r="BI23" s="137"/>
      <c r="BJ23" s="137"/>
      <c r="BK23" s="137"/>
      <c r="BL23" s="137"/>
      <c r="BM23" s="137"/>
      <c r="BN23" s="137"/>
      <c r="BO23" s="137"/>
      <c r="BP23" s="137"/>
      <c r="BQ23" s="137"/>
      <c r="BR23" s="137"/>
      <c r="BS23" s="137"/>
      <c r="BT23" s="137"/>
      <c r="BU23" s="137"/>
      <c r="BV23" s="137"/>
      <c r="BW23" s="137"/>
    </row>
    <row r="24" spans="3:75" s="63" customFormat="1" ht="21" customHeight="1">
      <c r="C24" s="37"/>
      <c r="D24" s="448"/>
      <c r="E24" s="64" t="s">
        <v>616</v>
      </c>
      <c r="F24" s="184"/>
      <c r="G24" s="62"/>
      <c r="H24" s="62" t="s">
        <v>326</v>
      </c>
      <c r="I24" s="62" t="s">
        <v>330</v>
      </c>
      <c r="J24" s="62" t="s">
        <v>2</v>
      </c>
      <c r="K24" s="62" t="s">
        <v>331</v>
      </c>
      <c r="L24" s="62" t="s">
        <v>333</v>
      </c>
      <c r="M24" s="62" t="s">
        <v>599</v>
      </c>
      <c r="N24" s="136" t="s">
        <v>599</v>
      </c>
      <c r="O24" s="136" t="s">
        <v>2</v>
      </c>
      <c r="P24" s="136" t="s">
        <v>721</v>
      </c>
      <c r="Q24" s="136"/>
      <c r="R24" s="136"/>
      <c r="S24" s="136"/>
      <c r="T24" s="136"/>
      <c r="U24" s="213"/>
      <c r="V24" s="162"/>
      <c r="W24" s="163"/>
      <c r="X24" s="164"/>
      <c r="Y24" s="162"/>
      <c r="Z24" s="163"/>
      <c r="AA24" s="164"/>
      <c r="AB24" s="162"/>
      <c r="AC24" s="163"/>
      <c r="AD24" s="164"/>
      <c r="AE24" s="162"/>
      <c r="AF24" s="163"/>
      <c r="AG24" s="164"/>
      <c r="AH24" s="162"/>
      <c r="AI24" s="163"/>
      <c r="AJ24" s="164"/>
      <c r="AK24" s="162"/>
      <c r="AL24" s="163"/>
      <c r="AM24" s="164"/>
      <c r="AN24" s="21" t="str">
        <f t="shared" si="0"/>
        <v/>
      </c>
      <c r="AO24" s="22" t="str">
        <f t="shared" si="1"/>
        <v/>
      </c>
      <c r="AP24" s="23"/>
      <c r="AQ24" s="37"/>
      <c r="BI24" s="137"/>
      <c r="BJ24" s="137"/>
      <c r="BK24" s="137"/>
      <c r="BL24" s="137"/>
      <c r="BM24" s="137"/>
      <c r="BN24" s="137"/>
      <c r="BO24" s="137"/>
      <c r="BP24" s="137"/>
      <c r="BQ24" s="137"/>
      <c r="BR24" s="137"/>
      <c r="BS24" s="137"/>
      <c r="BT24" s="137"/>
      <c r="BU24" s="137"/>
      <c r="BV24" s="137"/>
      <c r="BW24" s="137"/>
    </row>
    <row r="25" spans="3:75" s="63" customFormat="1" ht="21" customHeight="1">
      <c r="C25" s="37"/>
      <c r="D25" s="448"/>
      <c r="E25" s="67" t="s">
        <v>28</v>
      </c>
      <c r="F25" s="184"/>
      <c r="G25" s="62"/>
      <c r="H25" s="62" t="s">
        <v>326</v>
      </c>
      <c r="I25" s="62" t="s">
        <v>330</v>
      </c>
      <c r="J25" s="62" t="s">
        <v>2</v>
      </c>
      <c r="K25" s="62" t="s">
        <v>331</v>
      </c>
      <c r="L25" s="62" t="s">
        <v>2</v>
      </c>
      <c r="M25" s="62" t="s">
        <v>599</v>
      </c>
      <c r="N25" s="136" t="s">
        <v>599</v>
      </c>
      <c r="O25" s="136" t="s">
        <v>2</v>
      </c>
      <c r="P25" s="136" t="s">
        <v>721</v>
      </c>
      <c r="Q25" s="136"/>
      <c r="R25" s="136"/>
      <c r="S25" s="136"/>
      <c r="T25" s="136"/>
      <c r="U25" s="227"/>
      <c r="V25" s="21" t="str">
        <f>IF(OR(SUMPRODUCT(--(V14:V24=""),--(W14:W24=""))&gt;0,COUNTIF(W14:W24,"M")&gt;0,COUNTIF(W14:W24,"X")=11),"",SUM(V14:V24))</f>
        <v/>
      </c>
      <c r="W25" s="22" t="str">
        <f>IF(AND(COUNTIF(W14:W24,"X")=11,SUM(V14:V24)=0,ISNUMBER(V25)),"",IF(COUNTIF(W14:W24,"M")&gt;0,"M",IF(AND(COUNTIF(W14:W24,W14)=11,OR(W14="X",W14="W",W14="Z")),UPPER(W14),"")))</f>
        <v/>
      </c>
      <c r="X25" s="23"/>
      <c r="Y25" s="21" t="str">
        <f t="shared" ref="Y25" si="2">IF(OR(SUMPRODUCT(--(Y14:Y24=""),--(Z14:Z24=""))&gt;0,COUNTIF(Z14:Z24,"M")&gt;0,COUNTIF(Z14:Z24,"X")=11),"",SUM(Y14:Y24))</f>
        <v/>
      </c>
      <c r="Z25" s="22" t="str">
        <f t="shared" ref="Z25" si="3">IF(AND(COUNTIF(Z14:Z24,"X")=11,SUM(Y14:Y24)=0,ISNUMBER(Y25)),"",IF(COUNTIF(Z14:Z24,"M")&gt;0,"M",IF(AND(COUNTIF(Z14:Z24,Z14)=11,OR(Z14="X",Z14="W",Z14="Z")),UPPER(Z14),"")))</f>
        <v/>
      </c>
      <c r="AA25" s="23"/>
      <c r="AB25" s="21" t="str">
        <f t="shared" ref="AB25" si="4">IF(OR(SUMPRODUCT(--(AB14:AB24=""),--(AC14:AC24=""))&gt;0,COUNTIF(AC14:AC24,"M")&gt;0,COUNTIF(AC14:AC24,"X")=11),"",SUM(AB14:AB24))</f>
        <v/>
      </c>
      <c r="AC25" s="22" t="str">
        <f t="shared" ref="AC25" si="5">IF(AND(COUNTIF(AC14:AC24,"X")=11,SUM(AB14:AB24)=0,ISNUMBER(AB25)),"",IF(COUNTIF(AC14:AC24,"M")&gt;0,"M",IF(AND(COUNTIF(AC14:AC24,AC14)=11,OR(AC14="X",AC14="W",AC14="Z")),UPPER(AC14),"")))</f>
        <v/>
      </c>
      <c r="AD25" s="23"/>
      <c r="AE25" s="21" t="str">
        <f t="shared" ref="AE25" si="6">IF(OR(SUMPRODUCT(--(AE14:AE24=""),--(AF14:AF24=""))&gt;0,COUNTIF(AF14:AF24,"M")&gt;0,COUNTIF(AF14:AF24,"X")=11),"",SUM(AE14:AE24))</f>
        <v/>
      </c>
      <c r="AF25" s="22" t="str">
        <f t="shared" ref="AF25" si="7">IF(AND(COUNTIF(AF14:AF24,"X")=11,SUM(AE14:AE24)=0,ISNUMBER(AE25)),"",IF(COUNTIF(AF14:AF24,"M")&gt;0,"M",IF(AND(COUNTIF(AF14:AF24,AF14)=11,OR(AF14="X",AF14="W",AF14="Z")),UPPER(AF14),"")))</f>
        <v/>
      </c>
      <c r="AG25" s="23"/>
      <c r="AH25" s="21" t="str">
        <f t="shared" ref="AH25" si="8">IF(OR(SUMPRODUCT(--(AH14:AH24=""),--(AI14:AI24=""))&gt;0,COUNTIF(AI14:AI24,"M")&gt;0,COUNTIF(AI14:AI24,"X")=11),"",SUM(AH14:AH24))</f>
        <v/>
      </c>
      <c r="AI25" s="22" t="str">
        <f t="shared" ref="AI25" si="9">IF(AND(COUNTIF(AI14:AI24,"X")=11,SUM(AH14:AH24)=0,ISNUMBER(AH25)),"",IF(COUNTIF(AI14:AI24,"M")&gt;0,"M",IF(AND(COUNTIF(AI14:AI24,AI14)=11,OR(AI14="X",AI14="W",AI14="Z")),UPPER(AI14),"")))</f>
        <v/>
      </c>
      <c r="AJ25" s="23"/>
      <c r="AK25" s="21" t="str">
        <f t="shared" ref="AK25" si="10">IF(OR(SUMPRODUCT(--(AK14:AK24=""),--(AL14:AL24=""))&gt;0,COUNTIF(AL14:AL24,"M")&gt;0,COUNTIF(AL14:AL24,"X")=11),"",SUM(AK14:AK24))</f>
        <v/>
      </c>
      <c r="AL25" s="22" t="str">
        <f t="shared" ref="AL25" si="11">IF(AND(COUNTIF(AL14:AL24,"X")=11,SUM(AK14:AK24)=0,ISNUMBER(AK25)),"",IF(COUNTIF(AL14:AL24,"M")&gt;0,"M",IF(AND(COUNTIF(AL14:AL24,AL14)=11,OR(AL14="X",AL14="W",AL14="Z")),UPPER(AL14),"")))</f>
        <v/>
      </c>
      <c r="AM25" s="23"/>
      <c r="AN25" s="21" t="str">
        <f t="shared" ref="AN25" si="12">IF(OR(SUMPRODUCT(--(AN14:AN24=""),--(AO14:AO24=""))&gt;0,COUNTIF(AO14:AO24,"M")&gt;0,COUNTIF(AO14:AO24,"X")=11),"",SUM(AN14:AN24))</f>
        <v/>
      </c>
      <c r="AO25" s="22" t="str">
        <f t="shared" ref="AO25" si="13">IF(AND(COUNTIF(AO14:AO24,"X")=11,SUM(AN14:AN24)=0,ISNUMBER(AN25)),"",IF(COUNTIF(AO14:AO24,"M")&gt;0,"M",IF(AND(COUNTIF(AO14:AO24,AO14)=11,OR(AO14="X",AO14="W",AO14="Z")),UPPER(AO14),"")))</f>
        <v/>
      </c>
      <c r="AP25" s="23"/>
      <c r="AQ25" s="37"/>
      <c r="BI25" s="137"/>
      <c r="BJ25" s="137"/>
      <c r="BK25" s="137"/>
      <c r="BL25" s="137"/>
      <c r="BM25" s="137"/>
      <c r="BN25" s="137"/>
      <c r="BO25" s="137"/>
      <c r="BP25" s="137"/>
      <c r="BQ25" s="137"/>
      <c r="BR25" s="137"/>
      <c r="BS25" s="137"/>
      <c r="BT25" s="137"/>
      <c r="BU25" s="137"/>
      <c r="BV25" s="137"/>
      <c r="BW25" s="137"/>
    </row>
    <row r="26" spans="3:75" s="63" customFormat="1" ht="21" customHeight="1">
      <c r="C26" s="37"/>
      <c r="D26" s="448" t="s">
        <v>5</v>
      </c>
      <c r="E26" s="64" t="s">
        <v>713</v>
      </c>
      <c r="F26" s="184"/>
      <c r="G26" s="62"/>
      <c r="H26" s="62" t="s">
        <v>327</v>
      </c>
      <c r="I26" s="62" t="s">
        <v>330</v>
      </c>
      <c r="J26" s="62" t="s">
        <v>2</v>
      </c>
      <c r="K26" s="62" t="s">
        <v>331</v>
      </c>
      <c r="L26" s="62" t="s">
        <v>703</v>
      </c>
      <c r="M26" s="62" t="s">
        <v>599</v>
      </c>
      <c r="N26" s="136" t="s">
        <v>599</v>
      </c>
      <c r="O26" s="136" t="s">
        <v>2</v>
      </c>
      <c r="P26" s="136" t="s">
        <v>721</v>
      </c>
      <c r="Q26" s="136"/>
      <c r="R26" s="136"/>
      <c r="S26" s="136"/>
      <c r="T26" s="136"/>
      <c r="U26" s="213"/>
      <c r="V26" s="162"/>
      <c r="W26" s="163"/>
      <c r="X26" s="164"/>
      <c r="Y26" s="162"/>
      <c r="Z26" s="163"/>
      <c r="AA26" s="164"/>
      <c r="AB26" s="162"/>
      <c r="AC26" s="163"/>
      <c r="AD26" s="164"/>
      <c r="AE26" s="162"/>
      <c r="AF26" s="163"/>
      <c r="AG26" s="164"/>
      <c r="AH26" s="162"/>
      <c r="AI26" s="163"/>
      <c r="AJ26" s="164"/>
      <c r="AK26" s="162"/>
      <c r="AL26" s="163"/>
      <c r="AM26" s="164"/>
      <c r="AN26" s="21" t="str">
        <f t="shared" ref="AN26:AN36" si="14">IF(OR(EXACT(V26,W26),EXACT(Y26,Z26),EXACT(AE26,AF26),EXACT(AK26,AL26),AND(W26=Z26,Z26=AF26,AF26=AL26,W26="X"),OR(W26="M",Z26="M",AF26="M",AL26="M")),"",SUM(V26,Y26,AE26,AK26))</f>
        <v/>
      </c>
      <c r="AO26" s="22" t="str">
        <f t="shared" ref="AO26:AO36" si="15" xml:space="preserve"> IF(AND(AND(W26="X",Z26="X",AF26="X",AL26="X"),SUM(V26,Y26,AE26,AK26)=0,ISNUMBER(AN26)),"",IF(OR(W26="M",Z26="M",AF26="M",AL26="M"),"M",IF(AND(W26=Z26,Z26=AF26,AF26=AL26,OR(W26="W",W26="Z",W26="X")),UPPER(W26),"")))</f>
        <v/>
      </c>
      <c r="AP26" s="23"/>
      <c r="AQ26" s="37"/>
      <c r="BI26" s="137"/>
      <c r="BJ26" s="137"/>
      <c r="BK26" s="137"/>
      <c r="BL26" s="137"/>
      <c r="BM26" s="137"/>
      <c r="BN26" s="137"/>
      <c r="BO26" s="137"/>
      <c r="BP26" s="137"/>
      <c r="BQ26" s="137"/>
      <c r="BR26" s="137"/>
      <c r="BS26" s="137"/>
      <c r="BT26" s="137"/>
      <c r="BU26" s="137"/>
      <c r="BV26" s="137"/>
      <c r="BW26" s="137"/>
    </row>
    <row r="27" spans="3:75" s="63" customFormat="1" ht="21" customHeight="1">
      <c r="C27" s="37"/>
      <c r="D27" s="448"/>
      <c r="E27" s="64" t="s">
        <v>714</v>
      </c>
      <c r="F27" s="184"/>
      <c r="G27" s="62"/>
      <c r="H27" s="62" t="s">
        <v>327</v>
      </c>
      <c r="I27" s="62" t="s">
        <v>330</v>
      </c>
      <c r="J27" s="62" t="s">
        <v>2</v>
      </c>
      <c r="K27" s="62" t="s">
        <v>331</v>
      </c>
      <c r="L27" s="62" t="s">
        <v>704</v>
      </c>
      <c r="M27" s="62" t="s">
        <v>599</v>
      </c>
      <c r="N27" s="136" t="s">
        <v>599</v>
      </c>
      <c r="O27" s="136" t="s">
        <v>2</v>
      </c>
      <c r="P27" s="136" t="s">
        <v>721</v>
      </c>
      <c r="Q27" s="136"/>
      <c r="R27" s="136"/>
      <c r="S27" s="136"/>
      <c r="T27" s="136"/>
      <c r="U27" s="213"/>
      <c r="V27" s="162"/>
      <c r="W27" s="163"/>
      <c r="X27" s="164"/>
      <c r="Y27" s="162"/>
      <c r="Z27" s="163"/>
      <c r="AA27" s="164"/>
      <c r="AB27" s="162"/>
      <c r="AC27" s="163"/>
      <c r="AD27" s="164"/>
      <c r="AE27" s="162"/>
      <c r="AF27" s="163"/>
      <c r="AG27" s="164"/>
      <c r="AH27" s="162"/>
      <c r="AI27" s="163"/>
      <c r="AJ27" s="164"/>
      <c r="AK27" s="162"/>
      <c r="AL27" s="163"/>
      <c r="AM27" s="164"/>
      <c r="AN27" s="21" t="str">
        <f t="shared" si="14"/>
        <v/>
      </c>
      <c r="AO27" s="22" t="str">
        <f t="shared" si="15"/>
        <v/>
      </c>
      <c r="AP27" s="23"/>
      <c r="AQ27" s="37"/>
      <c r="BI27" s="137"/>
      <c r="BJ27" s="137"/>
      <c r="BK27" s="137"/>
      <c r="BL27" s="137"/>
      <c r="BM27" s="137"/>
      <c r="BN27" s="137"/>
      <c r="BO27" s="137"/>
      <c r="BP27" s="137"/>
      <c r="BQ27" s="137"/>
      <c r="BR27" s="137"/>
      <c r="BS27" s="137"/>
      <c r="BT27" s="137"/>
      <c r="BU27" s="137"/>
      <c r="BV27" s="137"/>
      <c r="BW27" s="137"/>
    </row>
    <row r="28" spans="3:75" s="63" customFormat="1" ht="21" customHeight="1">
      <c r="C28" s="37"/>
      <c r="D28" s="448"/>
      <c r="E28" s="64" t="s">
        <v>715</v>
      </c>
      <c r="F28" s="184"/>
      <c r="G28" s="62"/>
      <c r="H28" s="62" t="s">
        <v>327</v>
      </c>
      <c r="I28" s="62" t="s">
        <v>330</v>
      </c>
      <c r="J28" s="62" t="s">
        <v>2</v>
      </c>
      <c r="K28" s="62" t="s">
        <v>331</v>
      </c>
      <c r="L28" s="62" t="s">
        <v>705</v>
      </c>
      <c r="M28" s="62" t="s">
        <v>599</v>
      </c>
      <c r="N28" s="136" t="s">
        <v>599</v>
      </c>
      <c r="O28" s="136" t="s">
        <v>2</v>
      </c>
      <c r="P28" s="136" t="s">
        <v>721</v>
      </c>
      <c r="Q28" s="136"/>
      <c r="R28" s="136"/>
      <c r="S28" s="136"/>
      <c r="T28" s="136"/>
      <c r="U28" s="213"/>
      <c r="V28" s="162"/>
      <c r="W28" s="163"/>
      <c r="X28" s="164"/>
      <c r="Y28" s="162"/>
      <c r="Z28" s="163"/>
      <c r="AA28" s="164"/>
      <c r="AB28" s="162"/>
      <c r="AC28" s="163"/>
      <c r="AD28" s="164"/>
      <c r="AE28" s="162"/>
      <c r="AF28" s="163"/>
      <c r="AG28" s="164"/>
      <c r="AH28" s="162"/>
      <c r="AI28" s="163"/>
      <c r="AJ28" s="164"/>
      <c r="AK28" s="162"/>
      <c r="AL28" s="163"/>
      <c r="AM28" s="164"/>
      <c r="AN28" s="21" t="str">
        <f t="shared" si="14"/>
        <v/>
      </c>
      <c r="AO28" s="22" t="str">
        <f t="shared" si="15"/>
        <v/>
      </c>
      <c r="AP28" s="23"/>
      <c r="AQ28" s="37"/>
      <c r="BI28" s="137"/>
      <c r="BJ28" s="137"/>
      <c r="BK28" s="137"/>
      <c r="BL28" s="137"/>
      <c r="BM28" s="137"/>
      <c r="BN28" s="137"/>
      <c r="BO28" s="137"/>
      <c r="BP28" s="137"/>
      <c r="BQ28" s="137"/>
      <c r="BR28" s="137"/>
      <c r="BS28" s="137"/>
      <c r="BT28" s="137"/>
      <c r="BU28" s="137"/>
      <c r="BV28" s="137"/>
      <c r="BW28" s="137"/>
    </row>
    <row r="29" spans="3:75" s="63" customFormat="1" ht="21" customHeight="1">
      <c r="C29" s="37"/>
      <c r="D29" s="448"/>
      <c r="E29" s="64" t="s">
        <v>716</v>
      </c>
      <c r="F29" s="184"/>
      <c r="G29" s="62"/>
      <c r="H29" s="62" t="s">
        <v>327</v>
      </c>
      <c r="I29" s="62" t="s">
        <v>330</v>
      </c>
      <c r="J29" s="62" t="s">
        <v>2</v>
      </c>
      <c r="K29" s="62" t="s">
        <v>331</v>
      </c>
      <c r="L29" s="62" t="s">
        <v>706</v>
      </c>
      <c r="M29" s="62" t="s">
        <v>599</v>
      </c>
      <c r="N29" s="136" t="s">
        <v>599</v>
      </c>
      <c r="O29" s="136" t="s">
        <v>2</v>
      </c>
      <c r="P29" s="136" t="s">
        <v>721</v>
      </c>
      <c r="Q29" s="136"/>
      <c r="R29" s="136"/>
      <c r="S29" s="136"/>
      <c r="T29" s="136"/>
      <c r="U29" s="213"/>
      <c r="V29" s="162"/>
      <c r="W29" s="163"/>
      <c r="X29" s="164"/>
      <c r="Y29" s="162"/>
      <c r="Z29" s="163"/>
      <c r="AA29" s="164"/>
      <c r="AB29" s="162"/>
      <c r="AC29" s="163"/>
      <c r="AD29" s="164"/>
      <c r="AE29" s="162"/>
      <c r="AF29" s="163"/>
      <c r="AG29" s="164"/>
      <c r="AH29" s="162"/>
      <c r="AI29" s="163"/>
      <c r="AJ29" s="164"/>
      <c r="AK29" s="162"/>
      <c r="AL29" s="163"/>
      <c r="AM29" s="164"/>
      <c r="AN29" s="21" t="str">
        <f t="shared" si="14"/>
        <v/>
      </c>
      <c r="AO29" s="22" t="str">
        <f t="shared" si="15"/>
        <v/>
      </c>
      <c r="AP29" s="23"/>
      <c r="AQ29" s="37"/>
      <c r="BI29" s="137"/>
      <c r="BJ29" s="137"/>
      <c r="BK29" s="137"/>
      <c r="BL29" s="137"/>
      <c r="BM29" s="137"/>
      <c r="BN29" s="137"/>
      <c r="BO29" s="137"/>
      <c r="BP29" s="137"/>
      <c r="BQ29" s="137"/>
      <c r="BR29" s="137"/>
      <c r="BS29" s="137"/>
      <c r="BT29" s="137"/>
      <c r="BU29" s="137"/>
      <c r="BV29" s="137"/>
      <c r="BW29" s="137"/>
    </row>
    <row r="30" spans="3:75" s="63" customFormat="1" ht="21" customHeight="1">
      <c r="C30" s="37"/>
      <c r="D30" s="448"/>
      <c r="E30" s="64" t="s">
        <v>693</v>
      </c>
      <c r="F30" s="184"/>
      <c r="G30" s="62"/>
      <c r="H30" s="62" t="s">
        <v>327</v>
      </c>
      <c r="I30" s="62" t="s">
        <v>330</v>
      </c>
      <c r="J30" s="62" t="s">
        <v>2</v>
      </c>
      <c r="K30" s="62" t="s">
        <v>331</v>
      </c>
      <c r="L30" s="62" t="s">
        <v>707</v>
      </c>
      <c r="M30" s="62" t="s">
        <v>599</v>
      </c>
      <c r="N30" s="136" t="s">
        <v>599</v>
      </c>
      <c r="O30" s="136" t="s">
        <v>2</v>
      </c>
      <c r="P30" s="136" t="s">
        <v>721</v>
      </c>
      <c r="Q30" s="136"/>
      <c r="R30" s="136"/>
      <c r="S30" s="136"/>
      <c r="T30" s="136"/>
      <c r="U30" s="213"/>
      <c r="V30" s="162"/>
      <c r="W30" s="163"/>
      <c r="X30" s="164"/>
      <c r="Y30" s="162"/>
      <c r="Z30" s="163"/>
      <c r="AA30" s="164"/>
      <c r="AB30" s="162"/>
      <c r="AC30" s="163"/>
      <c r="AD30" s="164"/>
      <c r="AE30" s="162"/>
      <c r="AF30" s="163"/>
      <c r="AG30" s="164"/>
      <c r="AH30" s="162"/>
      <c r="AI30" s="163"/>
      <c r="AJ30" s="164"/>
      <c r="AK30" s="162"/>
      <c r="AL30" s="163"/>
      <c r="AM30" s="164"/>
      <c r="AN30" s="21" t="str">
        <f t="shared" si="14"/>
        <v/>
      </c>
      <c r="AO30" s="22" t="str">
        <f t="shared" si="15"/>
        <v/>
      </c>
      <c r="AP30" s="23"/>
      <c r="AQ30" s="37"/>
      <c r="BI30" s="137"/>
      <c r="BJ30" s="137"/>
      <c r="BK30" s="137"/>
      <c r="BL30" s="137"/>
      <c r="BM30" s="137"/>
      <c r="BN30" s="137"/>
      <c r="BO30" s="137"/>
      <c r="BP30" s="137"/>
      <c r="BQ30" s="137"/>
      <c r="BR30" s="137"/>
      <c r="BS30" s="137"/>
      <c r="BT30" s="137"/>
      <c r="BU30" s="137"/>
      <c r="BV30" s="137"/>
      <c r="BW30" s="137"/>
    </row>
    <row r="31" spans="3:75" s="63" customFormat="1" ht="21" customHeight="1">
      <c r="C31" s="37"/>
      <c r="D31" s="448"/>
      <c r="E31" s="64" t="s">
        <v>694</v>
      </c>
      <c r="F31" s="184"/>
      <c r="G31" s="62"/>
      <c r="H31" s="62" t="s">
        <v>327</v>
      </c>
      <c r="I31" s="62" t="s">
        <v>330</v>
      </c>
      <c r="J31" s="62" t="s">
        <v>2</v>
      </c>
      <c r="K31" s="62" t="s">
        <v>331</v>
      </c>
      <c r="L31" s="62" t="s">
        <v>708</v>
      </c>
      <c r="M31" s="62" t="s">
        <v>599</v>
      </c>
      <c r="N31" s="136" t="s">
        <v>599</v>
      </c>
      <c r="O31" s="136" t="s">
        <v>2</v>
      </c>
      <c r="P31" s="136" t="s">
        <v>721</v>
      </c>
      <c r="Q31" s="136"/>
      <c r="R31" s="136"/>
      <c r="S31" s="136"/>
      <c r="T31" s="136"/>
      <c r="U31" s="213"/>
      <c r="V31" s="162"/>
      <c r="W31" s="163"/>
      <c r="X31" s="164"/>
      <c r="Y31" s="162"/>
      <c r="Z31" s="163"/>
      <c r="AA31" s="164"/>
      <c r="AB31" s="162"/>
      <c r="AC31" s="163"/>
      <c r="AD31" s="164"/>
      <c r="AE31" s="162"/>
      <c r="AF31" s="163"/>
      <c r="AG31" s="164"/>
      <c r="AH31" s="162"/>
      <c r="AI31" s="163"/>
      <c r="AJ31" s="164"/>
      <c r="AK31" s="162"/>
      <c r="AL31" s="163"/>
      <c r="AM31" s="164"/>
      <c r="AN31" s="21" t="str">
        <f t="shared" si="14"/>
        <v/>
      </c>
      <c r="AO31" s="22" t="str">
        <f t="shared" si="15"/>
        <v/>
      </c>
      <c r="AP31" s="23"/>
      <c r="AQ31" s="37"/>
      <c r="BI31" s="137"/>
      <c r="BJ31" s="137"/>
      <c r="BK31" s="137"/>
      <c r="BL31" s="137"/>
      <c r="BM31" s="137"/>
      <c r="BN31" s="137"/>
      <c r="BO31" s="137"/>
      <c r="BP31" s="137"/>
      <c r="BQ31" s="137"/>
      <c r="BR31" s="137"/>
      <c r="BS31" s="137"/>
      <c r="BT31" s="137"/>
      <c r="BU31" s="137"/>
      <c r="BV31" s="137"/>
      <c r="BW31" s="137"/>
    </row>
    <row r="32" spans="3:75" s="63" customFormat="1" ht="21" customHeight="1">
      <c r="C32" s="37"/>
      <c r="D32" s="448"/>
      <c r="E32" s="64" t="s">
        <v>717</v>
      </c>
      <c r="F32" s="184"/>
      <c r="G32" s="62"/>
      <c r="H32" s="62" t="s">
        <v>327</v>
      </c>
      <c r="I32" s="62" t="s">
        <v>330</v>
      </c>
      <c r="J32" s="62" t="s">
        <v>2</v>
      </c>
      <c r="K32" s="62" t="s">
        <v>331</v>
      </c>
      <c r="L32" s="62" t="s">
        <v>709</v>
      </c>
      <c r="M32" s="62" t="s">
        <v>599</v>
      </c>
      <c r="N32" s="136" t="s">
        <v>599</v>
      </c>
      <c r="O32" s="136" t="s">
        <v>2</v>
      </c>
      <c r="P32" s="136" t="s">
        <v>721</v>
      </c>
      <c r="Q32" s="136"/>
      <c r="R32" s="136"/>
      <c r="S32" s="136"/>
      <c r="T32" s="136"/>
      <c r="U32" s="213"/>
      <c r="V32" s="162"/>
      <c r="W32" s="163"/>
      <c r="X32" s="164"/>
      <c r="Y32" s="162"/>
      <c r="Z32" s="163"/>
      <c r="AA32" s="164"/>
      <c r="AB32" s="162"/>
      <c r="AC32" s="163"/>
      <c r="AD32" s="164"/>
      <c r="AE32" s="162"/>
      <c r="AF32" s="163"/>
      <c r="AG32" s="164"/>
      <c r="AH32" s="162"/>
      <c r="AI32" s="163"/>
      <c r="AJ32" s="164"/>
      <c r="AK32" s="162"/>
      <c r="AL32" s="163"/>
      <c r="AM32" s="164"/>
      <c r="AN32" s="21" t="str">
        <f t="shared" si="14"/>
        <v/>
      </c>
      <c r="AO32" s="22" t="str">
        <f t="shared" si="15"/>
        <v/>
      </c>
      <c r="AP32" s="23"/>
      <c r="AQ32" s="37"/>
      <c r="BI32" s="137"/>
      <c r="BJ32" s="137"/>
      <c r="BK32" s="137"/>
      <c r="BL32" s="137"/>
      <c r="BM32" s="137"/>
      <c r="BN32" s="137"/>
      <c r="BO32" s="137"/>
      <c r="BP32" s="137"/>
      <c r="BQ32" s="137"/>
      <c r="BR32" s="137"/>
      <c r="BS32" s="137"/>
      <c r="BT32" s="137"/>
      <c r="BU32" s="137"/>
      <c r="BV32" s="137"/>
      <c r="BW32" s="137"/>
    </row>
    <row r="33" spans="3:75" s="63" customFormat="1" ht="21" customHeight="1">
      <c r="C33" s="37"/>
      <c r="D33" s="448"/>
      <c r="E33" s="64" t="s">
        <v>718</v>
      </c>
      <c r="F33" s="184"/>
      <c r="G33" s="62"/>
      <c r="H33" s="62" t="s">
        <v>327</v>
      </c>
      <c r="I33" s="62" t="s">
        <v>330</v>
      </c>
      <c r="J33" s="62" t="s">
        <v>2</v>
      </c>
      <c r="K33" s="62" t="s">
        <v>331</v>
      </c>
      <c r="L33" s="62" t="s">
        <v>710</v>
      </c>
      <c r="M33" s="62" t="s">
        <v>599</v>
      </c>
      <c r="N33" s="136" t="s">
        <v>599</v>
      </c>
      <c r="O33" s="136" t="s">
        <v>2</v>
      </c>
      <c r="P33" s="136" t="s">
        <v>721</v>
      </c>
      <c r="Q33" s="136"/>
      <c r="R33" s="136"/>
      <c r="S33" s="136"/>
      <c r="T33" s="136"/>
      <c r="U33" s="213"/>
      <c r="V33" s="162"/>
      <c r="W33" s="163"/>
      <c r="X33" s="164"/>
      <c r="Y33" s="162"/>
      <c r="Z33" s="163"/>
      <c r="AA33" s="164"/>
      <c r="AB33" s="162"/>
      <c r="AC33" s="163"/>
      <c r="AD33" s="164"/>
      <c r="AE33" s="162"/>
      <c r="AF33" s="163"/>
      <c r="AG33" s="164"/>
      <c r="AH33" s="162"/>
      <c r="AI33" s="163"/>
      <c r="AJ33" s="164"/>
      <c r="AK33" s="162"/>
      <c r="AL33" s="163"/>
      <c r="AM33" s="164"/>
      <c r="AN33" s="21" t="str">
        <f t="shared" si="14"/>
        <v/>
      </c>
      <c r="AO33" s="22" t="str">
        <f t="shared" si="15"/>
        <v/>
      </c>
      <c r="AP33" s="23"/>
      <c r="AQ33" s="37"/>
      <c r="BI33" s="137"/>
      <c r="BJ33" s="137"/>
      <c r="BK33" s="137"/>
      <c r="BL33" s="137"/>
      <c r="BM33" s="137"/>
      <c r="BN33" s="137"/>
      <c r="BO33" s="137"/>
      <c r="BP33" s="137"/>
      <c r="BQ33" s="137"/>
      <c r="BR33" s="137"/>
      <c r="BS33" s="137"/>
      <c r="BT33" s="137"/>
      <c r="BU33" s="137"/>
      <c r="BV33" s="137"/>
      <c r="BW33" s="137"/>
    </row>
    <row r="34" spans="3:75" s="63" customFormat="1" ht="21" customHeight="1">
      <c r="C34" s="37"/>
      <c r="D34" s="448"/>
      <c r="E34" s="64" t="s">
        <v>719</v>
      </c>
      <c r="F34" s="184"/>
      <c r="G34" s="62"/>
      <c r="H34" s="62" t="s">
        <v>327</v>
      </c>
      <c r="I34" s="62" t="s">
        <v>330</v>
      </c>
      <c r="J34" s="62" t="s">
        <v>2</v>
      </c>
      <c r="K34" s="62" t="s">
        <v>331</v>
      </c>
      <c r="L34" s="62" t="s">
        <v>711</v>
      </c>
      <c r="M34" s="62" t="s">
        <v>599</v>
      </c>
      <c r="N34" s="136" t="s">
        <v>599</v>
      </c>
      <c r="O34" s="136" t="s">
        <v>2</v>
      </c>
      <c r="P34" s="136" t="s">
        <v>721</v>
      </c>
      <c r="Q34" s="136"/>
      <c r="R34" s="136"/>
      <c r="S34" s="136"/>
      <c r="T34" s="136"/>
      <c r="U34" s="213"/>
      <c r="V34" s="162"/>
      <c r="W34" s="163"/>
      <c r="X34" s="164"/>
      <c r="Y34" s="162"/>
      <c r="Z34" s="163"/>
      <c r="AA34" s="164"/>
      <c r="AB34" s="162"/>
      <c r="AC34" s="163"/>
      <c r="AD34" s="164"/>
      <c r="AE34" s="162"/>
      <c r="AF34" s="163"/>
      <c r="AG34" s="164"/>
      <c r="AH34" s="162"/>
      <c r="AI34" s="163"/>
      <c r="AJ34" s="164"/>
      <c r="AK34" s="162"/>
      <c r="AL34" s="163"/>
      <c r="AM34" s="164"/>
      <c r="AN34" s="21" t="str">
        <f t="shared" si="14"/>
        <v/>
      </c>
      <c r="AO34" s="22" t="str">
        <f t="shared" si="15"/>
        <v/>
      </c>
      <c r="AP34" s="23"/>
      <c r="AQ34" s="37"/>
      <c r="BI34" s="137"/>
      <c r="BJ34" s="137"/>
      <c r="BK34" s="137"/>
      <c r="BL34" s="137"/>
      <c r="BM34" s="137"/>
      <c r="BN34" s="137"/>
      <c r="BO34" s="137"/>
      <c r="BP34" s="137"/>
      <c r="BQ34" s="137"/>
      <c r="BR34" s="137"/>
      <c r="BS34" s="137"/>
      <c r="BT34" s="137"/>
      <c r="BU34" s="137"/>
      <c r="BV34" s="137"/>
      <c r="BW34" s="137"/>
    </row>
    <row r="35" spans="3:75" s="63" customFormat="1" ht="21" customHeight="1">
      <c r="C35" s="37"/>
      <c r="D35" s="448"/>
      <c r="E35" s="64" t="s">
        <v>720</v>
      </c>
      <c r="F35" s="184"/>
      <c r="G35" s="62"/>
      <c r="H35" s="62" t="s">
        <v>327</v>
      </c>
      <c r="I35" s="62" t="s">
        <v>330</v>
      </c>
      <c r="J35" s="62" t="s">
        <v>2</v>
      </c>
      <c r="K35" s="62" t="s">
        <v>331</v>
      </c>
      <c r="L35" s="62" t="s">
        <v>712</v>
      </c>
      <c r="M35" s="62" t="s">
        <v>599</v>
      </c>
      <c r="N35" s="136" t="s">
        <v>599</v>
      </c>
      <c r="O35" s="136" t="s">
        <v>2</v>
      </c>
      <c r="P35" s="136" t="s">
        <v>721</v>
      </c>
      <c r="Q35" s="136"/>
      <c r="R35" s="136"/>
      <c r="S35" s="136"/>
      <c r="T35" s="136"/>
      <c r="U35" s="213"/>
      <c r="V35" s="162"/>
      <c r="W35" s="163"/>
      <c r="X35" s="164"/>
      <c r="Y35" s="162"/>
      <c r="Z35" s="163"/>
      <c r="AA35" s="164"/>
      <c r="AB35" s="162"/>
      <c r="AC35" s="163"/>
      <c r="AD35" s="164"/>
      <c r="AE35" s="162"/>
      <c r="AF35" s="163"/>
      <c r="AG35" s="164"/>
      <c r="AH35" s="162"/>
      <c r="AI35" s="163"/>
      <c r="AJ35" s="164"/>
      <c r="AK35" s="162"/>
      <c r="AL35" s="163"/>
      <c r="AM35" s="164"/>
      <c r="AN35" s="21" t="str">
        <f t="shared" si="14"/>
        <v/>
      </c>
      <c r="AO35" s="22" t="str">
        <f t="shared" si="15"/>
        <v/>
      </c>
      <c r="AP35" s="23"/>
      <c r="AQ35" s="37"/>
      <c r="BI35" s="137"/>
      <c r="BJ35" s="137"/>
      <c r="BK35" s="137"/>
      <c r="BL35" s="137"/>
      <c r="BM35" s="137"/>
      <c r="BN35" s="137"/>
      <c r="BO35" s="137"/>
      <c r="BP35" s="137"/>
      <c r="BQ35" s="137"/>
      <c r="BR35" s="137"/>
      <c r="BS35" s="137"/>
      <c r="BT35" s="137"/>
      <c r="BU35" s="137"/>
      <c r="BV35" s="137"/>
      <c r="BW35" s="137"/>
    </row>
    <row r="36" spans="3:75" s="63" customFormat="1" ht="21" customHeight="1">
      <c r="C36" s="37"/>
      <c r="D36" s="448"/>
      <c r="E36" s="64" t="s">
        <v>616</v>
      </c>
      <c r="F36" s="184"/>
      <c r="G36" s="62"/>
      <c r="H36" s="62" t="s">
        <v>327</v>
      </c>
      <c r="I36" s="62" t="s">
        <v>330</v>
      </c>
      <c r="J36" s="62" t="s">
        <v>2</v>
      </c>
      <c r="K36" s="62" t="s">
        <v>331</v>
      </c>
      <c r="L36" s="62" t="s">
        <v>333</v>
      </c>
      <c r="M36" s="62" t="s">
        <v>599</v>
      </c>
      <c r="N36" s="136" t="s">
        <v>599</v>
      </c>
      <c r="O36" s="136" t="s">
        <v>2</v>
      </c>
      <c r="P36" s="136" t="s">
        <v>721</v>
      </c>
      <c r="Q36" s="136"/>
      <c r="R36" s="136"/>
      <c r="S36" s="136"/>
      <c r="T36" s="136"/>
      <c r="U36" s="213"/>
      <c r="V36" s="162"/>
      <c r="W36" s="163"/>
      <c r="X36" s="164"/>
      <c r="Y36" s="162"/>
      <c r="Z36" s="163"/>
      <c r="AA36" s="164"/>
      <c r="AB36" s="162"/>
      <c r="AC36" s="163"/>
      <c r="AD36" s="164"/>
      <c r="AE36" s="162"/>
      <c r="AF36" s="163"/>
      <c r="AG36" s="164"/>
      <c r="AH36" s="162"/>
      <c r="AI36" s="163"/>
      <c r="AJ36" s="164"/>
      <c r="AK36" s="162"/>
      <c r="AL36" s="163"/>
      <c r="AM36" s="164"/>
      <c r="AN36" s="21" t="str">
        <f t="shared" si="14"/>
        <v/>
      </c>
      <c r="AO36" s="22" t="str">
        <f t="shared" si="15"/>
        <v/>
      </c>
      <c r="AP36" s="23"/>
      <c r="AQ36" s="37"/>
      <c r="BI36" s="137"/>
      <c r="BJ36" s="137"/>
      <c r="BK36" s="137"/>
      <c r="BL36" s="137"/>
      <c r="BM36" s="137"/>
      <c r="BN36" s="137"/>
      <c r="BO36" s="137"/>
      <c r="BP36" s="137"/>
      <c r="BQ36" s="137"/>
      <c r="BR36" s="137"/>
      <c r="BS36" s="137"/>
      <c r="BT36" s="137"/>
      <c r="BU36" s="137"/>
      <c r="BV36" s="137"/>
      <c r="BW36" s="137"/>
    </row>
    <row r="37" spans="3:75" s="63" customFormat="1" ht="21" customHeight="1">
      <c r="C37" s="37"/>
      <c r="D37" s="448"/>
      <c r="E37" s="67" t="s">
        <v>28</v>
      </c>
      <c r="F37" s="184"/>
      <c r="G37" s="62"/>
      <c r="H37" s="62" t="s">
        <v>327</v>
      </c>
      <c r="I37" s="62" t="s">
        <v>330</v>
      </c>
      <c r="J37" s="62" t="s">
        <v>2</v>
      </c>
      <c r="K37" s="62" t="s">
        <v>331</v>
      </c>
      <c r="L37" s="62" t="s">
        <v>2</v>
      </c>
      <c r="M37" s="62" t="s">
        <v>599</v>
      </c>
      <c r="N37" s="136" t="s">
        <v>599</v>
      </c>
      <c r="O37" s="136" t="s">
        <v>2</v>
      </c>
      <c r="P37" s="136" t="s">
        <v>721</v>
      </c>
      <c r="Q37" s="136"/>
      <c r="R37" s="136"/>
      <c r="S37" s="136"/>
      <c r="T37" s="136"/>
      <c r="U37" s="233"/>
      <c r="V37" s="21" t="str">
        <f t="shared" ref="V37" si="16">IF(OR(SUMPRODUCT(--(V26:V36=""),--(W26:W36=""))&gt;0,COUNTIF(W26:W36,"M")&gt;0,COUNTIF(W26:W36,"X")=11),"",SUM(V26:V36))</f>
        <v/>
      </c>
      <c r="W37" s="22" t="str">
        <f t="shared" ref="W37" si="17">IF(AND(COUNTIF(W26:W36,"X")=11,SUM(V26:V36)=0,ISNUMBER(V37)),"",IF(COUNTIF(W26:W36,"M")&gt;0,"M",IF(AND(COUNTIF(W26:W36,W26)=11,OR(W26="X",W26="W",W26="Z")),UPPER(W26),"")))</f>
        <v/>
      </c>
      <c r="X37" s="23"/>
      <c r="Y37" s="21" t="str">
        <f t="shared" ref="Y37" si="18">IF(OR(SUMPRODUCT(--(Y26:Y36=""),--(Z26:Z36=""))&gt;0,COUNTIF(Z26:Z36,"M")&gt;0,COUNTIF(Z26:Z36,"X")=11),"",SUM(Y26:Y36))</f>
        <v/>
      </c>
      <c r="Z37" s="22" t="str">
        <f t="shared" ref="Z37" si="19">IF(AND(COUNTIF(Z26:Z36,"X")=11,SUM(Y26:Y36)=0,ISNUMBER(Y37)),"",IF(COUNTIF(Z26:Z36,"M")&gt;0,"M",IF(AND(COUNTIF(Z26:Z36,Z26)=11,OR(Z26="X",Z26="W",Z26="Z")),UPPER(Z26),"")))</f>
        <v/>
      </c>
      <c r="AA37" s="23"/>
      <c r="AB37" s="21" t="str">
        <f t="shared" ref="AB37" si="20">IF(OR(SUMPRODUCT(--(AB26:AB36=""),--(AC26:AC36=""))&gt;0,COUNTIF(AC26:AC36,"M")&gt;0,COUNTIF(AC26:AC36,"X")=11),"",SUM(AB26:AB36))</f>
        <v/>
      </c>
      <c r="AC37" s="22" t="str">
        <f t="shared" ref="AC37" si="21">IF(AND(COUNTIF(AC26:AC36,"X")=11,SUM(AB26:AB36)=0,ISNUMBER(AB37)),"",IF(COUNTIF(AC26:AC36,"M")&gt;0,"M",IF(AND(COUNTIF(AC26:AC36,AC26)=11,OR(AC26="X",AC26="W",AC26="Z")),UPPER(AC26),"")))</f>
        <v/>
      </c>
      <c r="AD37" s="23"/>
      <c r="AE37" s="21" t="str">
        <f t="shared" ref="AE37" si="22">IF(OR(SUMPRODUCT(--(AE26:AE36=""),--(AF26:AF36=""))&gt;0,COUNTIF(AF26:AF36,"M")&gt;0,COUNTIF(AF26:AF36,"X")=11),"",SUM(AE26:AE36))</f>
        <v/>
      </c>
      <c r="AF37" s="22" t="str">
        <f t="shared" ref="AF37" si="23">IF(AND(COUNTIF(AF26:AF36,"X")=11,SUM(AE26:AE36)=0,ISNUMBER(AE37)),"",IF(COUNTIF(AF26:AF36,"M")&gt;0,"M",IF(AND(COUNTIF(AF26:AF36,AF26)=11,OR(AF26="X",AF26="W",AF26="Z")),UPPER(AF26),"")))</f>
        <v/>
      </c>
      <c r="AG37" s="23"/>
      <c r="AH37" s="21" t="str">
        <f t="shared" ref="AH37" si="24">IF(OR(SUMPRODUCT(--(AH26:AH36=""),--(AI26:AI36=""))&gt;0,COUNTIF(AI26:AI36,"M")&gt;0,COUNTIF(AI26:AI36,"X")=11),"",SUM(AH26:AH36))</f>
        <v/>
      </c>
      <c r="AI37" s="22" t="str">
        <f t="shared" ref="AI37" si="25">IF(AND(COUNTIF(AI26:AI36,"X")=11,SUM(AH26:AH36)=0,ISNUMBER(AH37)),"",IF(COUNTIF(AI26:AI36,"M")&gt;0,"M",IF(AND(COUNTIF(AI26:AI36,AI26)=11,OR(AI26="X",AI26="W",AI26="Z")),UPPER(AI26),"")))</f>
        <v/>
      </c>
      <c r="AJ37" s="23"/>
      <c r="AK37" s="21" t="str">
        <f t="shared" ref="AK37" si="26">IF(OR(SUMPRODUCT(--(AK26:AK36=""),--(AL26:AL36=""))&gt;0,COUNTIF(AL26:AL36,"M")&gt;0,COUNTIF(AL26:AL36,"X")=11),"",SUM(AK26:AK36))</f>
        <v/>
      </c>
      <c r="AL37" s="22" t="str">
        <f t="shared" ref="AL37" si="27">IF(AND(COUNTIF(AL26:AL36,"X")=11,SUM(AK26:AK36)=0,ISNUMBER(AK37)),"",IF(COUNTIF(AL26:AL36,"M")&gt;0,"M",IF(AND(COUNTIF(AL26:AL36,AL26)=11,OR(AL26="X",AL26="W",AL26="Z")),UPPER(AL26),"")))</f>
        <v/>
      </c>
      <c r="AM37" s="23"/>
      <c r="AN37" s="21" t="str">
        <f t="shared" ref="AN37" si="28">IF(OR(SUMPRODUCT(--(AN26:AN36=""),--(AO26:AO36=""))&gt;0,COUNTIF(AO26:AO36,"M")&gt;0,COUNTIF(AO26:AO36,"X")=11),"",SUM(AN26:AN36))</f>
        <v/>
      </c>
      <c r="AO37" s="22" t="str">
        <f t="shared" ref="AO37" si="29">IF(AND(COUNTIF(AO26:AO36,"X")=11,SUM(AN26:AN36)=0,ISNUMBER(AN37)),"",IF(COUNTIF(AO26:AO36,"M")&gt;0,"M",IF(AND(COUNTIF(AO26:AO36,AO26)=11,OR(AO26="X",AO26="W",AO26="Z")),UPPER(AO26),"")))</f>
        <v/>
      </c>
      <c r="AP37" s="23"/>
      <c r="AQ37" s="37"/>
      <c r="BI37" s="137"/>
      <c r="BJ37" s="137"/>
      <c r="BK37" s="137"/>
      <c r="BL37" s="137"/>
      <c r="BM37" s="137"/>
      <c r="BN37" s="137"/>
      <c r="BO37" s="137"/>
      <c r="BP37" s="137"/>
      <c r="BQ37" s="137"/>
      <c r="BR37" s="137"/>
      <c r="BS37" s="137"/>
      <c r="BT37" s="137"/>
      <c r="BU37" s="137"/>
      <c r="BV37" s="137"/>
      <c r="BW37" s="137"/>
    </row>
    <row r="38" spans="3:75" s="63" customFormat="1" ht="21" customHeight="1">
      <c r="C38" s="37"/>
      <c r="D38" s="449" t="s">
        <v>7</v>
      </c>
      <c r="E38" s="68" t="s">
        <v>713</v>
      </c>
      <c r="F38" s="184"/>
      <c r="G38" s="62"/>
      <c r="H38" s="62" t="s">
        <v>2</v>
      </c>
      <c r="I38" s="62" t="s">
        <v>330</v>
      </c>
      <c r="J38" s="62" t="s">
        <v>2</v>
      </c>
      <c r="K38" s="62" t="s">
        <v>331</v>
      </c>
      <c r="L38" s="62" t="s">
        <v>703</v>
      </c>
      <c r="M38" s="62" t="s">
        <v>599</v>
      </c>
      <c r="N38" s="136" t="s">
        <v>599</v>
      </c>
      <c r="O38" s="136" t="s">
        <v>2</v>
      </c>
      <c r="P38" s="136" t="s">
        <v>721</v>
      </c>
      <c r="Q38" s="136"/>
      <c r="R38" s="136"/>
      <c r="S38" s="136"/>
      <c r="T38" s="136"/>
      <c r="U38" s="213"/>
      <c r="V38" s="21" t="str">
        <f t="shared" ref="V38:V49" si="30">IF(OR(AND(V14="",W14=""),AND(V26="",W26=""),AND(W14="X",W26="X"),OR(W14="M",W26="M")),"",SUM(V14,V26))</f>
        <v/>
      </c>
      <c r="W38" s="22" t="str">
        <f>IF(AND(AND(W14="X",W26="X"),SUM(V14,V26)=0,ISNUMBER(V38)),"",IF(OR(W14="M",W26="M"),"M",IF(AND(W14=W26,OR(W14="X",W14="W",W14="Z")),UPPER(W14),"")))</f>
        <v/>
      </c>
      <c r="X38" s="23"/>
      <c r="Y38" s="21" t="str">
        <f t="shared" ref="Y38:Y49" si="31">IF(OR(AND(Y14="",Z14=""),AND(Y26="",Z26=""),AND(Z14="X",Z26="X"),OR(Z14="M",Z26="M")),"",SUM(Y14,Y26))</f>
        <v/>
      </c>
      <c r="Z38" s="22" t="str">
        <f t="shared" ref="Z38:Z49" si="32">IF(AND(AND(Z14="X",Z26="X"),SUM(Y14,Y26)=0,ISNUMBER(Y38)),"",IF(OR(Z14="M",Z26="M"),"M",IF(AND(Z14=Z26,OR(Z14="X",Z14="W",Z14="Z")),UPPER(Z14),"")))</f>
        <v/>
      </c>
      <c r="AA38" s="23"/>
      <c r="AB38" s="21" t="str">
        <f t="shared" ref="AB38:AB49" si="33">IF(OR(AND(AB14="",AC14=""),AND(AB26="",AC26=""),AND(AC14="X",AC26="X"),OR(AC14="M",AC26="M")),"",SUM(AB14,AB26))</f>
        <v/>
      </c>
      <c r="AC38" s="22" t="str">
        <f t="shared" ref="AC38:AC49" si="34">IF(AND(AND(AC14="X",AC26="X"),SUM(AB14,AB26)=0,ISNUMBER(AB38)),"",IF(OR(AC14="M",AC26="M"),"M",IF(AND(AC14=AC26,OR(AC14="X",AC14="W",AC14="Z")),UPPER(AC14),"")))</f>
        <v/>
      </c>
      <c r="AD38" s="23"/>
      <c r="AE38" s="21" t="str">
        <f t="shared" ref="AE38:AE49" si="35">IF(OR(AND(AE14="",AF14=""),AND(AE26="",AF26=""),AND(AF14="X",AF26="X"),OR(AF14="M",AF26="M")),"",SUM(AE14,AE26))</f>
        <v/>
      </c>
      <c r="AF38" s="22" t="str">
        <f t="shared" ref="AF38:AF49" si="36">IF(AND(AND(AF14="X",AF26="X"),SUM(AE14,AE26)=0,ISNUMBER(AE38)),"",IF(OR(AF14="M",AF26="M"),"M",IF(AND(AF14=AF26,OR(AF14="X",AF14="W",AF14="Z")),UPPER(AF14),"")))</f>
        <v/>
      </c>
      <c r="AG38" s="23"/>
      <c r="AH38" s="21" t="str">
        <f t="shared" ref="AH38:AH49" si="37">IF(OR(AND(AH14="",AI14=""),AND(AH26="",AI26=""),AND(AI14="X",AI26="X"),OR(AI14="M",AI26="M")),"",SUM(AH14,AH26))</f>
        <v/>
      </c>
      <c r="AI38" s="22" t="str">
        <f t="shared" ref="AI38:AI49" si="38">IF(AND(AND(AI14="X",AI26="X"),SUM(AH14,AH26)=0,ISNUMBER(AH38)),"",IF(OR(AI14="M",AI26="M"),"M",IF(AND(AI14=AI26,OR(AI14="X",AI14="W",AI14="Z")),UPPER(AI14),"")))</f>
        <v/>
      </c>
      <c r="AJ38" s="23"/>
      <c r="AK38" s="21" t="str">
        <f t="shared" ref="AK38:AK49" si="39">IF(OR(AND(AK14="",AL14=""),AND(AK26="",AL26=""),AND(AL14="X",AL26="X"),OR(AL14="M",AL26="M")),"",SUM(AK14,AK26))</f>
        <v/>
      </c>
      <c r="AL38" s="22" t="str">
        <f t="shared" ref="AL38:AL49" si="40">IF(AND(AND(AL14="X",AL26="X"),SUM(AK14,AK26)=0,ISNUMBER(AK38)),"",IF(OR(AL14="M",AL26="M"),"M",IF(AND(AL14=AL26,OR(AL14="X",AL14="W",AL14="Z")),UPPER(AL14),"")))</f>
        <v/>
      </c>
      <c r="AM38" s="23"/>
      <c r="AN38" s="21" t="str">
        <f t="shared" ref="AN38:AN49" si="41">IF(OR(AND(AN14="",AO14=""),AND(AN26="",AO26=""),AND(AO14="X",AO26="X"),OR(AO14="M",AO26="M")),"",SUM(AN14,AN26))</f>
        <v/>
      </c>
      <c r="AO38" s="22" t="str">
        <f t="shared" ref="AO38:AO49" si="42">IF(AND(AND(AO14="X",AO26="X"),SUM(AN14,AN26)=0,ISNUMBER(AN38)),"",IF(OR(AO14="M",AO26="M"),"M",IF(AND(AO14=AO26,OR(AO14="X",AO14="W",AO14="Z")),UPPER(AO14),"")))</f>
        <v/>
      </c>
      <c r="AP38" s="23"/>
      <c r="AQ38" s="37"/>
      <c r="BI38" s="137"/>
      <c r="BJ38" s="137"/>
      <c r="BK38" s="137"/>
      <c r="BL38" s="137"/>
      <c r="BM38" s="137"/>
      <c r="BN38" s="137"/>
      <c r="BO38" s="137"/>
      <c r="BP38" s="137"/>
      <c r="BQ38" s="137"/>
      <c r="BR38" s="137"/>
      <c r="BS38" s="137"/>
      <c r="BT38" s="137"/>
      <c r="BU38" s="137"/>
      <c r="BV38" s="137"/>
      <c r="BW38" s="137"/>
    </row>
    <row r="39" spans="3:75" s="63" customFormat="1" ht="21" customHeight="1">
      <c r="C39" s="37"/>
      <c r="D39" s="449"/>
      <c r="E39" s="68" t="s">
        <v>714</v>
      </c>
      <c r="F39" s="184"/>
      <c r="G39" s="62"/>
      <c r="H39" s="62" t="s">
        <v>2</v>
      </c>
      <c r="I39" s="62" t="s">
        <v>330</v>
      </c>
      <c r="J39" s="62" t="s">
        <v>2</v>
      </c>
      <c r="K39" s="62" t="s">
        <v>331</v>
      </c>
      <c r="L39" s="62" t="s">
        <v>704</v>
      </c>
      <c r="M39" s="62" t="s">
        <v>599</v>
      </c>
      <c r="N39" s="136" t="s">
        <v>599</v>
      </c>
      <c r="O39" s="136" t="s">
        <v>2</v>
      </c>
      <c r="P39" s="136" t="s">
        <v>721</v>
      </c>
      <c r="Q39" s="136"/>
      <c r="R39" s="136"/>
      <c r="S39" s="136"/>
      <c r="T39" s="136"/>
      <c r="U39" s="213"/>
      <c r="V39" s="21" t="str">
        <f t="shared" si="30"/>
        <v/>
      </c>
      <c r="W39" s="22" t="str">
        <f t="shared" ref="W39:W49" si="43">IF(AND(AND(W15="X",W27="X"),SUM(V15,V27)=0,ISNUMBER(V39)),"",IF(OR(W15="M",W27="M"),"M",IF(AND(W15=W27,OR(W15="X",W15="W",W15="Z")),UPPER(W15),"")))</f>
        <v/>
      </c>
      <c r="X39" s="23"/>
      <c r="Y39" s="21" t="str">
        <f t="shared" si="31"/>
        <v/>
      </c>
      <c r="Z39" s="22" t="str">
        <f t="shared" si="32"/>
        <v/>
      </c>
      <c r="AA39" s="23"/>
      <c r="AB39" s="21" t="str">
        <f t="shared" si="33"/>
        <v/>
      </c>
      <c r="AC39" s="22" t="str">
        <f t="shared" si="34"/>
        <v/>
      </c>
      <c r="AD39" s="23"/>
      <c r="AE39" s="21" t="str">
        <f t="shared" si="35"/>
        <v/>
      </c>
      <c r="AF39" s="22" t="str">
        <f t="shared" si="36"/>
        <v/>
      </c>
      <c r="AG39" s="23"/>
      <c r="AH39" s="21" t="str">
        <f t="shared" si="37"/>
        <v/>
      </c>
      <c r="AI39" s="22" t="str">
        <f t="shared" si="38"/>
        <v/>
      </c>
      <c r="AJ39" s="23"/>
      <c r="AK39" s="21" t="str">
        <f t="shared" si="39"/>
        <v/>
      </c>
      <c r="AL39" s="22" t="str">
        <f t="shared" si="40"/>
        <v/>
      </c>
      <c r="AM39" s="23"/>
      <c r="AN39" s="21" t="str">
        <f t="shared" si="41"/>
        <v/>
      </c>
      <c r="AO39" s="22" t="str">
        <f t="shared" si="42"/>
        <v/>
      </c>
      <c r="AP39" s="23"/>
      <c r="AQ39" s="37"/>
      <c r="BI39" s="137"/>
      <c r="BJ39" s="137"/>
      <c r="BK39" s="137"/>
      <c r="BL39" s="137"/>
      <c r="BM39" s="137"/>
      <c r="BN39" s="137"/>
      <c r="BO39" s="137"/>
      <c r="BP39" s="137"/>
      <c r="BQ39" s="137"/>
      <c r="BR39" s="137"/>
      <c r="BS39" s="137"/>
      <c r="BT39" s="137"/>
      <c r="BU39" s="137"/>
      <c r="BV39" s="137"/>
      <c r="BW39" s="137"/>
    </row>
    <row r="40" spans="3:75" s="63" customFormat="1" ht="21" customHeight="1">
      <c r="C40" s="37"/>
      <c r="D40" s="449"/>
      <c r="E40" s="68" t="s">
        <v>715</v>
      </c>
      <c r="F40" s="184"/>
      <c r="G40" s="62"/>
      <c r="H40" s="62" t="s">
        <v>2</v>
      </c>
      <c r="I40" s="62" t="s">
        <v>330</v>
      </c>
      <c r="J40" s="62" t="s">
        <v>2</v>
      </c>
      <c r="K40" s="62" t="s">
        <v>331</v>
      </c>
      <c r="L40" s="62" t="s">
        <v>705</v>
      </c>
      <c r="M40" s="62" t="s">
        <v>599</v>
      </c>
      <c r="N40" s="136" t="s">
        <v>599</v>
      </c>
      <c r="O40" s="136" t="s">
        <v>2</v>
      </c>
      <c r="P40" s="136" t="s">
        <v>721</v>
      </c>
      <c r="Q40" s="136"/>
      <c r="R40" s="136"/>
      <c r="S40" s="136"/>
      <c r="T40" s="136"/>
      <c r="U40" s="213"/>
      <c r="V40" s="21" t="str">
        <f t="shared" si="30"/>
        <v/>
      </c>
      <c r="W40" s="22" t="str">
        <f t="shared" si="43"/>
        <v/>
      </c>
      <c r="X40" s="23"/>
      <c r="Y40" s="21" t="str">
        <f t="shared" si="31"/>
        <v/>
      </c>
      <c r="Z40" s="22" t="str">
        <f t="shared" si="32"/>
        <v/>
      </c>
      <c r="AA40" s="23"/>
      <c r="AB40" s="21" t="str">
        <f t="shared" si="33"/>
        <v/>
      </c>
      <c r="AC40" s="22" t="str">
        <f t="shared" si="34"/>
        <v/>
      </c>
      <c r="AD40" s="23"/>
      <c r="AE40" s="21" t="str">
        <f t="shared" si="35"/>
        <v/>
      </c>
      <c r="AF40" s="22" t="str">
        <f t="shared" si="36"/>
        <v/>
      </c>
      <c r="AG40" s="23"/>
      <c r="AH40" s="21" t="str">
        <f t="shared" si="37"/>
        <v/>
      </c>
      <c r="AI40" s="22" t="str">
        <f t="shared" si="38"/>
        <v/>
      </c>
      <c r="AJ40" s="23"/>
      <c r="AK40" s="21" t="str">
        <f t="shared" si="39"/>
        <v/>
      </c>
      <c r="AL40" s="22" t="str">
        <f t="shared" si="40"/>
        <v/>
      </c>
      <c r="AM40" s="23"/>
      <c r="AN40" s="21" t="str">
        <f t="shared" si="41"/>
        <v/>
      </c>
      <c r="AO40" s="22" t="str">
        <f t="shared" si="42"/>
        <v/>
      </c>
      <c r="AP40" s="23"/>
      <c r="AQ40" s="37"/>
      <c r="BI40" s="137"/>
      <c r="BJ40" s="137"/>
      <c r="BK40" s="137"/>
      <c r="BL40" s="137"/>
      <c r="BM40" s="137"/>
      <c r="BN40" s="137"/>
      <c r="BO40" s="137"/>
      <c r="BP40" s="137"/>
      <c r="BQ40" s="137"/>
      <c r="BR40" s="137"/>
      <c r="BS40" s="137"/>
      <c r="BT40" s="137"/>
      <c r="BU40" s="137"/>
      <c r="BV40" s="137"/>
      <c r="BW40" s="137"/>
    </row>
    <row r="41" spans="3:75" s="63" customFormat="1" ht="21" customHeight="1">
      <c r="C41" s="37"/>
      <c r="D41" s="449"/>
      <c r="E41" s="68" t="s">
        <v>716</v>
      </c>
      <c r="F41" s="184"/>
      <c r="G41" s="62"/>
      <c r="H41" s="62" t="s">
        <v>2</v>
      </c>
      <c r="I41" s="62" t="s">
        <v>330</v>
      </c>
      <c r="J41" s="62" t="s">
        <v>2</v>
      </c>
      <c r="K41" s="62" t="s">
        <v>331</v>
      </c>
      <c r="L41" s="62" t="s">
        <v>706</v>
      </c>
      <c r="M41" s="62" t="s">
        <v>599</v>
      </c>
      <c r="N41" s="136" t="s">
        <v>599</v>
      </c>
      <c r="O41" s="136" t="s">
        <v>2</v>
      </c>
      <c r="P41" s="136" t="s">
        <v>721</v>
      </c>
      <c r="Q41" s="136"/>
      <c r="R41" s="136"/>
      <c r="S41" s="136"/>
      <c r="T41" s="136"/>
      <c r="U41" s="213"/>
      <c r="V41" s="21" t="str">
        <f t="shared" si="30"/>
        <v/>
      </c>
      <c r="W41" s="22" t="str">
        <f t="shared" si="43"/>
        <v/>
      </c>
      <c r="X41" s="23"/>
      <c r="Y41" s="21" t="str">
        <f t="shared" si="31"/>
        <v/>
      </c>
      <c r="Z41" s="22" t="str">
        <f t="shared" si="32"/>
        <v/>
      </c>
      <c r="AA41" s="23"/>
      <c r="AB41" s="21" t="str">
        <f t="shared" si="33"/>
        <v/>
      </c>
      <c r="AC41" s="22" t="str">
        <f t="shared" si="34"/>
        <v/>
      </c>
      <c r="AD41" s="23"/>
      <c r="AE41" s="21" t="str">
        <f t="shared" si="35"/>
        <v/>
      </c>
      <c r="AF41" s="22" t="str">
        <f t="shared" si="36"/>
        <v/>
      </c>
      <c r="AG41" s="23"/>
      <c r="AH41" s="21" t="str">
        <f t="shared" si="37"/>
        <v/>
      </c>
      <c r="AI41" s="22" t="str">
        <f t="shared" si="38"/>
        <v/>
      </c>
      <c r="AJ41" s="23"/>
      <c r="AK41" s="21" t="str">
        <f t="shared" si="39"/>
        <v/>
      </c>
      <c r="AL41" s="22" t="str">
        <f t="shared" si="40"/>
        <v/>
      </c>
      <c r="AM41" s="23"/>
      <c r="AN41" s="21" t="str">
        <f t="shared" si="41"/>
        <v/>
      </c>
      <c r="AO41" s="22" t="str">
        <f t="shared" si="42"/>
        <v/>
      </c>
      <c r="AP41" s="23"/>
      <c r="AQ41" s="37"/>
      <c r="BI41" s="137"/>
      <c r="BJ41" s="137"/>
      <c r="BK41" s="137"/>
      <c r="BL41" s="137"/>
      <c r="BM41" s="137"/>
      <c r="BN41" s="137"/>
      <c r="BO41" s="137"/>
      <c r="BP41" s="137"/>
      <c r="BQ41" s="137"/>
      <c r="BR41" s="137"/>
      <c r="BS41" s="137"/>
      <c r="BT41" s="137"/>
      <c r="BU41" s="137"/>
      <c r="BV41" s="137"/>
      <c r="BW41" s="137"/>
    </row>
    <row r="42" spans="3:75" s="63" customFormat="1" ht="21" customHeight="1">
      <c r="C42" s="37"/>
      <c r="D42" s="449"/>
      <c r="E42" s="68" t="s">
        <v>693</v>
      </c>
      <c r="F42" s="184"/>
      <c r="G42" s="62"/>
      <c r="H42" s="62" t="s">
        <v>2</v>
      </c>
      <c r="I42" s="62" t="s">
        <v>330</v>
      </c>
      <c r="J42" s="62" t="s">
        <v>2</v>
      </c>
      <c r="K42" s="62" t="s">
        <v>331</v>
      </c>
      <c r="L42" s="62" t="s">
        <v>707</v>
      </c>
      <c r="M42" s="62" t="s">
        <v>599</v>
      </c>
      <c r="N42" s="136" t="s">
        <v>599</v>
      </c>
      <c r="O42" s="136" t="s">
        <v>2</v>
      </c>
      <c r="P42" s="136" t="s">
        <v>721</v>
      </c>
      <c r="Q42" s="136"/>
      <c r="R42" s="136"/>
      <c r="S42" s="136"/>
      <c r="T42" s="136"/>
      <c r="U42" s="213"/>
      <c r="V42" s="21" t="str">
        <f t="shared" si="30"/>
        <v/>
      </c>
      <c r="W42" s="22" t="str">
        <f t="shared" si="43"/>
        <v/>
      </c>
      <c r="X42" s="23"/>
      <c r="Y42" s="21" t="str">
        <f t="shared" si="31"/>
        <v/>
      </c>
      <c r="Z42" s="22" t="str">
        <f t="shared" si="32"/>
        <v/>
      </c>
      <c r="AA42" s="23"/>
      <c r="AB42" s="21" t="str">
        <f t="shared" si="33"/>
        <v/>
      </c>
      <c r="AC42" s="22" t="str">
        <f t="shared" si="34"/>
        <v/>
      </c>
      <c r="AD42" s="23"/>
      <c r="AE42" s="21" t="str">
        <f t="shared" si="35"/>
        <v/>
      </c>
      <c r="AF42" s="22" t="str">
        <f t="shared" si="36"/>
        <v/>
      </c>
      <c r="AG42" s="23"/>
      <c r="AH42" s="21" t="str">
        <f t="shared" si="37"/>
        <v/>
      </c>
      <c r="AI42" s="22" t="str">
        <f t="shared" si="38"/>
        <v/>
      </c>
      <c r="AJ42" s="23"/>
      <c r="AK42" s="21" t="str">
        <f t="shared" si="39"/>
        <v/>
      </c>
      <c r="AL42" s="22" t="str">
        <f t="shared" si="40"/>
        <v/>
      </c>
      <c r="AM42" s="23"/>
      <c r="AN42" s="21" t="str">
        <f t="shared" si="41"/>
        <v/>
      </c>
      <c r="AO42" s="22" t="str">
        <f t="shared" si="42"/>
        <v/>
      </c>
      <c r="AP42" s="23"/>
      <c r="AQ42" s="37"/>
      <c r="BI42" s="137"/>
      <c r="BJ42" s="137"/>
      <c r="BK42" s="137"/>
      <c r="BL42" s="137"/>
      <c r="BM42" s="137"/>
      <c r="BN42" s="137"/>
      <c r="BO42" s="137"/>
      <c r="BP42" s="137"/>
      <c r="BQ42" s="137"/>
      <c r="BR42" s="137"/>
      <c r="BS42" s="137"/>
      <c r="BT42" s="137"/>
      <c r="BU42" s="137"/>
      <c r="BV42" s="137"/>
      <c r="BW42" s="137"/>
    </row>
    <row r="43" spans="3:75" s="63" customFormat="1" ht="21" customHeight="1">
      <c r="C43" s="37"/>
      <c r="D43" s="449"/>
      <c r="E43" s="68" t="s">
        <v>694</v>
      </c>
      <c r="F43" s="184"/>
      <c r="G43" s="62"/>
      <c r="H43" s="62" t="s">
        <v>2</v>
      </c>
      <c r="I43" s="62" t="s">
        <v>330</v>
      </c>
      <c r="J43" s="62" t="s">
        <v>2</v>
      </c>
      <c r="K43" s="62" t="s">
        <v>331</v>
      </c>
      <c r="L43" s="62" t="s">
        <v>708</v>
      </c>
      <c r="M43" s="62" t="s">
        <v>599</v>
      </c>
      <c r="N43" s="136" t="s">
        <v>599</v>
      </c>
      <c r="O43" s="136" t="s">
        <v>2</v>
      </c>
      <c r="P43" s="136" t="s">
        <v>721</v>
      </c>
      <c r="Q43" s="136"/>
      <c r="R43" s="136"/>
      <c r="S43" s="136"/>
      <c r="T43" s="136"/>
      <c r="U43" s="213"/>
      <c r="V43" s="21" t="str">
        <f t="shared" si="30"/>
        <v/>
      </c>
      <c r="W43" s="22" t="str">
        <f t="shared" si="43"/>
        <v/>
      </c>
      <c r="X43" s="23"/>
      <c r="Y43" s="21" t="str">
        <f t="shared" si="31"/>
        <v/>
      </c>
      <c r="Z43" s="22" t="str">
        <f t="shared" si="32"/>
        <v/>
      </c>
      <c r="AA43" s="23"/>
      <c r="AB43" s="21" t="str">
        <f t="shared" si="33"/>
        <v/>
      </c>
      <c r="AC43" s="22" t="str">
        <f t="shared" si="34"/>
        <v/>
      </c>
      <c r="AD43" s="23"/>
      <c r="AE43" s="21" t="str">
        <f t="shared" si="35"/>
        <v/>
      </c>
      <c r="AF43" s="22" t="str">
        <f t="shared" si="36"/>
        <v/>
      </c>
      <c r="AG43" s="23"/>
      <c r="AH43" s="21" t="str">
        <f t="shared" si="37"/>
        <v/>
      </c>
      <c r="AI43" s="22" t="str">
        <f t="shared" si="38"/>
        <v/>
      </c>
      <c r="AJ43" s="23"/>
      <c r="AK43" s="21" t="str">
        <f t="shared" si="39"/>
        <v/>
      </c>
      <c r="AL43" s="22" t="str">
        <f t="shared" si="40"/>
        <v/>
      </c>
      <c r="AM43" s="23"/>
      <c r="AN43" s="21" t="str">
        <f t="shared" si="41"/>
        <v/>
      </c>
      <c r="AO43" s="22" t="str">
        <f t="shared" si="42"/>
        <v/>
      </c>
      <c r="AP43" s="23"/>
      <c r="AQ43" s="37"/>
      <c r="BI43" s="137"/>
      <c r="BJ43" s="137"/>
      <c r="BK43" s="137"/>
      <c r="BL43" s="137"/>
      <c r="BM43" s="137"/>
      <c r="BN43" s="137"/>
      <c r="BO43" s="137"/>
      <c r="BP43" s="137"/>
      <c r="BQ43" s="137"/>
      <c r="BR43" s="137"/>
      <c r="BS43" s="137"/>
      <c r="BT43" s="137"/>
      <c r="BU43" s="137"/>
      <c r="BV43" s="137"/>
      <c r="BW43" s="137"/>
    </row>
    <row r="44" spans="3:75" s="63" customFormat="1" ht="21" customHeight="1">
      <c r="C44" s="37"/>
      <c r="D44" s="449"/>
      <c r="E44" s="68" t="s">
        <v>717</v>
      </c>
      <c r="F44" s="184"/>
      <c r="G44" s="62"/>
      <c r="H44" s="62" t="s">
        <v>2</v>
      </c>
      <c r="I44" s="62" t="s">
        <v>330</v>
      </c>
      <c r="J44" s="62" t="s">
        <v>2</v>
      </c>
      <c r="K44" s="62" t="s">
        <v>331</v>
      </c>
      <c r="L44" s="62" t="s">
        <v>709</v>
      </c>
      <c r="M44" s="62" t="s">
        <v>599</v>
      </c>
      <c r="N44" s="136" t="s">
        <v>599</v>
      </c>
      <c r="O44" s="136" t="s">
        <v>2</v>
      </c>
      <c r="P44" s="136" t="s">
        <v>721</v>
      </c>
      <c r="Q44" s="136"/>
      <c r="R44" s="136"/>
      <c r="S44" s="136"/>
      <c r="T44" s="136"/>
      <c r="U44" s="213"/>
      <c r="V44" s="21" t="str">
        <f t="shared" si="30"/>
        <v/>
      </c>
      <c r="W44" s="22" t="str">
        <f t="shared" si="43"/>
        <v/>
      </c>
      <c r="X44" s="23"/>
      <c r="Y44" s="21" t="str">
        <f t="shared" si="31"/>
        <v/>
      </c>
      <c r="Z44" s="22" t="str">
        <f t="shared" si="32"/>
        <v/>
      </c>
      <c r="AA44" s="23"/>
      <c r="AB44" s="21" t="str">
        <f t="shared" si="33"/>
        <v/>
      </c>
      <c r="AC44" s="22" t="str">
        <f t="shared" si="34"/>
        <v/>
      </c>
      <c r="AD44" s="23"/>
      <c r="AE44" s="21" t="str">
        <f t="shared" si="35"/>
        <v/>
      </c>
      <c r="AF44" s="22" t="str">
        <f t="shared" si="36"/>
        <v/>
      </c>
      <c r="AG44" s="23"/>
      <c r="AH44" s="21" t="str">
        <f t="shared" si="37"/>
        <v/>
      </c>
      <c r="AI44" s="22" t="str">
        <f t="shared" si="38"/>
        <v/>
      </c>
      <c r="AJ44" s="23"/>
      <c r="AK44" s="21" t="str">
        <f t="shared" si="39"/>
        <v/>
      </c>
      <c r="AL44" s="22" t="str">
        <f t="shared" si="40"/>
        <v/>
      </c>
      <c r="AM44" s="23"/>
      <c r="AN44" s="21" t="str">
        <f t="shared" si="41"/>
        <v/>
      </c>
      <c r="AO44" s="22" t="str">
        <f t="shared" si="42"/>
        <v/>
      </c>
      <c r="AP44" s="23"/>
      <c r="AQ44" s="37"/>
      <c r="BI44" s="137"/>
      <c r="BJ44" s="137"/>
      <c r="BK44" s="137"/>
      <c r="BL44" s="137"/>
      <c r="BM44" s="137"/>
      <c r="BN44" s="137"/>
      <c r="BO44" s="137"/>
      <c r="BP44" s="137"/>
      <c r="BQ44" s="137"/>
      <c r="BR44" s="137"/>
      <c r="BS44" s="137"/>
      <c r="BT44" s="137"/>
      <c r="BU44" s="137"/>
      <c r="BV44" s="137"/>
      <c r="BW44" s="137"/>
    </row>
    <row r="45" spans="3:75" s="63" customFormat="1" ht="21" customHeight="1">
      <c r="C45" s="37"/>
      <c r="D45" s="449"/>
      <c r="E45" s="68" t="s">
        <v>718</v>
      </c>
      <c r="F45" s="184"/>
      <c r="G45" s="62"/>
      <c r="H45" s="62" t="s">
        <v>2</v>
      </c>
      <c r="I45" s="62" t="s">
        <v>330</v>
      </c>
      <c r="J45" s="62" t="s">
        <v>2</v>
      </c>
      <c r="K45" s="62" t="s">
        <v>331</v>
      </c>
      <c r="L45" s="62" t="s">
        <v>710</v>
      </c>
      <c r="M45" s="62" t="s">
        <v>599</v>
      </c>
      <c r="N45" s="136" t="s">
        <v>599</v>
      </c>
      <c r="O45" s="136" t="s">
        <v>2</v>
      </c>
      <c r="P45" s="136" t="s">
        <v>721</v>
      </c>
      <c r="Q45" s="136"/>
      <c r="R45" s="136"/>
      <c r="S45" s="136"/>
      <c r="T45" s="136"/>
      <c r="U45" s="213"/>
      <c r="V45" s="21" t="str">
        <f t="shared" si="30"/>
        <v/>
      </c>
      <c r="W45" s="22" t="str">
        <f t="shared" si="43"/>
        <v/>
      </c>
      <c r="X45" s="23"/>
      <c r="Y45" s="21" t="str">
        <f t="shared" si="31"/>
        <v/>
      </c>
      <c r="Z45" s="22" t="str">
        <f t="shared" si="32"/>
        <v/>
      </c>
      <c r="AA45" s="23"/>
      <c r="AB45" s="21" t="str">
        <f t="shared" si="33"/>
        <v/>
      </c>
      <c r="AC45" s="22" t="str">
        <f t="shared" si="34"/>
        <v/>
      </c>
      <c r="AD45" s="23"/>
      <c r="AE45" s="21" t="str">
        <f t="shared" si="35"/>
        <v/>
      </c>
      <c r="AF45" s="22" t="str">
        <f t="shared" si="36"/>
        <v/>
      </c>
      <c r="AG45" s="23"/>
      <c r="AH45" s="21" t="str">
        <f t="shared" si="37"/>
        <v/>
      </c>
      <c r="AI45" s="22" t="str">
        <f t="shared" si="38"/>
        <v/>
      </c>
      <c r="AJ45" s="23"/>
      <c r="AK45" s="21" t="str">
        <f t="shared" si="39"/>
        <v/>
      </c>
      <c r="AL45" s="22" t="str">
        <f t="shared" si="40"/>
        <v/>
      </c>
      <c r="AM45" s="23"/>
      <c r="AN45" s="21" t="str">
        <f t="shared" si="41"/>
        <v/>
      </c>
      <c r="AO45" s="22" t="str">
        <f t="shared" si="42"/>
        <v/>
      </c>
      <c r="AP45" s="23"/>
      <c r="AQ45" s="37"/>
      <c r="BI45" s="137"/>
      <c r="BJ45" s="137"/>
      <c r="BK45" s="137"/>
      <c r="BL45" s="137"/>
      <c r="BM45" s="137"/>
      <c r="BN45" s="137"/>
      <c r="BO45" s="137"/>
      <c r="BP45" s="137"/>
      <c r="BQ45" s="137"/>
      <c r="BR45" s="137"/>
      <c r="BS45" s="137"/>
      <c r="BT45" s="137"/>
      <c r="BU45" s="137"/>
      <c r="BV45" s="137"/>
      <c r="BW45" s="137"/>
    </row>
    <row r="46" spans="3:75" s="63" customFormat="1" ht="21" customHeight="1">
      <c r="C46" s="37"/>
      <c r="D46" s="449"/>
      <c r="E46" s="68" t="s">
        <v>719</v>
      </c>
      <c r="F46" s="184"/>
      <c r="G46" s="62"/>
      <c r="H46" s="62" t="s">
        <v>2</v>
      </c>
      <c r="I46" s="62" t="s">
        <v>330</v>
      </c>
      <c r="J46" s="62" t="s">
        <v>2</v>
      </c>
      <c r="K46" s="62" t="s">
        <v>331</v>
      </c>
      <c r="L46" s="62" t="s">
        <v>711</v>
      </c>
      <c r="M46" s="62" t="s">
        <v>599</v>
      </c>
      <c r="N46" s="136" t="s">
        <v>599</v>
      </c>
      <c r="O46" s="136" t="s">
        <v>2</v>
      </c>
      <c r="P46" s="136" t="s">
        <v>721</v>
      </c>
      <c r="Q46" s="136"/>
      <c r="R46" s="136"/>
      <c r="S46" s="136"/>
      <c r="T46" s="136"/>
      <c r="U46" s="213"/>
      <c r="V46" s="21" t="str">
        <f t="shared" si="30"/>
        <v/>
      </c>
      <c r="W46" s="22" t="str">
        <f t="shared" si="43"/>
        <v/>
      </c>
      <c r="X46" s="23"/>
      <c r="Y46" s="21" t="str">
        <f t="shared" si="31"/>
        <v/>
      </c>
      <c r="Z46" s="22" t="str">
        <f t="shared" si="32"/>
        <v/>
      </c>
      <c r="AA46" s="23"/>
      <c r="AB46" s="21" t="str">
        <f t="shared" si="33"/>
        <v/>
      </c>
      <c r="AC46" s="22" t="str">
        <f t="shared" si="34"/>
        <v/>
      </c>
      <c r="AD46" s="23"/>
      <c r="AE46" s="21" t="str">
        <f t="shared" si="35"/>
        <v/>
      </c>
      <c r="AF46" s="22" t="str">
        <f t="shared" si="36"/>
        <v/>
      </c>
      <c r="AG46" s="23"/>
      <c r="AH46" s="21" t="str">
        <f t="shared" si="37"/>
        <v/>
      </c>
      <c r="AI46" s="22" t="str">
        <f t="shared" si="38"/>
        <v/>
      </c>
      <c r="AJ46" s="23"/>
      <c r="AK46" s="21" t="str">
        <f t="shared" si="39"/>
        <v/>
      </c>
      <c r="AL46" s="22" t="str">
        <f t="shared" si="40"/>
        <v/>
      </c>
      <c r="AM46" s="23"/>
      <c r="AN46" s="21" t="str">
        <f t="shared" si="41"/>
        <v/>
      </c>
      <c r="AO46" s="22" t="str">
        <f t="shared" si="42"/>
        <v/>
      </c>
      <c r="AP46" s="23"/>
      <c r="AQ46" s="37"/>
      <c r="BI46" s="137"/>
      <c r="BJ46" s="137"/>
      <c r="BK46" s="137"/>
      <c r="BL46" s="137"/>
      <c r="BM46" s="137"/>
      <c r="BN46" s="137"/>
      <c r="BO46" s="137"/>
      <c r="BP46" s="137"/>
      <c r="BQ46" s="137"/>
      <c r="BR46" s="137"/>
      <c r="BS46" s="137"/>
      <c r="BT46" s="137"/>
      <c r="BU46" s="137"/>
      <c r="BV46" s="137"/>
      <c r="BW46" s="137"/>
    </row>
    <row r="47" spans="3:75" s="63" customFormat="1" ht="21" customHeight="1">
      <c r="C47" s="37"/>
      <c r="D47" s="449"/>
      <c r="E47" s="68" t="s">
        <v>720</v>
      </c>
      <c r="F47" s="184"/>
      <c r="G47" s="62"/>
      <c r="H47" s="62" t="s">
        <v>2</v>
      </c>
      <c r="I47" s="62" t="s">
        <v>330</v>
      </c>
      <c r="J47" s="62" t="s">
        <v>2</v>
      </c>
      <c r="K47" s="62" t="s">
        <v>331</v>
      </c>
      <c r="L47" s="62" t="s">
        <v>712</v>
      </c>
      <c r="M47" s="62" t="s">
        <v>599</v>
      </c>
      <c r="N47" s="136" t="s">
        <v>599</v>
      </c>
      <c r="O47" s="136" t="s">
        <v>2</v>
      </c>
      <c r="P47" s="136" t="s">
        <v>721</v>
      </c>
      <c r="Q47" s="136"/>
      <c r="R47" s="136"/>
      <c r="S47" s="136"/>
      <c r="T47" s="136"/>
      <c r="U47" s="213"/>
      <c r="V47" s="21" t="str">
        <f t="shared" si="30"/>
        <v/>
      </c>
      <c r="W47" s="22" t="str">
        <f t="shared" si="43"/>
        <v/>
      </c>
      <c r="X47" s="23"/>
      <c r="Y47" s="21" t="str">
        <f t="shared" si="31"/>
        <v/>
      </c>
      <c r="Z47" s="22" t="str">
        <f t="shared" si="32"/>
        <v/>
      </c>
      <c r="AA47" s="23"/>
      <c r="AB47" s="21" t="str">
        <f t="shared" si="33"/>
        <v/>
      </c>
      <c r="AC47" s="22" t="str">
        <f t="shared" si="34"/>
        <v/>
      </c>
      <c r="AD47" s="23"/>
      <c r="AE47" s="21" t="str">
        <f t="shared" si="35"/>
        <v/>
      </c>
      <c r="AF47" s="22" t="str">
        <f t="shared" si="36"/>
        <v/>
      </c>
      <c r="AG47" s="23"/>
      <c r="AH47" s="21" t="str">
        <f t="shared" si="37"/>
        <v/>
      </c>
      <c r="AI47" s="22" t="str">
        <f t="shared" si="38"/>
        <v/>
      </c>
      <c r="AJ47" s="23"/>
      <c r="AK47" s="21" t="str">
        <f t="shared" si="39"/>
        <v/>
      </c>
      <c r="AL47" s="22" t="str">
        <f t="shared" si="40"/>
        <v/>
      </c>
      <c r="AM47" s="23"/>
      <c r="AN47" s="21" t="str">
        <f t="shared" si="41"/>
        <v/>
      </c>
      <c r="AO47" s="22" t="str">
        <f t="shared" si="42"/>
        <v/>
      </c>
      <c r="AP47" s="23"/>
      <c r="AQ47" s="37"/>
      <c r="BI47" s="137"/>
      <c r="BJ47" s="137"/>
      <c r="BK47" s="137"/>
      <c r="BL47" s="137"/>
      <c r="BM47" s="137"/>
      <c r="BN47" s="137"/>
      <c r="BO47" s="137"/>
      <c r="BP47" s="137"/>
      <c r="BQ47" s="137"/>
      <c r="BR47" s="137"/>
      <c r="BS47" s="137"/>
      <c r="BT47" s="137"/>
      <c r="BU47" s="137"/>
      <c r="BV47" s="137"/>
      <c r="BW47" s="137"/>
    </row>
    <row r="48" spans="3:75" s="63" customFormat="1" ht="21" customHeight="1">
      <c r="C48" s="37"/>
      <c r="D48" s="449"/>
      <c r="E48" s="67" t="s">
        <v>616</v>
      </c>
      <c r="F48" s="184"/>
      <c r="G48" s="62"/>
      <c r="H48" s="62" t="s">
        <v>2</v>
      </c>
      <c r="I48" s="62" t="s">
        <v>330</v>
      </c>
      <c r="J48" s="62" t="s">
        <v>2</v>
      </c>
      <c r="K48" s="62" t="s">
        <v>331</v>
      </c>
      <c r="L48" s="62" t="s">
        <v>333</v>
      </c>
      <c r="M48" s="62" t="s">
        <v>599</v>
      </c>
      <c r="N48" s="136" t="s">
        <v>599</v>
      </c>
      <c r="O48" s="136" t="s">
        <v>2</v>
      </c>
      <c r="P48" s="136" t="s">
        <v>721</v>
      </c>
      <c r="Q48" s="136"/>
      <c r="R48" s="136"/>
      <c r="S48" s="136"/>
      <c r="T48" s="136"/>
      <c r="U48" s="213"/>
      <c r="V48" s="21" t="str">
        <f t="shared" si="30"/>
        <v/>
      </c>
      <c r="W48" s="22" t="str">
        <f t="shared" si="43"/>
        <v/>
      </c>
      <c r="X48" s="23"/>
      <c r="Y48" s="21" t="str">
        <f t="shared" si="31"/>
        <v/>
      </c>
      <c r="Z48" s="22" t="str">
        <f t="shared" si="32"/>
        <v/>
      </c>
      <c r="AA48" s="23"/>
      <c r="AB48" s="21" t="str">
        <f t="shared" si="33"/>
        <v/>
      </c>
      <c r="AC48" s="22" t="str">
        <f t="shared" si="34"/>
        <v/>
      </c>
      <c r="AD48" s="23"/>
      <c r="AE48" s="21" t="str">
        <f t="shared" si="35"/>
        <v/>
      </c>
      <c r="AF48" s="22" t="str">
        <f t="shared" si="36"/>
        <v/>
      </c>
      <c r="AG48" s="23"/>
      <c r="AH48" s="21" t="str">
        <f t="shared" si="37"/>
        <v/>
      </c>
      <c r="AI48" s="22" t="str">
        <f t="shared" si="38"/>
        <v/>
      </c>
      <c r="AJ48" s="23"/>
      <c r="AK48" s="21" t="str">
        <f t="shared" si="39"/>
        <v/>
      </c>
      <c r="AL48" s="22" t="str">
        <f t="shared" si="40"/>
        <v/>
      </c>
      <c r="AM48" s="23"/>
      <c r="AN48" s="21" t="str">
        <f t="shared" si="41"/>
        <v/>
      </c>
      <c r="AO48" s="22" t="str">
        <f t="shared" si="42"/>
        <v/>
      </c>
      <c r="AP48" s="23"/>
      <c r="AQ48" s="37"/>
      <c r="BI48" s="137"/>
      <c r="BJ48" s="137"/>
      <c r="BK48" s="137"/>
      <c r="BL48" s="137"/>
      <c r="BM48" s="137"/>
      <c r="BN48" s="137"/>
      <c r="BO48" s="137"/>
      <c r="BP48" s="137"/>
      <c r="BQ48" s="137"/>
      <c r="BR48" s="137"/>
      <c r="BS48" s="137"/>
      <c r="BT48" s="137"/>
      <c r="BU48" s="137"/>
      <c r="BV48" s="137"/>
      <c r="BW48" s="137"/>
    </row>
    <row r="49" spans="3:75" s="63" customFormat="1" ht="21" customHeight="1">
      <c r="C49" s="37"/>
      <c r="D49" s="449"/>
      <c r="E49" s="67" t="s">
        <v>28</v>
      </c>
      <c r="F49" s="184"/>
      <c r="G49" s="62"/>
      <c r="H49" s="62" t="s">
        <v>2</v>
      </c>
      <c r="I49" s="62" t="s">
        <v>330</v>
      </c>
      <c r="J49" s="62" t="s">
        <v>2</v>
      </c>
      <c r="K49" s="62" t="s">
        <v>331</v>
      </c>
      <c r="L49" s="62" t="s">
        <v>2</v>
      </c>
      <c r="M49" s="62" t="s">
        <v>599</v>
      </c>
      <c r="N49" s="136" t="s">
        <v>599</v>
      </c>
      <c r="O49" s="136" t="s">
        <v>2</v>
      </c>
      <c r="P49" s="136" t="s">
        <v>721</v>
      </c>
      <c r="Q49" s="136"/>
      <c r="R49" s="136"/>
      <c r="S49" s="136"/>
      <c r="T49" s="136"/>
      <c r="U49" s="213"/>
      <c r="V49" s="21" t="str">
        <f t="shared" si="30"/>
        <v/>
      </c>
      <c r="W49" s="22" t="str">
        <f t="shared" si="43"/>
        <v/>
      </c>
      <c r="X49" s="23"/>
      <c r="Y49" s="21" t="str">
        <f t="shared" si="31"/>
        <v/>
      </c>
      <c r="Z49" s="22" t="str">
        <f t="shared" si="32"/>
        <v/>
      </c>
      <c r="AA49" s="23"/>
      <c r="AB49" s="21" t="str">
        <f t="shared" si="33"/>
        <v/>
      </c>
      <c r="AC49" s="22" t="str">
        <f t="shared" si="34"/>
        <v/>
      </c>
      <c r="AD49" s="23"/>
      <c r="AE49" s="21" t="str">
        <f t="shared" si="35"/>
        <v/>
      </c>
      <c r="AF49" s="22" t="str">
        <f t="shared" si="36"/>
        <v/>
      </c>
      <c r="AG49" s="23"/>
      <c r="AH49" s="21" t="str">
        <f t="shared" si="37"/>
        <v/>
      </c>
      <c r="AI49" s="22" t="str">
        <f t="shared" si="38"/>
        <v/>
      </c>
      <c r="AJ49" s="23"/>
      <c r="AK49" s="21" t="str">
        <f t="shared" si="39"/>
        <v/>
      </c>
      <c r="AL49" s="22" t="str">
        <f t="shared" si="40"/>
        <v/>
      </c>
      <c r="AM49" s="23"/>
      <c r="AN49" s="21" t="str">
        <f t="shared" si="41"/>
        <v/>
      </c>
      <c r="AO49" s="22" t="str">
        <f t="shared" si="42"/>
        <v/>
      </c>
      <c r="AP49" s="23"/>
      <c r="AQ49" s="37"/>
      <c r="BI49" s="137"/>
      <c r="BJ49" s="137"/>
      <c r="BK49" s="137"/>
      <c r="BL49" s="137"/>
      <c r="BM49" s="137"/>
      <c r="BN49" s="137"/>
      <c r="BO49" s="137"/>
      <c r="BP49" s="137"/>
      <c r="BQ49" s="137"/>
      <c r="BR49" s="137"/>
      <c r="BS49" s="137"/>
      <c r="BT49" s="137"/>
      <c r="BU49" s="137"/>
      <c r="BV49" s="137"/>
      <c r="BW49" s="137"/>
    </row>
    <row r="50" spans="3:7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row>
    <row r="51" spans="3:75" ht="14.45" customHeight="1">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row>
    <row r="52" spans="3:75" hidden="1">
      <c r="C52" s="63"/>
    </row>
    <row r="53" spans="3:75" hidden="1">
      <c r="V53" s="54">
        <f>SUMPRODUCT(--(V14:V49=0),--(V14:V49&lt;&gt;""),--(W14:W49="Z"))+SUMPRODUCT(--(V14:V49=0),--(V14:V49&lt;&gt;""),--(W14:W49=""))+SUMPRODUCT(--(V14:V49&gt;0),--(W14:W49="W"))+SUMPRODUCT(--(V14:V49&gt;0), --(V14:V49&lt;&gt;""),--(W14:W49=""))+SUMPRODUCT(--(V14:V49=""),--(W14:W49="Z"))</f>
        <v>0</v>
      </c>
      <c r="W53" s="55"/>
      <c r="X53" s="55"/>
      <c r="Y53" s="54">
        <f t="shared" ref="Y53" si="44">SUMPRODUCT(--(Y14:Y49=0),--(Y14:Y49&lt;&gt;""),--(Z14:Z49="Z"))+SUMPRODUCT(--(Y14:Y49=0),--(Y14:Y49&lt;&gt;""),--(Z14:Z49=""))+SUMPRODUCT(--(Y14:Y49&gt;0),--(Z14:Z49="W"))+SUMPRODUCT(--(Y14:Y49&gt;0), --(Y14:Y49&lt;&gt;""),--(Z14:Z49=""))+SUMPRODUCT(--(Y14:Y49=""),--(Z14:Z49="Z"))</f>
        <v>0</v>
      </c>
      <c r="Z53" s="55"/>
      <c r="AA53" s="55"/>
      <c r="AB53" s="54">
        <f t="shared" ref="AB53" si="45">SUMPRODUCT(--(AB14:AB49=0),--(AB14:AB49&lt;&gt;""),--(AC14:AC49="Z"))+SUMPRODUCT(--(AB14:AB49=0),--(AB14:AB49&lt;&gt;""),--(AC14:AC49=""))+SUMPRODUCT(--(AB14:AB49&gt;0),--(AC14:AC49="W"))+SUMPRODUCT(--(AB14:AB49&gt;0), --(AB14:AB49&lt;&gt;""),--(AC14:AC49=""))+SUMPRODUCT(--(AB14:AB49=""),--(AC14:AC49="Z"))</f>
        <v>0</v>
      </c>
      <c r="AC53" s="55"/>
      <c r="AD53" s="55"/>
      <c r="AE53" s="54">
        <f t="shared" ref="AE53" si="46">SUMPRODUCT(--(AE14:AE49=0),--(AE14:AE49&lt;&gt;""),--(AF14:AF49="Z"))+SUMPRODUCT(--(AE14:AE49=0),--(AE14:AE49&lt;&gt;""),--(AF14:AF49=""))+SUMPRODUCT(--(AE14:AE49&gt;0),--(AF14:AF49="W"))+SUMPRODUCT(--(AE14:AE49&gt;0), --(AE14:AE49&lt;&gt;""),--(AF14:AF49=""))+SUMPRODUCT(--(AE14:AE49=""),--(AF14:AF49="Z"))</f>
        <v>0</v>
      </c>
      <c r="AF53" s="55"/>
      <c r="AG53" s="55"/>
      <c r="AH53" s="54">
        <f t="shared" ref="AH53" si="47">SUMPRODUCT(--(AH14:AH49=0),--(AH14:AH49&lt;&gt;""),--(AI14:AI49="Z"))+SUMPRODUCT(--(AH14:AH49=0),--(AH14:AH49&lt;&gt;""),--(AI14:AI49=""))+SUMPRODUCT(--(AH14:AH49&gt;0),--(AI14:AI49="W"))+SUMPRODUCT(--(AH14:AH49&gt;0), --(AH14:AH49&lt;&gt;""),--(AI14:AI49=""))+SUMPRODUCT(--(AH14:AH49=""),--(AI14:AI49="Z"))</f>
        <v>0</v>
      </c>
      <c r="AI53" s="55"/>
      <c r="AJ53" s="55"/>
      <c r="AK53" s="54">
        <f t="shared" ref="AK53" si="48">SUMPRODUCT(--(AK14:AK49=0),--(AK14:AK49&lt;&gt;""),--(AL14:AL49="Z"))+SUMPRODUCT(--(AK14:AK49=0),--(AK14:AK49&lt;&gt;""),--(AL14:AL49=""))+SUMPRODUCT(--(AK14:AK49&gt;0),--(AL14:AL49="W"))+SUMPRODUCT(--(AK14:AK49&gt;0), --(AK14:AK49&lt;&gt;""),--(AL14:AL49=""))+SUMPRODUCT(--(AK14:AK49=""),--(AL14:AL49="Z"))</f>
        <v>0</v>
      </c>
      <c r="AL53" s="55"/>
      <c r="AM53" s="55"/>
      <c r="AN53" s="54">
        <f t="shared" ref="AN53" si="49">SUMPRODUCT(--(AN14:AN49=0),--(AN14:AN49&lt;&gt;""),--(AO14:AO49="Z"))+SUMPRODUCT(--(AN14:AN49=0),--(AN14:AN49&lt;&gt;""),--(AO14:AO49=""))+SUMPRODUCT(--(AN14:AN49&gt;0),--(AO14:AO49="W"))+SUMPRODUCT(--(AN14:AN49&gt;0), --(AN14:AN49&lt;&gt;""),--(AO14:AO49=""))+SUMPRODUCT(--(AN14:AN49=""),--(AO14:AO49="Z"))</f>
        <v>0</v>
      </c>
      <c r="AO53" s="55"/>
      <c r="AP53" s="55"/>
    </row>
    <row r="54" spans="3:75" hidden="1"/>
    <row r="55" spans="3:75" hidden="1"/>
    <row r="56" spans="3:75" hidden="1"/>
    <row r="57" spans="3:75" hidden="1"/>
    <row r="58" spans="3:75" hidden="1"/>
    <row r="59" spans="3:75" hidden="1"/>
    <row r="60" spans="3:75" hidden="1"/>
    <row r="61" spans="3:75" hidden="1"/>
  </sheetData>
  <sheetProtection algorithmName="SHA-512" hashValue="uF1NoMZFrf9qcvpLO2C26PxyL4qPKOoUxcvIYELup8RME/wLMBB/vmHV8Vy4xmdNPa5uix5HYezoNYCbrR7GLQ==" saltValue="qbw8JoI85HPTHloGH+hyQg==" spinCount="100000" sheet="1" objects="1" scenarios="1" formatCells="0" formatColumns="0" formatRows="0" sort="0" autoFilter="0"/>
  <mergeCells count="24">
    <mergeCell ref="D3:E4"/>
    <mergeCell ref="D1:AQ1"/>
    <mergeCell ref="V4:X4"/>
    <mergeCell ref="Y4:AA4"/>
    <mergeCell ref="AE4:AG4"/>
    <mergeCell ref="AK4:AM4"/>
    <mergeCell ref="AN4:AP4"/>
    <mergeCell ref="AB4:AD4"/>
    <mergeCell ref="AH4:AJ4"/>
    <mergeCell ref="V3:X3"/>
    <mergeCell ref="Y3:AD3"/>
    <mergeCell ref="AE3:AJ3"/>
    <mergeCell ref="AK3:AM3"/>
    <mergeCell ref="AN3:AP3"/>
    <mergeCell ref="AK5:AM5"/>
    <mergeCell ref="AN5:AP5"/>
    <mergeCell ref="D38:D49"/>
    <mergeCell ref="D14:D25"/>
    <mergeCell ref="D26:D37"/>
    <mergeCell ref="V5:X5"/>
    <mergeCell ref="Y5:AA5"/>
    <mergeCell ref="AB5:AD5"/>
    <mergeCell ref="AE5:AG5"/>
    <mergeCell ref="AH5:AJ5"/>
  </mergeCells>
  <conditionalFormatting sqref="V14:V49 Y14:Y49 AB14:AB49 AE14:AE49 AH14:AH49 AK14:AK49 AN14:AN49">
    <cfRule type="expression" dxfId="30" priority="3">
      <formula xml:space="preserve"> OR(AND(V14=0,V14&lt;&gt;"",W14&lt;&gt;"Z",W14&lt;&gt;""),AND(V14&gt;0,V14&lt;&gt;"",W14&lt;&gt;"W",W14&lt;&gt;""),AND(V14="", W14="W"))</formula>
    </cfRule>
  </conditionalFormatting>
  <conditionalFormatting sqref="W14:W49 Z14:Z49 AC14:AC49 AF14:AF49 AI14:AI49 AL14:AL49 AO14:AO49">
    <cfRule type="expression" dxfId="29" priority="2">
      <formula xml:space="preserve"> OR(AND(V14=0,V14&lt;&gt;"",W14&lt;&gt;"Z",W14&lt;&gt;""),AND(V14&gt;0,V14&lt;&gt;"",W14&lt;&gt;"W",W14&lt;&gt;""),AND(V14="", W14="W"))</formula>
    </cfRule>
  </conditionalFormatting>
  <conditionalFormatting sqref="X14:X49 AA14:AA49 AD14:AD49 AG14:AG49 AJ14:AJ49 AM14:AM49 AP14:AP49">
    <cfRule type="expression" dxfId="28" priority="1">
      <formula xml:space="preserve"> AND(OR(W14="X",W14="W"),X14="")</formula>
    </cfRule>
  </conditionalFormatting>
  <conditionalFormatting sqref="AN25 AN37 V25 Y25 AB25 AE25 AH25 AK25 V37 Y37 AB37 AE37 AH37 AK37">
    <cfRule type="expression" dxfId="27" priority="4">
      <formula>OR(COUNTIF(W14:W24,"M")=11,COUNTIF(W14:W24,"X")=11)</formula>
    </cfRule>
    <cfRule type="expression" dxfId="26" priority="5">
      <formula>IF(OR(SUMPRODUCT(--(V14:V24=""),--(W14:W24=""))&gt;0,COUNTIF(W14:W24,"M")&gt;0,COUNTIF(W14:W24,"X")=11),"",SUM(V14:V24)) &lt;&gt; V25</formula>
    </cfRule>
  </conditionalFormatting>
  <conditionalFormatting sqref="AO25 AO37 W25 Z25 AC25 AF25 AI25 AL25 W37 Z37 AC37 AF37 AI37 AL37">
    <cfRule type="expression" dxfId="25" priority="6">
      <formula>OR(COUNTIF(W14:W24,"M")=11,COUNTIF(W14:W24,"X")=11)</formula>
    </cfRule>
    <cfRule type="expression" dxfId="24" priority="7">
      <formula>IF(AND(COUNTIF(W14:W24,"X")=11,SUM(V14:V24)=0,ISNUMBER(V25)),"",IF(COUNTIF(W14:W24,"M")&gt;0,"M",IF(AND(COUNTIF(W14:W24,W14)=11,OR(W14="X",W14="W",W14="Z")),UPPER(W14),""))) &lt;&gt; W25</formula>
    </cfRule>
  </conditionalFormatting>
  <conditionalFormatting sqref="AN38:AN49 V38:V49 Y38:Y49 AB38:AB49 AE38:AE49 AH38:AH49 AK38:AK49">
    <cfRule type="expression" dxfId="23" priority="8">
      <formula>OR(AND(W14="X",W26="X"),AND(W14="M",W26="M"))</formula>
    </cfRule>
    <cfRule type="expression" dxfId="22" priority="9">
      <formula>IF(OR(AND(V14="",W14=""),AND(V26="",W26=""),AND(W14="X",W26="X"),OR(W14="M",W26="M")),"",SUM(V14,V26)) &lt;&gt; V38</formula>
    </cfRule>
  </conditionalFormatting>
  <conditionalFormatting sqref="AO38:AO49 W38:W49 Z38:Z49 AC38:AC49 AF38:AF49 AI38:AI49 AL38:AL49">
    <cfRule type="expression" dxfId="21" priority="10">
      <formula>OR(AND(W14="X",W26="X"),AND(W14="M",W26="M"))</formula>
    </cfRule>
    <cfRule type="expression" dxfId="20" priority="11">
      <formula>IF(AND(AND(W14="X",W26="X"),SUM(V14,V26)=0,ISNUMBER(V38)),"",IF(OR(W14="M",W26="M"),"M",IF(AND(W14=W26,OR(W14="X",W14="W",W14="Z")),UPPER(W14),""))) &lt;&gt; W38</formula>
    </cfRule>
  </conditionalFormatting>
  <conditionalFormatting sqref="AN14:AN24 AN26:AN36">
    <cfRule type="expression" dxfId="19" priority="12">
      <formula>OR(AND(W14=Z14,Z14=AF14,AF14=AL14,W14="X"),AND(W14="M",Z14="M",AF14="M",AL14="M"))</formula>
    </cfRule>
  </conditionalFormatting>
  <conditionalFormatting sqref="AN14:AN24 AN26:AN36">
    <cfRule type="expression" dxfId="18" priority="13">
      <formula>IF(OR(EXACT(V14,W14),EXACT(Y14,Z14),EXACT(AE14,AF14),EXACT(AK14,AL14),AND(W14=Z14,Z14=AF14,AF14=AL14,W14="X"),OR(W14="M",Z14="M",AF14="M",AL14="M")),"",SUM(V14,Y14,AE14,AK14)) &lt;&gt; AN14</formula>
    </cfRule>
  </conditionalFormatting>
  <conditionalFormatting sqref="AO14:AO24 AO26:AO36">
    <cfRule type="expression" dxfId="17" priority="14">
      <formula>OR(AND(W14=Z14,Z14=AF14,AF14=AL14,W14="X"),AND(W14="M",Z14="M",AF14="M",AL14="M"))</formula>
    </cfRule>
  </conditionalFormatting>
  <conditionalFormatting sqref="AO14:AO24 AO26:AO36">
    <cfRule type="expression" dxfId="16" priority="15">
      <formula xml:space="preserve"> IF(AND(AND(W14="X",Z14="X",AF14="X",AL14="X"),SUM(V14,Y14,AE14,AK14)=0,ISNUMBER(AN14)),"",IF(OR(W14="M",Z14="M",AF14="M",AL14="M"),"M",IF(AND(W14=Z14,Z14=AF14,AF14=AL14,OR(W14="W",W14="Z",W14="X")),UPPER(W14),""))) &lt;&gt; AO14</formula>
    </cfRule>
  </conditionalFormatting>
  <dataValidations count="4">
    <dataValidation allowBlank="1" showInputMessage="1" showErrorMessage="1" sqref="V50:AP1048576 AQ1:XFD1048576 V1:AP13 A1:U1048576"/>
    <dataValidation type="decimal" operator="greaterThanOrEqual" allowBlank="1" showInputMessage="1" showErrorMessage="1" errorTitle="Invalid input" error="Please enter a numeric value" sqref="V14:V49 Y14:Y49 AB14:AB49 AE14:AE49 AH14:AH49 AK14:AK49 AN14:AN49">
      <formula1>0</formula1>
    </dataValidation>
    <dataValidation type="list" allowBlank="1" showDropDown="1" showInputMessage="1" showErrorMessage="1" errorTitle="Invalid input" error="Please enter one of the following codes (capital letters only):_x000a_Z - Not applicable_x000a_M - Missing_x000a_X - Included in another category_x000a_W - Includes another category" sqref="W14:W49 Z14:Z49 AC14:AC49 AF14:AF49 AI14:AI49 AL14:AL49 AO14:AO49">
      <formula1>"Z,M,X,W"</formula1>
    </dataValidation>
    <dataValidation type="textLength" allowBlank="1" showInputMessage="1" showErrorMessage="1" errorTitle="Invalid input" error="The length of the text should be between 2 and 500 characters" sqref="X14:X49 AA14:AA49 AD14:AD49 AG14:AG49 AJ14:AJ49 AM14:AM49 AP14:AP49">
      <formula1>2</formula1>
      <formula2>500</formula2>
    </dataValidation>
  </dataValidations>
  <pageMargins left="0.23622047244094491" right="0.23622047244094491" top="0.74803149606299213" bottom="0.74803149606299213" header="0.31496062992125984" footer="0.31496062992125984"/>
  <pageSetup scale="58" fitToHeight="0" orientation="landscape"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W39"/>
  <sheetViews>
    <sheetView showGridLines="0" topLeftCell="C1" zoomScaleNormal="100" workbookViewId="0">
      <selection activeCell="C1" sqref="C1"/>
    </sheetView>
  </sheetViews>
  <sheetFormatPr defaultColWidth="8.85546875" defaultRowHeight="15"/>
  <cols>
    <col min="1" max="1" width="18.28515625" style="34" hidden="1" customWidth="1"/>
    <col min="2" max="2" width="5" style="34" hidden="1" customWidth="1"/>
    <col min="3" max="3" width="5.7109375" style="34" customWidth="1"/>
    <col min="4" max="4" width="14.42578125" style="34" customWidth="1"/>
    <col min="5" max="5" width="31.5703125" style="34" customWidth="1"/>
    <col min="6" max="6" width="4.140625" style="34" hidden="1" customWidth="1"/>
    <col min="7" max="7" width="3.5703125" style="34" hidden="1" customWidth="1"/>
    <col min="8" max="8" width="3" style="34" hidden="1" customWidth="1"/>
    <col min="9" max="9" width="8.28515625" style="34" hidden="1" customWidth="1"/>
    <col min="10" max="10" width="3" style="34" hidden="1" customWidth="1"/>
    <col min="11" max="11" width="5.28515625" style="34" hidden="1" customWidth="1"/>
    <col min="12" max="12" width="3.7109375" style="34" hidden="1" customWidth="1"/>
    <col min="13" max="13" width="3" style="34" hidden="1" customWidth="1"/>
    <col min="14" max="20" width="4.140625" style="34" hidden="1" customWidth="1"/>
    <col min="21" max="21" width="10.42578125" style="34" hidden="1" customWidth="1"/>
    <col min="22" max="22" width="12.7109375" style="34" customWidth="1"/>
    <col min="23" max="23" width="2.7109375" style="34" customWidth="1"/>
    <col min="24" max="24" width="5.7109375" style="34" customWidth="1"/>
    <col min="25" max="25" width="12.7109375" style="34" customWidth="1"/>
    <col min="26" max="26" width="2.7109375" style="34" customWidth="1"/>
    <col min="27" max="28" width="5.7109375" style="34" customWidth="1"/>
    <col min="29" max="29" width="3.28515625" style="34" customWidth="1"/>
    <col min="30" max="36" width="8.85546875" style="121"/>
    <col min="37" max="16384" width="8.85546875" style="34"/>
  </cols>
  <sheetData>
    <row r="1" spans="1:75" ht="45" customHeight="1">
      <c r="A1" s="30" t="s">
        <v>279</v>
      </c>
      <c r="B1" s="31" t="s">
        <v>602</v>
      </c>
      <c r="C1" s="29"/>
      <c r="D1" s="413" t="s">
        <v>727</v>
      </c>
      <c r="E1" s="413"/>
      <c r="F1" s="413"/>
      <c r="G1" s="413"/>
      <c r="H1" s="413"/>
      <c r="I1" s="413"/>
      <c r="J1" s="413"/>
      <c r="K1" s="413"/>
      <c r="L1" s="413"/>
      <c r="M1" s="413"/>
      <c r="N1" s="413"/>
      <c r="O1" s="413"/>
      <c r="P1" s="413"/>
      <c r="Q1" s="413"/>
      <c r="R1" s="413"/>
      <c r="S1" s="413"/>
      <c r="T1" s="413"/>
      <c r="U1" s="413"/>
      <c r="V1" s="413"/>
      <c r="W1" s="413"/>
      <c r="X1" s="413"/>
      <c r="Y1" s="413"/>
      <c r="Z1" s="413"/>
      <c r="AA1" s="413"/>
      <c r="AB1" s="413"/>
      <c r="AC1" s="121"/>
      <c r="BI1" s="3"/>
      <c r="BJ1" s="3"/>
      <c r="BK1" s="3"/>
      <c r="BL1" s="3"/>
      <c r="BM1" s="3"/>
      <c r="BN1" s="3"/>
      <c r="BO1" s="3"/>
      <c r="BP1" s="3"/>
      <c r="BQ1" s="3"/>
      <c r="BR1" s="3"/>
      <c r="BS1" s="3"/>
      <c r="BT1" s="3"/>
      <c r="BU1" s="3"/>
      <c r="BV1" s="3"/>
      <c r="BW1" s="3"/>
    </row>
    <row r="2" spans="1:75" ht="3.75" customHeight="1">
      <c r="A2" s="30" t="s">
        <v>285</v>
      </c>
      <c r="B2" s="35" t="str">
        <f>VLOOKUP(VAL_C1!$B$2,VAL_Drop_Down_Lists!$A$3:$B$214,2,FALSE)</f>
        <v>_X</v>
      </c>
      <c r="C2" s="37"/>
      <c r="D2" s="37"/>
      <c r="E2" s="37"/>
      <c r="F2" s="37"/>
      <c r="G2" s="37"/>
      <c r="H2" s="37"/>
      <c r="I2" s="37"/>
      <c r="J2" s="37"/>
      <c r="K2" s="37"/>
      <c r="L2" s="37"/>
      <c r="M2" s="37"/>
      <c r="N2" s="37"/>
      <c r="O2" s="37"/>
      <c r="P2" s="37"/>
      <c r="Q2" s="37"/>
      <c r="R2" s="37"/>
      <c r="S2" s="37"/>
      <c r="T2" s="37"/>
      <c r="U2" s="37"/>
      <c r="V2" s="37"/>
      <c r="W2" s="37"/>
      <c r="X2" s="37"/>
      <c r="Y2" s="37"/>
      <c r="Z2" s="37"/>
      <c r="AA2" s="37"/>
      <c r="AB2" s="53"/>
      <c r="AC2" s="121"/>
      <c r="BI2" s="3"/>
      <c r="BJ2" s="3"/>
      <c r="BK2" s="3"/>
      <c r="BL2" s="3"/>
      <c r="BM2" s="3"/>
      <c r="BN2" s="3"/>
      <c r="BO2" s="3"/>
      <c r="BP2" s="3"/>
      <c r="BQ2" s="3"/>
      <c r="BR2" s="3"/>
      <c r="BS2" s="3"/>
      <c r="BT2" s="3"/>
      <c r="BU2" s="3"/>
      <c r="BV2" s="3"/>
      <c r="BW2" s="3"/>
    </row>
    <row r="3" spans="1:75" s="121" customFormat="1" ht="30" customHeight="1">
      <c r="A3" s="30" t="s">
        <v>289</v>
      </c>
      <c r="B3" s="35" t="str">
        <f>IF(VAL_C1!$H$32&lt;&gt;"", YEAR(VAL_C1!$H$32),"")</f>
        <v/>
      </c>
      <c r="C3" s="37"/>
      <c r="D3" s="448" t="s">
        <v>698</v>
      </c>
      <c r="E3" s="448"/>
      <c r="F3" s="234"/>
      <c r="G3" s="204"/>
      <c r="H3" s="204"/>
      <c r="I3" s="204"/>
      <c r="J3" s="204"/>
      <c r="K3" s="204"/>
      <c r="L3" s="204"/>
      <c r="M3" s="204"/>
      <c r="N3" s="204"/>
      <c r="O3" s="204"/>
      <c r="P3" s="204"/>
      <c r="Q3" s="204"/>
      <c r="R3" s="204"/>
      <c r="S3" s="204"/>
      <c r="T3" s="204"/>
      <c r="U3" s="235"/>
      <c r="V3" s="448" t="s">
        <v>35</v>
      </c>
      <c r="W3" s="448"/>
      <c r="X3" s="448"/>
      <c r="Y3" s="451" t="s">
        <v>2592</v>
      </c>
      <c r="Z3" s="451"/>
      <c r="AA3" s="451"/>
      <c r="AB3" s="53"/>
      <c r="AK3" s="34"/>
      <c r="BI3" s="129"/>
      <c r="BJ3" s="129"/>
      <c r="BK3" s="129"/>
      <c r="BL3" s="129"/>
      <c r="BM3" s="129"/>
      <c r="BN3" s="129"/>
      <c r="BO3" s="129"/>
      <c r="BP3" s="129"/>
      <c r="BQ3" s="129"/>
      <c r="BR3" s="129"/>
      <c r="BS3" s="129"/>
      <c r="BT3" s="129"/>
      <c r="BU3" s="129"/>
      <c r="BV3" s="129"/>
      <c r="BW3" s="129"/>
    </row>
    <row r="4" spans="1:75" s="121" customFormat="1">
      <c r="A4" s="30" t="s">
        <v>292</v>
      </c>
      <c r="B4" s="35" t="str">
        <f>IF(VAL_C1!$H$33&lt;&gt;"", YEAR(VAL_C1!$H$33),"")</f>
        <v/>
      </c>
      <c r="C4" s="37"/>
      <c r="D4" s="448"/>
      <c r="E4" s="448"/>
      <c r="F4" s="202"/>
      <c r="G4" s="236"/>
      <c r="H4" s="236"/>
      <c r="I4" s="236"/>
      <c r="J4" s="236"/>
      <c r="K4" s="236"/>
      <c r="L4" s="236"/>
      <c r="M4" s="236"/>
      <c r="N4" s="236"/>
      <c r="O4" s="236"/>
      <c r="P4" s="236"/>
      <c r="Q4" s="236"/>
      <c r="R4" s="236"/>
      <c r="S4" s="236"/>
      <c r="T4" s="236"/>
      <c r="U4" s="237"/>
      <c r="V4" s="448" t="s">
        <v>30</v>
      </c>
      <c r="W4" s="448"/>
      <c r="X4" s="448"/>
      <c r="Y4" s="448" t="s">
        <v>22</v>
      </c>
      <c r="Z4" s="448"/>
      <c r="AA4" s="448"/>
      <c r="AB4" s="99"/>
      <c r="AK4" s="34"/>
      <c r="BI4" s="129"/>
      <c r="BJ4" s="129"/>
      <c r="BK4" s="129"/>
      <c r="BL4" s="129"/>
      <c r="BM4" s="129"/>
      <c r="BN4" s="129"/>
      <c r="BO4" s="129"/>
      <c r="BP4" s="129"/>
      <c r="BQ4" s="129"/>
      <c r="BR4" s="129"/>
      <c r="BS4" s="129"/>
      <c r="BT4" s="129"/>
      <c r="BU4" s="129"/>
      <c r="BV4" s="129"/>
      <c r="BW4" s="129"/>
    </row>
    <row r="5" spans="1:75" s="121" customFormat="1" hidden="1">
      <c r="A5" s="30" t="s">
        <v>294</v>
      </c>
      <c r="B5" s="31" t="s">
        <v>2</v>
      </c>
      <c r="C5" s="37"/>
      <c r="D5" s="238"/>
      <c r="E5" s="238"/>
      <c r="F5" s="236"/>
      <c r="G5" s="62"/>
      <c r="H5" s="62"/>
      <c r="I5" s="62"/>
      <c r="J5" s="62"/>
      <c r="K5" s="62"/>
      <c r="L5" s="62"/>
      <c r="M5" s="62"/>
      <c r="N5" s="62"/>
      <c r="O5" s="62"/>
      <c r="P5" s="62"/>
      <c r="Q5" s="62"/>
      <c r="R5" s="62"/>
      <c r="S5" s="62"/>
      <c r="T5" s="62"/>
      <c r="U5" s="62"/>
      <c r="V5" s="200"/>
      <c r="W5" s="200"/>
      <c r="X5" s="200"/>
      <c r="Y5" s="200"/>
      <c r="Z5" s="200"/>
      <c r="AA5" s="200"/>
      <c r="AB5" s="99"/>
      <c r="AK5" s="34"/>
      <c r="BI5" s="129"/>
      <c r="BJ5" s="129"/>
      <c r="BK5" s="129"/>
      <c r="BL5" s="129"/>
      <c r="BM5" s="129"/>
      <c r="BN5" s="129"/>
      <c r="BO5" s="129"/>
      <c r="BP5" s="129"/>
      <c r="BQ5" s="129"/>
      <c r="BR5" s="129"/>
      <c r="BS5" s="129"/>
      <c r="BT5" s="129"/>
      <c r="BU5" s="129"/>
      <c r="BV5" s="129"/>
      <c r="BW5" s="129"/>
    </row>
    <row r="6" spans="1:75" s="121" customFormat="1" hidden="1">
      <c r="A6" s="30" t="s">
        <v>296</v>
      </c>
      <c r="B6" s="31"/>
      <c r="C6" s="37"/>
      <c r="D6" s="236"/>
      <c r="E6" s="236"/>
      <c r="F6" s="236"/>
      <c r="G6" s="62"/>
      <c r="H6" s="62"/>
      <c r="I6" s="62"/>
      <c r="J6" s="62"/>
      <c r="K6" s="62"/>
      <c r="L6" s="62"/>
      <c r="M6" s="62"/>
      <c r="N6" s="62"/>
      <c r="O6" s="62"/>
      <c r="P6" s="62"/>
      <c r="Q6" s="62"/>
      <c r="R6" s="62"/>
      <c r="S6" s="62"/>
      <c r="T6" s="62"/>
      <c r="U6" s="62" t="s">
        <v>3</v>
      </c>
      <c r="V6" s="62" t="s">
        <v>598</v>
      </c>
      <c r="W6" s="62"/>
      <c r="X6" s="62"/>
      <c r="Y6" s="62" t="s">
        <v>598</v>
      </c>
      <c r="Z6" s="62"/>
      <c r="AA6" s="62"/>
      <c r="AB6" s="99"/>
      <c r="AK6" s="34"/>
      <c r="BI6" s="129"/>
      <c r="BJ6" s="129"/>
      <c r="BK6" s="129"/>
      <c r="BL6" s="129"/>
      <c r="BM6" s="129"/>
      <c r="BN6" s="129"/>
      <c r="BO6" s="129"/>
      <c r="BP6" s="129"/>
      <c r="BQ6" s="129"/>
      <c r="BR6" s="129"/>
      <c r="BS6" s="129"/>
      <c r="BT6" s="129"/>
      <c r="BU6" s="129"/>
      <c r="BV6" s="129"/>
      <c r="BW6" s="129"/>
    </row>
    <row r="7" spans="1:75" s="121" customFormat="1" ht="21" hidden="1">
      <c r="A7" s="30" t="s">
        <v>298</v>
      </c>
      <c r="B7" s="35" t="str">
        <f>IF(VAL_C1!$H$33&lt;&gt;"", YEAR(VAL_C1!$H$33),"")</f>
        <v/>
      </c>
      <c r="C7" s="37"/>
      <c r="D7" s="236"/>
      <c r="E7" s="236"/>
      <c r="F7" s="236"/>
      <c r="G7" s="197"/>
      <c r="H7" s="197"/>
      <c r="I7" s="197"/>
      <c r="J7" s="197"/>
      <c r="K7" s="197"/>
      <c r="L7" s="197"/>
      <c r="M7" s="197"/>
      <c r="N7" s="62"/>
      <c r="O7" s="62"/>
      <c r="P7" s="62"/>
      <c r="Q7" s="62"/>
      <c r="R7" s="62"/>
      <c r="S7" s="62"/>
      <c r="T7" s="62"/>
      <c r="U7" s="62" t="s">
        <v>320</v>
      </c>
      <c r="V7" s="62" t="s">
        <v>338</v>
      </c>
      <c r="W7" s="62"/>
      <c r="X7" s="62"/>
      <c r="Y7" s="62" t="s">
        <v>334</v>
      </c>
      <c r="Z7" s="62"/>
      <c r="AA7" s="62"/>
      <c r="AB7" s="99"/>
      <c r="AK7" s="34"/>
      <c r="BI7" s="129"/>
      <c r="BJ7" s="129"/>
      <c r="BK7" s="129"/>
      <c r="BL7" s="129"/>
      <c r="BM7" s="129"/>
      <c r="BN7" s="129"/>
      <c r="BO7" s="129"/>
      <c r="BP7" s="129"/>
      <c r="BQ7" s="129"/>
      <c r="BR7" s="129"/>
      <c r="BS7" s="129"/>
      <c r="BT7" s="129"/>
      <c r="BU7" s="129"/>
      <c r="BV7" s="129"/>
      <c r="BW7" s="129"/>
    </row>
    <row r="8" spans="1:75" s="121" customFormat="1" ht="21" hidden="1">
      <c r="A8" s="30" t="s">
        <v>300</v>
      </c>
      <c r="B8" s="35" t="str">
        <f>IF(VAL_C1!$H$34&lt;&gt;"", YEAR(VAL_C1!$H$34),"")</f>
        <v/>
      </c>
      <c r="C8" s="37"/>
      <c r="D8" s="236"/>
      <c r="E8" s="236"/>
      <c r="F8" s="236"/>
      <c r="G8" s="197"/>
      <c r="H8" s="197"/>
      <c r="I8" s="197"/>
      <c r="J8" s="197"/>
      <c r="K8" s="197"/>
      <c r="L8" s="197"/>
      <c r="M8" s="197"/>
      <c r="N8" s="136"/>
      <c r="O8" s="136"/>
      <c r="P8" s="136"/>
      <c r="Q8" s="136"/>
      <c r="R8" s="136"/>
      <c r="S8" s="136"/>
      <c r="T8" s="136"/>
      <c r="U8" s="136" t="s">
        <v>321</v>
      </c>
      <c r="V8" s="62" t="s">
        <v>2</v>
      </c>
      <c r="W8" s="62"/>
      <c r="X8" s="62"/>
      <c r="Y8" s="62" t="s">
        <v>2</v>
      </c>
      <c r="Z8" s="62"/>
      <c r="AA8" s="62"/>
      <c r="AB8" s="99"/>
      <c r="AK8" s="34"/>
      <c r="BI8" s="129"/>
      <c r="BJ8" s="129"/>
      <c r="BK8" s="129"/>
      <c r="BL8" s="129"/>
      <c r="BM8" s="129"/>
      <c r="BN8" s="129"/>
      <c r="BO8" s="129"/>
      <c r="BP8" s="129"/>
      <c r="BQ8" s="129"/>
      <c r="BR8" s="129"/>
      <c r="BS8" s="129"/>
      <c r="BT8" s="129"/>
      <c r="BU8" s="129"/>
      <c r="BV8" s="129"/>
      <c r="BW8" s="129"/>
    </row>
    <row r="9" spans="1:75" s="121" customFormat="1" ht="21" hidden="1">
      <c r="A9" s="30" t="s">
        <v>302</v>
      </c>
      <c r="B9" s="31" t="s">
        <v>721</v>
      </c>
      <c r="C9" s="37"/>
      <c r="D9" s="236"/>
      <c r="E9" s="236"/>
      <c r="F9" s="236"/>
      <c r="G9" s="197"/>
      <c r="H9" s="197"/>
      <c r="I9" s="197"/>
      <c r="J9" s="197"/>
      <c r="K9" s="197"/>
      <c r="L9" s="197"/>
      <c r="M9" s="197"/>
      <c r="N9" s="136"/>
      <c r="O9" s="136"/>
      <c r="P9" s="136"/>
      <c r="Q9" s="136"/>
      <c r="R9" s="136"/>
      <c r="S9" s="136"/>
      <c r="T9" s="136"/>
      <c r="U9" s="136" t="s">
        <v>322</v>
      </c>
      <c r="V9" s="62" t="s">
        <v>2</v>
      </c>
      <c r="W9" s="62"/>
      <c r="X9" s="62"/>
      <c r="Y9" s="62" t="s">
        <v>2</v>
      </c>
      <c r="Z9" s="62"/>
      <c r="AA9" s="62"/>
      <c r="AB9" s="99"/>
      <c r="AK9" s="34"/>
      <c r="BI9" s="129"/>
      <c r="BJ9" s="129"/>
      <c r="BK9" s="129"/>
      <c r="BL9" s="129"/>
      <c r="BM9" s="129"/>
      <c r="BN9" s="129"/>
      <c r="BO9" s="129"/>
      <c r="BP9" s="129"/>
      <c r="BQ9" s="129"/>
      <c r="BR9" s="129"/>
      <c r="BS9" s="129"/>
      <c r="BT9" s="129"/>
      <c r="BU9" s="129"/>
      <c r="BV9" s="129"/>
      <c r="BW9" s="129"/>
    </row>
    <row r="10" spans="1:75" s="121" customFormat="1" ht="21" hidden="1">
      <c r="A10" s="30" t="s">
        <v>304</v>
      </c>
      <c r="B10" s="31">
        <v>0</v>
      </c>
      <c r="C10" s="37"/>
      <c r="D10" s="236"/>
      <c r="E10" s="236"/>
      <c r="F10" s="236"/>
      <c r="G10" s="197"/>
      <c r="H10" s="197"/>
      <c r="I10" s="197"/>
      <c r="J10" s="197"/>
      <c r="K10" s="197"/>
      <c r="L10" s="197"/>
      <c r="M10" s="197"/>
      <c r="N10" s="136"/>
      <c r="O10" s="136"/>
      <c r="P10" s="136"/>
      <c r="Q10" s="136"/>
      <c r="R10" s="136"/>
      <c r="S10" s="136"/>
      <c r="T10" s="136"/>
      <c r="U10" s="136" t="s">
        <v>6</v>
      </c>
      <c r="V10" s="62" t="s">
        <v>2</v>
      </c>
      <c r="W10" s="62"/>
      <c r="X10" s="62"/>
      <c r="Y10" s="62" t="s">
        <v>2</v>
      </c>
      <c r="Z10" s="62"/>
      <c r="AA10" s="62"/>
      <c r="AB10" s="99"/>
      <c r="AK10" s="34"/>
      <c r="BI10" s="129"/>
      <c r="BJ10" s="129"/>
      <c r="BK10" s="129"/>
      <c r="BL10" s="129"/>
      <c r="BM10" s="129"/>
      <c r="BN10" s="129"/>
      <c r="BO10" s="129"/>
      <c r="BP10" s="129"/>
      <c r="BQ10" s="129"/>
      <c r="BR10" s="129"/>
      <c r="BS10" s="129"/>
      <c r="BT10" s="129"/>
      <c r="BU10" s="129"/>
      <c r="BV10" s="129"/>
      <c r="BW10" s="129"/>
    </row>
    <row r="11" spans="1:75" s="121" customFormat="1" ht="21" hidden="1">
      <c r="A11" s="30" t="s">
        <v>306</v>
      </c>
      <c r="B11" s="31">
        <v>0</v>
      </c>
      <c r="C11" s="37"/>
      <c r="D11" s="236"/>
      <c r="E11" s="236"/>
      <c r="F11" s="236"/>
      <c r="G11" s="197"/>
      <c r="H11" s="197"/>
      <c r="I11" s="197"/>
      <c r="J11" s="197"/>
      <c r="K11" s="197"/>
      <c r="L11" s="197"/>
      <c r="M11" s="197"/>
      <c r="N11" s="136"/>
      <c r="O11" s="136"/>
      <c r="P11" s="136"/>
      <c r="Q11" s="136"/>
      <c r="R11" s="136"/>
      <c r="S11" s="136"/>
      <c r="T11" s="136"/>
      <c r="U11" s="136"/>
      <c r="V11" s="62"/>
      <c r="W11" s="62"/>
      <c r="X11" s="62"/>
      <c r="Y11" s="62"/>
      <c r="Z11" s="62"/>
      <c r="AA11" s="62"/>
      <c r="AB11" s="99"/>
      <c r="AK11" s="34"/>
      <c r="BI11" s="129"/>
      <c r="BJ11" s="129"/>
      <c r="BK11" s="129"/>
      <c r="BL11" s="129"/>
      <c r="BM11" s="129"/>
      <c r="BN11" s="129"/>
      <c r="BO11" s="129"/>
      <c r="BP11" s="129"/>
      <c r="BQ11" s="129"/>
      <c r="BR11" s="129"/>
      <c r="BS11" s="129"/>
      <c r="BT11" s="129"/>
      <c r="BU11" s="129"/>
      <c r="BV11" s="129"/>
      <c r="BW11" s="129"/>
    </row>
    <row r="12" spans="1:75" s="121" customFormat="1" ht="21" hidden="1">
      <c r="A12" s="96"/>
      <c r="B12" s="96"/>
      <c r="C12" s="37"/>
      <c r="D12" s="236"/>
      <c r="E12" s="236"/>
      <c r="F12" s="236"/>
      <c r="G12" s="197"/>
      <c r="H12" s="197"/>
      <c r="I12" s="197"/>
      <c r="J12" s="197"/>
      <c r="K12" s="197"/>
      <c r="L12" s="197"/>
      <c r="M12" s="197"/>
      <c r="N12" s="136"/>
      <c r="O12" s="136"/>
      <c r="P12" s="136"/>
      <c r="Q12" s="136"/>
      <c r="R12" s="136"/>
      <c r="S12" s="136"/>
      <c r="T12" s="136"/>
      <c r="U12" s="136"/>
      <c r="V12" s="62"/>
      <c r="W12" s="62"/>
      <c r="X12" s="62"/>
      <c r="Y12" s="62"/>
      <c r="Z12" s="62"/>
      <c r="AA12" s="62"/>
      <c r="AB12" s="99"/>
      <c r="AK12" s="34"/>
      <c r="BI12" s="129"/>
      <c r="BJ12" s="129"/>
      <c r="BK12" s="129"/>
      <c r="BL12" s="129"/>
      <c r="BM12" s="129"/>
      <c r="BN12" s="129"/>
      <c r="BO12" s="129"/>
      <c r="BP12" s="129"/>
      <c r="BQ12" s="129"/>
      <c r="BR12" s="129"/>
      <c r="BS12" s="129"/>
      <c r="BT12" s="129"/>
      <c r="BU12" s="129"/>
      <c r="BV12" s="129"/>
      <c r="BW12" s="129"/>
    </row>
    <row r="13" spans="1:75" s="121" customFormat="1" ht="3.75" customHeight="1">
      <c r="A13" s="96"/>
      <c r="B13" s="96"/>
      <c r="C13" s="73"/>
      <c r="D13" s="73"/>
      <c r="E13" s="73"/>
      <c r="F13" s="236"/>
      <c r="G13" s="201"/>
      <c r="H13" s="201" t="s">
        <v>307</v>
      </c>
      <c r="I13" s="201" t="s">
        <v>310</v>
      </c>
      <c r="J13" s="201" t="s">
        <v>312</v>
      </c>
      <c r="K13" s="201" t="s">
        <v>314</v>
      </c>
      <c r="L13" s="201" t="s">
        <v>315</v>
      </c>
      <c r="M13" s="201" t="s">
        <v>316</v>
      </c>
      <c r="N13" s="183" t="s">
        <v>317</v>
      </c>
      <c r="O13" s="203" t="s">
        <v>762</v>
      </c>
      <c r="P13" s="203" t="s">
        <v>764</v>
      </c>
      <c r="Q13" s="183"/>
      <c r="R13" s="183"/>
      <c r="S13" s="183"/>
      <c r="T13" s="183"/>
      <c r="U13" s="136"/>
      <c r="V13" s="73"/>
      <c r="W13" s="73"/>
      <c r="X13" s="73"/>
      <c r="Y13" s="73"/>
      <c r="Z13" s="73"/>
      <c r="AA13" s="73"/>
      <c r="AB13" s="73"/>
      <c r="AK13" s="34"/>
      <c r="BI13" s="129"/>
      <c r="BJ13" s="129"/>
      <c r="BK13" s="129"/>
      <c r="BL13" s="129"/>
      <c r="BM13" s="129"/>
      <c r="BN13" s="129"/>
      <c r="BO13" s="129"/>
      <c r="BP13" s="129"/>
      <c r="BQ13" s="129"/>
      <c r="BR13" s="129"/>
      <c r="BS13" s="129"/>
      <c r="BT13" s="129"/>
      <c r="BU13" s="129"/>
      <c r="BV13" s="129"/>
      <c r="BW13" s="129"/>
    </row>
    <row r="14" spans="1:75" s="121" customFormat="1" ht="21" customHeight="1">
      <c r="A14" s="122"/>
      <c r="B14" s="122"/>
      <c r="C14" s="37"/>
      <c r="D14" s="390" t="s">
        <v>13</v>
      </c>
      <c r="E14" s="155" t="s">
        <v>4</v>
      </c>
      <c r="F14" s="202"/>
      <c r="G14" s="62"/>
      <c r="H14" s="62" t="s">
        <v>326</v>
      </c>
      <c r="I14" s="62" t="s">
        <v>328</v>
      </c>
      <c r="J14" s="62" t="s">
        <v>2</v>
      </c>
      <c r="K14" s="62" t="s">
        <v>331</v>
      </c>
      <c r="L14" s="62" t="s">
        <v>2</v>
      </c>
      <c r="M14" s="62" t="s">
        <v>599</v>
      </c>
      <c r="N14" s="136" t="s">
        <v>599</v>
      </c>
      <c r="O14" s="136" t="s">
        <v>2</v>
      </c>
      <c r="P14" s="136" t="s">
        <v>721</v>
      </c>
      <c r="Q14" s="136"/>
      <c r="R14" s="136"/>
      <c r="S14" s="136"/>
      <c r="T14" s="136"/>
      <c r="U14" s="213"/>
      <c r="V14" s="162"/>
      <c r="W14" s="166"/>
      <c r="X14" s="167"/>
      <c r="Y14" s="162"/>
      <c r="Z14" s="166"/>
      <c r="AA14" s="167"/>
      <c r="AB14" s="73"/>
      <c r="AK14" s="34"/>
      <c r="BI14" s="129"/>
      <c r="BJ14" s="129"/>
      <c r="BK14" s="129"/>
      <c r="BL14" s="129"/>
      <c r="BM14" s="129"/>
      <c r="BN14" s="129"/>
      <c r="BO14" s="129"/>
      <c r="BP14" s="129"/>
      <c r="BQ14" s="129"/>
      <c r="BR14" s="129"/>
      <c r="BS14" s="129"/>
      <c r="BT14" s="129"/>
      <c r="BU14" s="129"/>
      <c r="BV14" s="129"/>
      <c r="BW14" s="129"/>
    </row>
    <row r="15" spans="1:75" s="121" customFormat="1" ht="21" customHeight="1">
      <c r="A15" s="122"/>
      <c r="B15" s="122"/>
      <c r="C15" s="37"/>
      <c r="D15" s="391"/>
      <c r="E15" s="155" t="s">
        <v>5</v>
      </c>
      <c r="F15" s="202"/>
      <c r="G15" s="62"/>
      <c r="H15" s="62" t="s">
        <v>327</v>
      </c>
      <c r="I15" s="62" t="s">
        <v>328</v>
      </c>
      <c r="J15" s="62" t="s">
        <v>2</v>
      </c>
      <c r="K15" s="62" t="s">
        <v>331</v>
      </c>
      <c r="L15" s="62" t="s">
        <v>2</v>
      </c>
      <c r="M15" s="62" t="s">
        <v>599</v>
      </c>
      <c r="N15" s="136" t="s">
        <v>599</v>
      </c>
      <c r="O15" s="136" t="s">
        <v>2</v>
      </c>
      <c r="P15" s="136" t="s">
        <v>721</v>
      </c>
      <c r="Q15" s="136"/>
      <c r="R15" s="136"/>
      <c r="S15" s="136"/>
      <c r="T15" s="136"/>
      <c r="U15" s="213"/>
      <c r="V15" s="162"/>
      <c r="W15" s="166"/>
      <c r="X15" s="167"/>
      <c r="Y15" s="162"/>
      <c r="Z15" s="166"/>
      <c r="AA15" s="167"/>
      <c r="AB15" s="73"/>
      <c r="AK15" s="34"/>
      <c r="BI15" s="129"/>
      <c r="BJ15" s="129"/>
      <c r="BK15" s="129"/>
      <c r="BL15" s="129"/>
      <c r="BM15" s="129"/>
      <c r="BN15" s="129"/>
      <c r="BO15" s="129"/>
      <c r="BP15" s="129"/>
      <c r="BQ15" s="129"/>
      <c r="BR15" s="129"/>
      <c r="BS15" s="129"/>
      <c r="BT15" s="129"/>
      <c r="BU15" s="129"/>
      <c r="BV15" s="129"/>
      <c r="BW15" s="129"/>
    </row>
    <row r="16" spans="1:75" s="121" customFormat="1" ht="21" customHeight="1">
      <c r="A16" s="122"/>
      <c r="B16" s="122"/>
      <c r="C16" s="37"/>
      <c r="D16" s="392"/>
      <c r="E16" s="52" t="s">
        <v>7</v>
      </c>
      <c r="F16" s="202"/>
      <c r="G16" s="62"/>
      <c r="H16" s="62" t="s">
        <v>2</v>
      </c>
      <c r="I16" s="62" t="s">
        <v>328</v>
      </c>
      <c r="J16" s="62" t="s">
        <v>2</v>
      </c>
      <c r="K16" s="62" t="s">
        <v>331</v>
      </c>
      <c r="L16" s="62" t="s">
        <v>2</v>
      </c>
      <c r="M16" s="62" t="s">
        <v>599</v>
      </c>
      <c r="N16" s="136" t="s">
        <v>599</v>
      </c>
      <c r="O16" s="136" t="s">
        <v>2</v>
      </c>
      <c r="P16" s="136" t="s">
        <v>721</v>
      </c>
      <c r="Q16" s="136"/>
      <c r="R16" s="136"/>
      <c r="S16" s="136"/>
      <c r="T16" s="136"/>
      <c r="U16" s="213"/>
      <c r="V16" s="21" t="str">
        <f>IF(OR(AND(V14="",W14=""),AND(V15="",W15=""),AND(W14="X",W15="X"),OR(W14="M",W15="M")),"",SUM(V14,V15))</f>
        <v/>
      </c>
      <c r="W16" s="22" t="str">
        <f>IF(AND(AND(W14="X",W15="X"),SUM(V14,V15)=0,ISNUMBER(V16)),"",IF(OR(W14="M",W15="M"),"M",IF(AND(W14=W15,OR(W14="X",W14="W",W14="Z")),UPPER(W14),"")))</f>
        <v/>
      </c>
      <c r="X16" s="23"/>
      <c r="Y16" s="21" t="str">
        <f t="shared" ref="Y16" si="0">IF(OR(AND(Y14="",Z14=""),AND(Y15="",Z15=""),AND(Z14="X",Z15="X"),OR(Z14="M",Z15="M")),"",SUM(Y14,Y15))</f>
        <v/>
      </c>
      <c r="Z16" s="22" t="str">
        <f t="shared" ref="Z16" si="1">IF(AND(AND(Z14="X",Z15="X"),SUM(Y14,Y15)=0,ISNUMBER(Y16)),"",IF(OR(Z14="M",Z15="M"),"M",IF(AND(Z14=Z15,OR(Z14="X",Z14="W",Z14="Z")),UPPER(Z14),"")))</f>
        <v/>
      </c>
      <c r="AA16" s="23"/>
      <c r="AB16" s="73"/>
      <c r="AK16" s="34"/>
      <c r="BI16" s="129"/>
      <c r="BJ16" s="129"/>
      <c r="BK16" s="129"/>
      <c r="BL16" s="129"/>
      <c r="BM16" s="129"/>
      <c r="BN16" s="129"/>
      <c r="BO16" s="129"/>
      <c r="BP16" s="129"/>
      <c r="BQ16" s="129"/>
      <c r="BR16" s="129"/>
      <c r="BS16" s="129"/>
      <c r="BT16" s="129"/>
      <c r="BU16" s="129"/>
      <c r="BV16" s="129"/>
      <c r="BW16" s="129"/>
    </row>
    <row r="17" spans="1:75" s="121" customFormat="1" ht="21" customHeight="1">
      <c r="A17" s="122"/>
      <c r="B17" s="122"/>
      <c r="C17" s="37"/>
      <c r="D17" s="390" t="s">
        <v>21</v>
      </c>
      <c r="E17" s="155" t="s">
        <v>4</v>
      </c>
      <c r="F17" s="202"/>
      <c r="G17" s="62"/>
      <c r="H17" s="62" t="s">
        <v>326</v>
      </c>
      <c r="I17" s="62" t="s">
        <v>329</v>
      </c>
      <c r="J17" s="62" t="s">
        <v>2</v>
      </c>
      <c r="K17" s="62" t="s">
        <v>331</v>
      </c>
      <c r="L17" s="62" t="s">
        <v>2</v>
      </c>
      <c r="M17" s="62" t="s">
        <v>599</v>
      </c>
      <c r="N17" s="136" t="s">
        <v>599</v>
      </c>
      <c r="O17" s="136" t="s">
        <v>2</v>
      </c>
      <c r="P17" s="136" t="s">
        <v>721</v>
      </c>
      <c r="Q17" s="136"/>
      <c r="R17" s="136"/>
      <c r="S17" s="136"/>
      <c r="T17" s="136"/>
      <c r="U17" s="213"/>
      <c r="V17" s="162"/>
      <c r="W17" s="166"/>
      <c r="X17" s="167"/>
      <c r="Y17" s="162"/>
      <c r="Z17" s="166"/>
      <c r="AA17" s="167"/>
      <c r="AB17" s="73"/>
      <c r="AK17" s="34"/>
      <c r="BI17" s="129"/>
      <c r="BJ17" s="129"/>
      <c r="BK17" s="129"/>
      <c r="BL17" s="129"/>
      <c r="BM17" s="129"/>
      <c r="BN17" s="129"/>
      <c r="BO17" s="129"/>
      <c r="BP17" s="129"/>
      <c r="BQ17" s="129"/>
      <c r="BR17" s="129"/>
      <c r="BS17" s="129"/>
      <c r="BT17" s="129"/>
      <c r="BU17" s="129"/>
      <c r="BV17" s="129"/>
      <c r="BW17" s="129"/>
    </row>
    <row r="18" spans="1:75" s="121" customFormat="1" ht="21" customHeight="1">
      <c r="A18" s="122"/>
      <c r="B18" s="122"/>
      <c r="C18" s="37"/>
      <c r="D18" s="391"/>
      <c r="E18" s="155" t="s">
        <v>5</v>
      </c>
      <c r="F18" s="202"/>
      <c r="G18" s="62"/>
      <c r="H18" s="62" t="s">
        <v>327</v>
      </c>
      <c r="I18" s="62" t="s">
        <v>329</v>
      </c>
      <c r="J18" s="62" t="s">
        <v>2</v>
      </c>
      <c r="K18" s="62" t="s">
        <v>331</v>
      </c>
      <c r="L18" s="62" t="s">
        <v>2</v>
      </c>
      <c r="M18" s="62" t="s">
        <v>599</v>
      </c>
      <c r="N18" s="136" t="s">
        <v>599</v>
      </c>
      <c r="O18" s="136" t="s">
        <v>2</v>
      </c>
      <c r="P18" s="136" t="s">
        <v>721</v>
      </c>
      <c r="Q18" s="136"/>
      <c r="R18" s="136"/>
      <c r="S18" s="136"/>
      <c r="T18" s="136"/>
      <c r="U18" s="213"/>
      <c r="V18" s="162"/>
      <c r="W18" s="166"/>
      <c r="X18" s="167"/>
      <c r="Y18" s="162"/>
      <c r="Z18" s="166"/>
      <c r="AA18" s="167"/>
      <c r="AB18" s="73"/>
      <c r="AK18" s="34"/>
      <c r="BI18" s="129"/>
      <c r="BJ18" s="129"/>
      <c r="BK18" s="129"/>
      <c r="BL18" s="129"/>
      <c r="BM18" s="129"/>
      <c r="BN18" s="129"/>
      <c r="BO18" s="129"/>
      <c r="BP18" s="129"/>
      <c r="BQ18" s="129"/>
      <c r="BR18" s="129"/>
      <c r="BS18" s="129"/>
      <c r="BT18" s="129"/>
      <c r="BU18" s="129"/>
      <c r="BV18" s="129"/>
      <c r="BW18" s="129"/>
    </row>
    <row r="19" spans="1:75" s="121" customFormat="1" ht="21" customHeight="1">
      <c r="A19" s="122"/>
      <c r="B19" s="122"/>
      <c r="C19" s="37"/>
      <c r="D19" s="392"/>
      <c r="E19" s="52" t="s">
        <v>7</v>
      </c>
      <c r="F19" s="202"/>
      <c r="G19" s="62"/>
      <c r="H19" s="62" t="s">
        <v>2</v>
      </c>
      <c r="I19" s="62" t="s">
        <v>329</v>
      </c>
      <c r="J19" s="62" t="s">
        <v>2</v>
      </c>
      <c r="K19" s="62" t="s">
        <v>331</v>
      </c>
      <c r="L19" s="62" t="s">
        <v>2</v>
      </c>
      <c r="M19" s="62" t="s">
        <v>599</v>
      </c>
      <c r="N19" s="136" t="s">
        <v>599</v>
      </c>
      <c r="O19" s="136" t="s">
        <v>2</v>
      </c>
      <c r="P19" s="136" t="s">
        <v>721</v>
      </c>
      <c r="Q19" s="136"/>
      <c r="R19" s="136"/>
      <c r="S19" s="136"/>
      <c r="T19" s="136"/>
      <c r="U19" s="213"/>
      <c r="V19" s="21" t="str">
        <f t="shared" ref="V19" si="2">IF(OR(AND(V17="",W17=""),AND(V18="",W18=""),AND(W17="X",W18="X"),OR(W17="M",W18="M")),"",SUM(V17,V18))</f>
        <v/>
      </c>
      <c r="W19" s="22" t="str">
        <f t="shared" ref="W19" si="3">IF(AND(AND(W17="X",W18="X"),SUM(V17,V18)=0,ISNUMBER(V19)),"",IF(OR(W17="M",W18="M"),"M",IF(AND(W17=W18,OR(W17="X",W17="W",W17="Z")),UPPER(W17),"")))</f>
        <v/>
      </c>
      <c r="X19" s="23"/>
      <c r="Y19" s="21" t="str">
        <f t="shared" ref="Y19" si="4">IF(OR(AND(Y17="",Z17=""),AND(Y18="",Z18=""),AND(Z17="X",Z18="X"),OR(Z17="M",Z18="M")),"",SUM(Y17,Y18))</f>
        <v/>
      </c>
      <c r="Z19" s="22" t="str">
        <f t="shared" ref="Z19" si="5">IF(AND(AND(Z17="X",Z18="X"),SUM(Y17,Y18)=0,ISNUMBER(Y19)),"",IF(OR(Z17="M",Z18="M"),"M",IF(AND(Z17=Z18,OR(Z17="X",Z17="W",Z17="Z")),UPPER(Z17),"")))</f>
        <v/>
      </c>
      <c r="AA19" s="23"/>
      <c r="AB19" s="73"/>
      <c r="AK19" s="34"/>
      <c r="BI19" s="129"/>
      <c r="BJ19" s="129"/>
      <c r="BK19" s="129"/>
      <c r="BL19" s="129"/>
      <c r="BM19" s="129"/>
      <c r="BN19" s="129"/>
      <c r="BO19" s="129"/>
      <c r="BP19" s="129"/>
      <c r="BQ19" s="129"/>
      <c r="BR19" s="129"/>
      <c r="BS19" s="129"/>
      <c r="BT19" s="129"/>
      <c r="BU19" s="129"/>
      <c r="BV19" s="129"/>
      <c r="BW19" s="129"/>
    </row>
    <row r="20" spans="1:75" s="121" customFormat="1" ht="21" customHeight="1">
      <c r="A20" s="122"/>
      <c r="B20" s="122"/>
      <c r="C20" s="37"/>
      <c r="D20" s="410" t="s">
        <v>29</v>
      </c>
      <c r="E20" s="52" t="s">
        <v>4</v>
      </c>
      <c r="F20" s="202"/>
      <c r="G20" s="62"/>
      <c r="H20" s="62" t="s">
        <v>326</v>
      </c>
      <c r="I20" s="65" t="s">
        <v>330</v>
      </c>
      <c r="J20" s="62" t="s">
        <v>2</v>
      </c>
      <c r="K20" s="62" t="s">
        <v>331</v>
      </c>
      <c r="L20" s="62" t="s">
        <v>2</v>
      </c>
      <c r="M20" s="62" t="s">
        <v>599</v>
      </c>
      <c r="N20" s="136" t="s">
        <v>599</v>
      </c>
      <c r="O20" s="136" t="s">
        <v>2</v>
      </c>
      <c r="P20" s="136" t="s">
        <v>721</v>
      </c>
      <c r="Q20" s="136"/>
      <c r="R20" s="136"/>
      <c r="S20" s="136"/>
      <c r="T20" s="136"/>
      <c r="U20" s="213"/>
      <c r="V20" s="21" t="str">
        <f>IF(OR(AND(V14="",W14=""),AND(V17="",W17=""),AND(W14="X",W17="X"),OR(W14="M",W17="M")),"",SUM(V14,V17))</f>
        <v/>
      </c>
      <c r="W20" s="22" t="str">
        <f>IF(AND(AND(W14="X",W17="X"),SUM(V14,V17)=0,ISNUMBER(V20)),"",IF(OR(W14="M",W17="M"),"M",IF(AND(W14=W17,OR(W14="X",W14="W",W14="Z")),UPPER(W14),"")))</f>
        <v/>
      </c>
      <c r="X20" s="23"/>
      <c r="Y20" s="21" t="str">
        <f t="shared" ref="Y20:Y22" si="6">IF(OR(AND(Y14="",Z14=""),AND(Y17="",Z17=""),AND(Z14="X",Z17="X"),OR(Z14="M",Z17="M")),"",SUM(Y14,Y17))</f>
        <v/>
      </c>
      <c r="Z20" s="22" t="str">
        <f t="shared" ref="Z20:Z22" si="7">IF(AND(AND(Z14="X",Z17="X"),SUM(Y14,Y17)=0,ISNUMBER(Y20)),"",IF(OR(Z14="M",Z17="M"),"M",IF(AND(Z14=Z17,OR(Z14="X",Z14="W",Z14="Z")),UPPER(Z14),"")))</f>
        <v/>
      </c>
      <c r="AA20" s="23"/>
      <c r="AB20" s="73"/>
      <c r="AK20" s="34"/>
      <c r="BI20" s="129"/>
      <c r="BJ20" s="129"/>
      <c r="BK20" s="129"/>
      <c r="BL20" s="129"/>
      <c r="BM20" s="129"/>
      <c r="BN20" s="129"/>
      <c r="BO20" s="129"/>
      <c r="BP20" s="129"/>
      <c r="BQ20" s="129"/>
      <c r="BR20" s="129"/>
      <c r="BS20" s="129"/>
      <c r="BT20" s="129"/>
      <c r="BU20" s="129"/>
      <c r="BV20" s="129"/>
      <c r="BW20" s="129"/>
    </row>
    <row r="21" spans="1:75" s="121" customFormat="1" ht="21" customHeight="1">
      <c r="A21" s="122"/>
      <c r="B21" s="122"/>
      <c r="C21" s="37"/>
      <c r="D21" s="411"/>
      <c r="E21" s="52" t="s">
        <v>5</v>
      </c>
      <c r="F21" s="202"/>
      <c r="G21" s="62"/>
      <c r="H21" s="62" t="s">
        <v>327</v>
      </c>
      <c r="I21" s="65" t="s">
        <v>330</v>
      </c>
      <c r="J21" s="62" t="s">
        <v>2</v>
      </c>
      <c r="K21" s="62" t="s">
        <v>331</v>
      </c>
      <c r="L21" s="62" t="s">
        <v>2</v>
      </c>
      <c r="M21" s="62" t="s">
        <v>599</v>
      </c>
      <c r="N21" s="136" t="s">
        <v>599</v>
      </c>
      <c r="O21" s="136" t="s">
        <v>2</v>
      </c>
      <c r="P21" s="136" t="s">
        <v>721</v>
      </c>
      <c r="Q21" s="136"/>
      <c r="R21" s="136"/>
      <c r="S21" s="136"/>
      <c r="T21" s="136"/>
      <c r="U21" s="213"/>
      <c r="V21" s="21" t="str">
        <f t="shared" ref="V21:V22" si="8">IF(OR(AND(V15="",W15=""),AND(V18="",W18=""),AND(W15="X",W18="X"),OR(W15="M",W18="M")),"",SUM(V15,V18))</f>
        <v/>
      </c>
      <c r="W21" s="22" t="str">
        <f t="shared" ref="W21:W22" si="9">IF(AND(AND(W15="X",W18="X"),SUM(V15,V18)=0,ISNUMBER(V21)),"",IF(OR(W15="M",W18="M"),"M",IF(AND(W15=W18,OR(W15="X",W15="W",W15="Z")),UPPER(W15),"")))</f>
        <v/>
      </c>
      <c r="X21" s="23"/>
      <c r="Y21" s="21" t="str">
        <f t="shared" si="6"/>
        <v/>
      </c>
      <c r="Z21" s="22" t="str">
        <f t="shared" si="7"/>
        <v/>
      </c>
      <c r="AA21" s="23"/>
      <c r="AB21" s="53"/>
      <c r="AK21" s="34"/>
      <c r="BI21" s="129"/>
      <c r="BJ21" s="129"/>
      <c r="BK21" s="129"/>
      <c r="BL21" s="129"/>
      <c r="BM21" s="129"/>
      <c r="BN21" s="129"/>
      <c r="BO21" s="129"/>
      <c r="BP21" s="129"/>
      <c r="BQ21" s="129"/>
      <c r="BR21" s="129"/>
      <c r="BS21" s="129"/>
      <c r="BT21" s="129"/>
      <c r="BU21" s="129"/>
      <c r="BV21" s="129"/>
      <c r="BW21" s="129"/>
    </row>
    <row r="22" spans="1:75" s="121" customFormat="1" ht="21" customHeight="1">
      <c r="A22" s="122"/>
      <c r="B22" s="122"/>
      <c r="C22" s="37"/>
      <c r="D22" s="412"/>
      <c r="E22" s="52" t="s">
        <v>7</v>
      </c>
      <c r="F22" s="202"/>
      <c r="G22" s="62"/>
      <c r="H22" s="62" t="s">
        <v>2</v>
      </c>
      <c r="I22" s="65" t="s">
        <v>330</v>
      </c>
      <c r="J22" s="62" t="s">
        <v>2</v>
      </c>
      <c r="K22" s="62" t="s">
        <v>331</v>
      </c>
      <c r="L22" s="62" t="s">
        <v>2</v>
      </c>
      <c r="M22" s="62" t="s">
        <v>599</v>
      </c>
      <c r="N22" s="136" t="s">
        <v>599</v>
      </c>
      <c r="O22" s="136" t="s">
        <v>2</v>
      </c>
      <c r="P22" s="136" t="s">
        <v>721</v>
      </c>
      <c r="Q22" s="136"/>
      <c r="R22" s="136"/>
      <c r="S22" s="136"/>
      <c r="T22" s="136"/>
      <c r="U22" s="213"/>
      <c r="V22" s="21" t="str">
        <f t="shared" si="8"/>
        <v/>
      </c>
      <c r="W22" s="22" t="str">
        <f t="shared" si="9"/>
        <v/>
      </c>
      <c r="X22" s="23"/>
      <c r="Y22" s="21" t="str">
        <f t="shared" si="6"/>
        <v/>
      </c>
      <c r="Z22" s="22" t="str">
        <f t="shared" si="7"/>
        <v/>
      </c>
      <c r="AA22" s="23"/>
      <c r="AB22" s="53"/>
      <c r="AK22" s="34"/>
      <c r="BI22" s="129"/>
      <c r="BJ22" s="129"/>
      <c r="BK22" s="129"/>
      <c r="BL22" s="129"/>
      <c r="BM22" s="129"/>
      <c r="BN22" s="129"/>
      <c r="BO22" s="129"/>
      <c r="BP22" s="129"/>
      <c r="BQ22" s="129"/>
      <c r="BR22" s="129"/>
      <c r="BS22" s="129"/>
      <c r="BT22" s="129"/>
      <c r="BU22" s="129"/>
      <c r="BV22" s="129"/>
      <c r="BW22" s="129"/>
    </row>
    <row r="23" spans="1:75" s="121" customFormat="1" ht="21" customHeight="1">
      <c r="A23" s="122"/>
      <c r="B23" s="122"/>
      <c r="C23" s="37"/>
      <c r="D23" s="407" t="s">
        <v>2793</v>
      </c>
      <c r="E23" s="407"/>
      <c r="F23" s="202"/>
      <c r="G23" s="62"/>
      <c r="H23" s="62" t="s">
        <v>2</v>
      </c>
      <c r="I23" s="65" t="s">
        <v>330</v>
      </c>
      <c r="J23" s="62" t="s">
        <v>2</v>
      </c>
      <c r="K23" s="240" t="s">
        <v>332</v>
      </c>
      <c r="L23" s="62" t="s">
        <v>2</v>
      </c>
      <c r="M23" s="62" t="s">
        <v>599</v>
      </c>
      <c r="N23" s="136" t="s">
        <v>599</v>
      </c>
      <c r="O23" s="136" t="s">
        <v>2</v>
      </c>
      <c r="P23" s="136" t="s">
        <v>721</v>
      </c>
      <c r="Q23" s="136"/>
      <c r="R23" s="136"/>
      <c r="S23" s="136"/>
      <c r="T23" s="136"/>
      <c r="U23" s="213"/>
      <c r="V23" s="162"/>
      <c r="W23" s="166"/>
      <c r="X23" s="167"/>
      <c r="Y23" s="162"/>
      <c r="Z23" s="166"/>
      <c r="AA23" s="167"/>
      <c r="AB23" s="53"/>
      <c r="AK23" s="34"/>
      <c r="BI23" s="129"/>
      <c r="BJ23" s="129"/>
      <c r="BK23" s="129"/>
      <c r="BL23" s="129"/>
      <c r="BM23" s="129"/>
      <c r="BN23" s="129"/>
      <c r="BO23" s="129"/>
      <c r="BP23" s="129"/>
      <c r="BQ23" s="129"/>
      <c r="BR23" s="129"/>
      <c r="BS23" s="129"/>
      <c r="BT23" s="129"/>
      <c r="BU23" s="129"/>
      <c r="BV23" s="129"/>
      <c r="BW23" s="129"/>
    </row>
    <row r="24" spans="1:75" s="121" customFormat="1">
      <c r="A24" s="119"/>
      <c r="B24" s="119"/>
      <c r="C24" s="37"/>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K24" s="34"/>
    </row>
    <row r="25" spans="1:75" s="121" customFormat="1">
      <c r="A25" s="119"/>
      <c r="B25" s="119"/>
      <c r="C25" s="37"/>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K25" s="34"/>
    </row>
    <row r="26" spans="1:75" s="121" customFormat="1" hidden="1"/>
    <row r="27" spans="1:75" s="121" customFormat="1" hidden="1">
      <c r="V27" s="54">
        <f>SUMPRODUCT(--(V14:V23=0),--(V14:V23&lt;&gt;""),--(W14:W23="Z"))+SUMPRODUCT(--(V14:V23=0),--(V14:V23&lt;&gt;""),--(W14:W23=""))+SUMPRODUCT(--(V14:V23&gt;0),--(W14:W23="W"))+SUMPRODUCT(--(V14:V23&gt;0), --(V14:V23&lt;&gt;""),--(W14:W23=""))+SUMPRODUCT(--(V14:V23=""),--(W14:W23="Z"))</f>
        <v>0</v>
      </c>
      <c r="W27" s="55"/>
      <c r="X27" s="55"/>
      <c r="Y27" s="54">
        <f>SUMPRODUCT(--(Y14:Y23=0),--(Y14:Y23&lt;&gt;""),--(Z14:Z23="Z"))+SUMPRODUCT(--(Y14:Y23=0),--(Y14:Y23&lt;&gt;""),--(Z14:Z23=""))+SUMPRODUCT(--(Y14:Y23&gt;0),--(Z14:Z23="W"))+SUMPRODUCT(--(Y14:Y23&gt;0), --(Y14:Y23&lt;&gt;""),--(Z14:Z23=""))+SUMPRODUCT(--(Y14:Y23=""),--(Z14:Z23="Z"))</f>
        <v>0</v>
      </c>
      <c r="Z27" s="55"/>
      <c r="AA27" s="55"/>
    </row>
    <row r="28" spans="1:75" s="121" customFormat="1" hidden="1"/>
    <row r="29" spans="1:75" s="121" customFormat="1" hidden="1"/>
    <row r="30" spans="1:75" s="121" customFormat="1" hidden="1"/>
    <row r="31" spans="1:75" s="121" customFormat="1" hidden="1"/>
    <row r="32" spans="1:75" s="121" customFormat="1" hidden="1"/>
    <row r="33" s="121" customFormat="1" hidden="1"/>
    <row r="34" s="121" customFormat="1" hidden="1"/>
    <row r="35" s="121" customFormat="1" hidden="1"/>
    <row r="36" s="121" customFormat="1"/>
    <row r="37" s="121" customFormat="1"/>
    <row r="38" s="121" customFormat="1"/>
    <row r="39" s="121" customFormat="1"/>
  </sheetData>
  <sheetProtection algorithmName="SHA-512" hashValue="bW032rfnkCL0HkiTSyZfMKYLewDxRkPeNRvRFvk2MoC7NFzRbIH+VwzzidO4DPkEifRLs62cncP48vFvk5BB1w==" saltValue="/17neruIV9QW5lJ3hvdEEA==" spinCount="100000" sheet="1" objects="1" scenarios="1" formatCells="0" formatColumns="0" formatRows="0" sort="0" autoFilter="0"/>
  <mergeCells count="10">
    <mergeCell ref="D20:D22"/>
    <mergeCell ref="D23:E23"/>
    <mergeCell ref="D14:D16"/>
    <mergeCell ref="D17:D19"/>
    <mergeCell ref="D1:AB1"/>
    <mergeCell ref="V3:X3"/>
    <mergeCell ref="Y3:AA3"/>
    <mergeCell ref="V4:X4"/>
    <mergeCell ref="Y4:AA4"/>
    <mergeCell ref="D3:E4"/>
  </mergeCells>
  <conditionalFormatting sqref="V14:V23 Y14:Y23">
    <cfRule type="expression" dxfId="15" priority="3">
      <formula xml:space="preserve"> OR(AND(V14=0,V14&lt;&gt;"",W14&lt;&gt;"Z",W14&lt;&gt;""),AND(V14&gt;0,V14&lt;&gt;"",W14&lt;&gt;"W",W14&lt;&gt;""),AND(V14="", W14="W"))</formula>
    </cfRule>
  </conditionalFormatting>
  <conditionalFormatting sqref="W14:W23 Z14:Z23">
    <cfRule type="expression" dxfId="14" priority="2">
      <formula xml:space="preserve"> OR(AND(V14=0,V14&lt;&gt;"",W14&lt;&gt;"Z",W14&lt;&gt;""),AND(V14&gt;0,V14&lt;&gt;"",W14&lt;&gt;"W",W14&lt;&gt;""),AND(V14="", W14="W"))</formula>
    </cfRule>
  </conditionalFormatting>
  <conditionalFormatting sqref="X14:X23 AA14:AA23">
    <cfRule type="expression" dxfId="13" priority="1">
      <formula xml:space="preserve"> AND(OR(W14="X",W14="W"),X14="")</formula>
    </cfRule>
  </conditionalFormatting>
  <conditionalFormatting sqref="V16 Y16 V19 Y19">
    <cfRule type="expression" dxfId="12" priority="4">
      <formula>OR(AND(W14="X",W15="X"),AND(W14="M",W15="M"))</formula>
    </cfRule>
    <cfRule type="expression" dxfId="11" priority="5">
      <formula>IF(OR(AND(V14="",W14=""),AND(V15="",W15=""),AND(W14="X",W15="X"),OR(W14="M",W15="M")),"",SUM(V14,V15)) &lt;&gt; V16</formula>
    </cfRule>
  </conditionalFormatting>
  <conditionalFormatting sqref="W16 Z16 W19 Z19">
    <cfRule type="expression" dxfId="10" priority="6">
      <formula>OR(AND(W14="X",W15="X"),AND(W14="M",W15="M"))</formula>
    </cfRule>
    <cfRule type="expression" dxfId="9" priority="7">
      <formula>IF(AND(AND(W14="X",W15="X"),SUM(V14,V15)=0,ISNUMBER(V16)),"",IF(OR(W14="M",W15="M"),"M",IF(AND(W14=W15,OR(W14="X",W14="W",W14="Z")),UPPER(W14),""))) &lt;&gt; W16</formula>
    </cfRule>
  </conditionalFormatting>
  <conditionalFormatting sqref="V20:V22 Y20:Y22">
    <cfRule type="expression" dxfId="8" priority="8">
      <formula>OR(AND(W14="X",W17="X"),AND(W14="M",W17="M"))</formula>
    </cfRule>
    <cfRule type="expression" dxfId="7" priority="9">
      <formula>IF(OR(AND(V14="",W14=""),AND(V17="",W17=""),AND(W14="X",W17="X"),OR(W14="M",W17="M")),"",SUM(V14,V17)) &lt;&gt; V20</formula>
    </cfRule>
  </conditionalFormatting>
  <conditionalFormatting sqref="W20:W22 Z20:Z22">
    <cfRule type="expression" dxfId="6" priority="10">
      <formula>OR(AND(W14="X",W17="X"),AND(W14="M",W17="M"))</formula>
    </cfRule>
    <cfRule type="expression" dxfId="5" priority="11">
      <formula>IF(AND(AND(W14="X",W17="X"),SUM(V14,V17)=0,ISNUMBER(V20)),"",IF(OR(W14="M",W17="M"),"M",IF(AND(W14=W17,OR(W14="X",W14="W",W14="Z")),UPPER(W14),""))) &lt;&gt; W20</formula>
    </cfRule>
  </conditionalFormatting>
  <dataValidations count="4">
    <dataValidation allowBlank="1" showInputMessage="1" showErrorMessage="1" sqref="V1:AA13 V24:AA1048576 AB1:XFD1048576 A1:U1048576"/>
    <dataValidation type="decimal" operator="greaterThanOrEqual" allowBlank="1" showInputMessage="1" showErrorMessage="1" errorTitle="Invalid input" error="Please enter a numeric value" sqref="V14:V23 Y14:Y23">
      <formula1>0</formula1>
    </dataValidation>
    <dataValidation type="list" allowBlank="1" showDropDown="1" showInputMessage="1" showErrorMessage="1" errorTitle="Invalid input" error="Please enter one of the following codes (capital letters only):_x000a_Z - Not applicable_x000a_M - Missing_x000a_X - Included in another category_x000a_W - Includes another category" sqref="W14:W23 Z14:Z23">
      <formula1>"Z,M,X,W"</formula1>
    </dataValidation>
    <dataValidation type="textLength" allowBlank="1" showInputMessage="1" showErrorMessage="1" errorTitle="Invalid input" error="The length of the text should be between 2 and 500 characters" sqref="X14:X23 AA14:AA23">
      <formula1>2</formula1>
      <formula2>500</formula2>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FR_x0020_version xmlns="e43e7fac-2171-4148-b12d-342e5320e17b">502</FR_x0020_version>
    <SharePoint_Item_Language xmlns="e43e7fac-2171-4148-b12d-342e5320e17b">SPS_LNG_EN</SharePoint_Item_Language>
    <RU_x0020_version xmlns="e43e7fac-2171-4148-b12d-342e5320e17b">503</RU_x0020_version>
    <PublishingExpirationDate xmlns="http://schemas.microsoft.com/sharepoint/v3" xsi:nil="true"/>
    <SharePoint_Group_Language xmlns="e43e7fac-2171-4148-b12d-342e5320e17b">499</SharePoint_Group_Language>
    <PublishingStartDate xmlns="http://schemas.microsoft.com/sharepoint/v3" xsi:nil="true"/>
    <CH_x0020_version xmlns="e43e7fac-2171-4148-b12d-342e5320e17b" xsi:nil="true"/>
    <EN_x0020_version xmlns="e43e7fac-2171-4148-b12d-342e5320e17b">499</EN_x0020_version>
    <ES_x0020_version xmlns="e43e7fac-2171-4148-b12d-342e5320e17b">501</ES_x0020_version>
    <AR_x0020_version xmlns="e43e7fac-2171-4148-b12d-342e5320e17b">500</AR_x0020_version>
  </documentManagement>
</p:properties>
</file>

<file path=customXml/itemProps1.xml><?xml version="1.0" encoding="utf-8"?>
<ds:datastoreItem xmlns:ds="http://schemas.openxmlformats.org/officeDocument/2006/customXml" ds:itemID="{B304E59D-901C-4E2C-8313-E60210377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9E89C5B-8156-4529-841F-51F00C369578}">
  <ds:schemaRefs>
    <ds:schemaRef ds:uri="http://schemas.microsoft.com/sharepoint/v3/contenttype/forms"/>
  </ds:schemaRefs>
</ds:datastoreItem>
</file>

<file path=customXml/itemProps3.xml><?xml version="1.0" encoding="utf-8"?>
<ds:datastoreItem xmlns:ds="http://schemas.openxmlformats.org/officeDocument/2006/customXml" ds:itemID="{572821CC-3CFE-4B30-8680-2DCB7E223CF7}">
  <ds:schemaRefs>
    <ds:schemaRef ds:uri="http://purl.org/dc/dcmitype/"/>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elements/1.1/"/>
    <ds:schemaRef ds:uri="e43e7fac-2171-4148-b12d-342e5320e1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VAL_Instructions</vt:lpstr>
      <vt:lpstr>VAL_C1</vt:lpstr>
      <vt:lpstr>C2</vt:lpstr>
      <vt:lpstr>C3</vt:lpstr>
      <vt:lpstr>C4</vt:lpstr>
      <vt:lpstr>C5</vt:lpstr>
      <vt:lpstr>C6</vt:lpstr>
      <vt:lpstr>C7</vt:lpstr>
      <vt:lpstr>C8</vt:lpstr>
      <vt:lpstr>VAL_Data Check</vt:lpstr>
      <vt:lpstr>VAL_Changes</vt:lpstr>
      <vt:lpstr>Parameters</vt:lpstr>
      <vt:lpstr>VAL_Drop_Down_Lists</vt:lpstr>
      <vt:lpstr>OBS_COMMENT</vt:lpstr>
      <vt:lpstr>OBS_FIGURE</vt:lpstr>
      <vt:lpstr>OBS_STATUS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Frostell, Katja</cp:lastModifiedBy>
  <cp:lastPrinted>2017-02-06T14:20:59Z</cp:lastPrinted>
  <dcterms:created xsi:type="dcterms:W3CDTF">2013-06-17T20:44:55Z</dcterms:created>
  <dcterms:modified xsi:type="dcterms:W3CDTF">2018-10-16T14:27:28Z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ies>
</file>